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Z:\IRPs\2021 Potential Study\Final Results\finals\"/>
    </mc:Choice>
  </mc:AlternateContent>
  <xr:revisionPtr revIDLastSave="0" documentId="8_{C34604F3-A02C-48A2-AAE8-975D7BFACC52}" xr6:coauthVersionLast="45" xr6:coauthVersionMax="45" xr10:uidLastSave="{00000000-0000-0000-0000-000000000000}"/>
  <workbookProtection lockStructure="1"/>
  <bookViews>
    <workbookView xWindow="-120" yWindow="-120" windowWidth="29040" windowHeight="15840" xr2:uid="{00000000-000D-0000-FFFF-FFFF00000000}"/>
  </bookViews>
  <sheets>
    <sheet name="Introduction" sheetId="28" r:id="rId1"/>
    <sheet name="2021 CPA Com Market Profiles" sheetId="26" r:id="rId2"/>
    <sheet name="Com Building Intensity Comp." sheetId="19" r:id="rId3"/>
    <sheet name="RAW DATA ----&gt;" sheetId="18" state="hidden" r:id="rId4"/>
    <sheet name="Saturation Data" sheetId="2" state="hidden" r:id="rId5"/>
    <sheet name="UEC Data" sheetId="3" state="hidden" r:id="rId6"/>
    <sheet name="Intensity Data" sheetId="5" state="hidden" r:id="rId7"/>
    <sheet name="Key" sheetId="6" state="hidden" r:id="rId8"/>
  </sheets>
  <externalReferences>
    <externalReference r:id="rId9"/>
  </externalReferences>
  <definedNames>
    <definedName name="_xlnm._FilterDatabase" localSheetId="6" hidden="1">'Intensity Data'!$A$1:$BG$481</definedName>
    <definedName name="_xlnm._FilterDatabase" localSheetId="4" hidden="1">'Saturation Data'!$A$1:$W$481</definedName>
    <definedName name="_xlnm._FilterDatabase" localSheetId="5" hidden="1">'UEC Data'!$A$1:$BI$481</definedName>
    <definedName name="BuildingType">Key!$C$5</definedName>
    <definedName name="Case">[1]Key!$C$5</definedName>
    <definedName name="EndUse">Key!$C$6</definedName>
    <definedName name="LongState">Key!$C$4</definedName>
    <definedName name="State">Key!$C$2</definedName>
    <definedName name="Technology">Key!$C$7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81" i="2" l="1"/>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C4" i="3"/>
  <c r="V3" i="5" l="1"/>
  <c r="V4" i="5"/>
  <c r="V5" i="5"/>
  <c r="V6" i="5"/>
  <c r="V7"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6" i="5"/>
  <c r="V197" i="5"/>
  <c r="V198" i="5"/>
  <c r="V199" i="5"/>
  <c r="V200" i="5"/>
  <c r="V201" i="5"/>
  <c r="V202" i="5"/>
  <c r="V203" i="5"/>
  <c r="V204" i="5"/>
  <c r="V205" i="5"/>
  <c r="V206" i="5"/>
  <c r="V207" i="5"/>
  <c r="V208" i="5"/>
  <c r="V209" i="5"/>
  <c r="V210" i="5"/>
  <c r="V211" i="5"/>
  <c r="V212" i="5"/>
  <c r="V213" i="5"/>
  <c r="V214" i="5"/>
  <c r="V215" i="5"/>
  <c r="V216" i="5"/>
  <c r="V217" i="5"/>
  <c r="V218" i="5"/>
  <c r="V219" i="5"/>
  <c r="V220" i="5"/>
  <c r="V221" i="5"/>
  <c r="V222" i="5"/>
  <c r="V223" i="5"/>
  <c r="V224" i="5"/>
  <c r="V225" i="5"/>
  <c r="V226" i="5"/>
  <c r="V227" i="5"/>
  <c r="V228" i="5"/>
  <c r="V229" i="5"/>
  <c r="V230" i="5"/>
  <c r="V231" i="5"/>
  <c r="V232" i="5"/>
  <c r="V233" i="5"/>
  <c r="V234" i="5"/>
  <c r="V235" i="5"/>
  <c r="V236" i="5"/>
  <c r="V237" i="5"/>
  <c r="V238" i="5"/>
  <c r="V239" i="5"/>
  <c r="V240" i="5"/>
  <c r="V241" i="5"/>
  <c r="V242" i="5"/>
  <c r="V243" i="5"/>
  <c r="V244" i="5"/>
  <c r="V245" i="5"/>
  <c r="V246" i="5"/>
  <c r="V247" i="5"/>
  <c r="V248" i="5"/>
  <c r="V249" i="5"/>
  <c r="V250" i="5"/>
  <c r="V251" i="5"/>
  <c r="V252" i="5"/>
  <c r="V253" i="5"/>
  <c r="V254" i="5"/>
  <c r="V255" i="5"/>
  <c r="V256" i="5"/>
  <c r="V257" i="5"/>
  <c r="V258" i="5"/>
  <c r="V259" i="5"/>
  <c r="V260" i="5"/>
  <c r="V261" i="5"/>
  <c r="V262" i="5"/>
  <c r="V263" i="5"/>
  <c r="V264" i="5"/>
  <c r="V265" i="5"/>
  <c r="V266" i="5"/>
  <c r="V267" i="5"/>
  <c r="V268" i="5"/>
  <c r="V269" i="5"/>
  <c r="V270" i="5"/>
  <c r="V271" i="5"/>
  <c r="V272" i="5"/>
  <c r="V273" i="5"/>
  <c r="V274" i="5"/>
  <c r="V275" i="5"/>
  <c r="V276" i="5"/>
  <c r="V277" i="5"/>
  <c r="V278" i="5"/>
  <c r="V279" i="5"/>
  <c r="V280" i="5"/>
  <c r="V281" i="5"/>
  <c r="V282" i="5"/>
  <c r="V283" i="5"/>
  <c r="V284" i="5"/>
  <c r="V285" i="5"/>
  <c r="V286" i="5"/>
  <c r="V287" i="5"/>
  <c r="V288" i="5"/>
  <c r="V289" i="5"/>
  <c r="V290" i="5"/>
  <c r="V291" i="5"/>
  <c r="V292" i="5"/>
  <c r="V293" i="5"/>
  <c r="V294" i="5"/>
  <c r="V295" i="5"/>
  <c r="V296" i="5"/>
  <c r="V297" i="5"/>
  <c r="V298" i="5"/>
  <c r="V299" i="5"/>
  <c r="V300" i="5"/>
  <c r="V301" i="5"/>
  <c r="V302" i="5"/>
  <c r="V303" i="5"/>
  <c r="V304" i="5"/>
  <c r="V305" i="5"/>
  <c r="V306" i="5"/>
  <c r="V307" i="5"/>
  <c r="V308" i="5"/>
  <c r="V309" i="5"/>
  <c r="V310" i="5"/>
  <c r="V311" i="5"/>
  <c r="V312" i="5"/>
  <c r="V313" i="5"/>
  <c r="V314" i="5"/>
  <c r="V315" i="5"/>
  <c r="V316" i="5"/>
  <c r="V317" i="5"/>
  <c r="V318" i="5"/>
  <c r="V319" i="5"/>
  <c r="V320" i="5"/>
  <c r="V321" i="5"/>
  <c r="V322" i="5"/>
  <c r="V323" i="5"/>
  <c r="V324" i="5"/>
  <c r="V325" i="5"/>
  <c r="V326" i="5"/>
  <c r="V327" i="5"/>
  <c r="V328" i="5"/>
  <c r="V329" i="5"/>
  <c r="V330" i="5"/>
  <c r="V331" i="5"/>
  <c r="V332" i="5"/>
  <c r="V333" i="5"/>
  <c r="V334" i="5"/>
  <c r="V335" i="5"/>
  <c r="V336" i="5"/>
  <c r="V337" i="5"/>
  <c r="V338" i="5"/>
  <c r="V339" i="5"/>
  <c r="V340" i="5"/>
  <c r="V341" i="5"/>
  <c r="V342" i="5"/>
  <c r="V343" i="5"/>
  <c r="V344" i="5"/>
  <c r="V345" i="5"/>
  <c r="V346" i="5"/>
  <c r="V347" i="5"/>
  <c r="V348" i="5"/>
  <c r="V349" i="5"/>
  <c r="V350" i="5"/>
  <c r="V351" i="5"/>
  <c r="V352" i="5"/>
  <c r="V353" i="5"/>
  <c r="V354" i="5"/>
  <c r="V355" i="5"/>
  <c r="V356" i="5"/>
  <c r="V357" i="5"/>
  <c r="V358" i="5"/>
  <c r="V359" i="5"/>
  <c r="V360" i="5"/>
  <c r="V361" i="5"/>
  <c r="V362" i="5"/>
  <c r="V363" i="5"/>
  <c r="V364" i="5"/>
  <c r="V365" i="5"/>
  <c r="V366" i="5"/>
  <c r="V367" i="5"/>
  <c r="V368" i="5"/>
  <c r="V369" i="5"/>
  <c r="V370" i="5"/>
  <c r="V371" i="5"/>
  <c r="V372" i="5"/>
  <c r="V373" i="5"/>
  <c r="V374" i="5"/>
  <c r="V375" i="5"/>
  <c r="V376" i="5"/>
  <c r="V377" i="5"/>
  <c r="V378" i="5"/>
  <c r="V379" i="5"/>
  <c r="V380" i="5"/>
  <c r="V381" i="5"/>
  <c r="V382" i="5"/>
  <c r="V383" i="5"/>
  <c r="V384" i="5"/>
  <c r="V385" i="5"/>
  <c r="V386" i="5"/>
  <c r="V387" i="5"/>
  <c r="V388" i="5"/>
  <c r="V389" i="5"/>
  <c r="V390" i="5"/>
  <c r="V391" i="5"/>
  <c r="V392" i="5"/>
  <c r="V393" i="5"/>
  <c r="V394" i="5"/>
  <c r="V395" i="5"/>
  <c r="V396" i="5"/>
  <c r="V397" i="5"/>
  <c r="V398" i="5"/>
  <c r="V399" i="5"/>
  <c r="V400" i="5"/>
  <c r="V401" i="5"/>
  <c r="V402" i="5"/>
  <c r="V403" i="5"/>
  <c r="V404" i="5"/>
  <c r="V405" i="5"/>
  <c r="V406" i="5"/>
  <c r="V407" i="5"/>
  <c r="V408" i="5"/>
  <c r="V409" i="5"/>
  <c r="V410" i="5"/>
  <c r="V411" i="5"/>
  <c r="V412" i="5"/>
  <c r="V413" i="5"/>
  <c r="V414" i="5"/>
  <c r="V415" i="5"/>
  <c r="V416" i="5"/>
  <c r="V417" i="5"/>
  <c r="V418" i="5"/>
  <c r="V419" i="5"/>
  <c r="V420" i="5"/>
  <c r="V421" i="5"/>
  <c r="V422" i="5"/>
  <c r="V423" i="5"/>
  <c r="V424" i="5"/>
  <c r="V425" i="5"/>
  <c r="V426" i="5"/>
  <c r="V427" i="5"/>
  <c r="V428" i="5"/>
  <c r="V429" i="5"/>
  <c r="V430" i="5"/>
  <c r="V431" i="5"/>
  <c r="V432" i="5"/>
  <c r="V433" i="5"/>
  <c r="V434" i="5"/>
  <c r="V435" i="5"/>
  <c r="V436" i="5"/>
  <c r="V437" i="5"/>
  <c r="V438" i="5"/>
  <c r="V439" i="5"/>
  <c r="V440" i="5"/>
  <c r="V441" i="5"/>
  <c r="V442" i="5"/>
  <c r="V443" i="5"/>
  <c r="V444" i="5"/>
  <c r="V445" i="5"/>
  <c r="V446" i="5"/>
  <c r="V447" i="5"/>
  <c r="V448" i="5"/>
  <c r="V449" i="5"/>
  <c r="V450" i="5"/>
  <c r="V451" i="5"/>
  <c r="V452" i="5"/>
  <c r="V453" i="5"/>
  <c r="V454" i="5"/>
  <c r="V455" i="5"/>
  <c r="V456" i="5"/>
  <c r="V457" i="5"/>
  <c r="V458" i="5"/>
  <c r="V459" i="5"/>
  <c r="V460" i="5"/>
  <c r="V461" i="5"/>
  <c r="V462" i="5"/>
  <c r="V463" i="5"/>
  <c r="V464" i="5"/>
  <c r="V465" i="5"/>
  <c r="V466" i="5"/>
  <c r="V467" i="5"/>
  <c r="V468" i="5"/>
  <c r="V469" i="5"/>
  <c r="V470" i="5"/>
  <c r="V471" i="5"/>
  <c r="V472" i="5"/>
  <c r="V473" i="5"/>
  <c r="V474" i="5"/>
  <c r="V475" i="5"/>
  <c r="V476" i="5"/>
  <c r="V477" i="5"/>
  <c r="V478" i="5"/>
  <c r="V479" i="5"/>
  <c r="V480" i="5"/>
  <c r="V481" i="5"/>
  <c r="V2" i="5"/>
  <c r="B451" i="5" l="1"/>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2" i="5"/>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C5" i="6" l="1"/>
  <c r="C7" i="6"/>
  <c r="C6" i="6"/>
  <c r="C4" i="6"/>
  <c r="C3" i="6"/>
  <c r="C2" i="6"/>
  <c r="F5" i="19" s="1"/>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2" i="5"/>
  <c r="C3"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2" i="3"/>
  <c r="BG210" i="5"/>
  <c r="BG50" i="5"/>
  <c r="BG43" i="5"/>
  <c r="BG34" i="5"/>
  <c r="BG32" i="5"/>
  <c r="BG30" i="5"/>
  <c r="BG3" i="5"/>
  <c r="N85" i="5" l="1"/>
  <c r="R180" i="5"/>
  <c r="Q145" i="5"/>
  <c r="S474" i="5"/>
  <c r="H474" i="5"/>
  <c r="L474" i="5"/>
  <c r="M474" i="5"/>
  <c r="I474" i="5"/>
  <c r="T474" i="5"/>
  <c r="Q474" i="5"/>
  <c r="U474" i="5"/>
  <c r="J474" i="5"/>
  <c r="N474" i="5"/>
  <c r="R474" i="5"/>
  <c r="O474" i="5"/>
  <c r="K474" i="5"/>
  <c r="P474" i="5"/>
  <c r="T459" i="5"/>
  <c r="Q459" i="5"/>
  <c r="M467" i="5"/>
  <c r="P467" i="5"/>
  <c r="N475" i="5"/>
  <c r="L466" i="5"/>
  <c r="O459" i="5"/>
  <c r="H459" i="5"/>
  <c r="U467" i="5"/>
  <c r="K475" i="5"/>
  <c r="R475" i="5"/>
  <c r="I466" i="5"/>
  <c r="T466" i="5"/>
  <c r="M459" i="5"/>
  <c r="R459" i="5"/>
  <c r="N467" i="5"/>
  <c r="S475" i="5"/>
  <c r="Q475" i="5"/>
  <c r="Q466" i="5"/>
  <c r="U459" i="5"/>
  <c r="K467" i="5"/>
  <c r="H467" i="5"/>
  <c r="L475" i="5"/>
  <c r="H475" i="5"/>
  <c r="J466" i="5"/>
  <c r="P466" i="5"/>
  <c r="N459" i="5"/>
  <c r="S467" i="5"/>
  <c r="I467" i="5"/>
  <c r="T475" i="5"/>
  <c r="I475" i="5"/>
  <c r="R466" i="5"/>
  <c r="N466" i="5"/>
  <c r="K459" i="5"/>
  <c r="I459" i="5"/>
  <c r="L467" i="5"/>
  <c r="Q467" i="5"/>
  <c r="O475" i="5"/>
  <c r="P475" i="5"/>
  <c r="M466" i="5"/>
  <c r="O466" i="5"/>
  <c r="S459" i="5"/>
  <c r="J459" i="5"/>
  <c r="T467" i="5"/>
  <c r="J467" i="5"/>
  <c r="M475" i="5"/>
  <c r="J475" i="5"/>
  <c r="K466" i="5"/>
  <c r="H466" i="5"/>
  <c r="L459" i="5"/>
  <c r="P459" i="5"/>
  <c r="O467" i="5"/>
  <c r="U466" i="5"/>
  <c r="R467" i="5"/>
  <c r="U475" i="5"/>
  <c r="U452" i="5"/>
  <c r="J452" i="5"/>
  <c r="O460" i="5"/>
  <c r="S466" i="5"/>
  <c r="O452" i="5"/>
  <c r="L452" i="5"/>
  <c r="P460" i="5"/>
  <c r="M452" i="5"/>
  <c r="R452" i="5"/>
  <c r="R460" i="5"/>
  <c r="N468" i="5"/>
  <c r="L468" i="5"/>
  <c r="H476" i="5"/>
  <c r="L476" i="5"/>
  <c r="U458" i="5"/>
  <c r="N458" i="5"/>
  <c r="N452" i="5"/>
  <c r="S452" i="5"/>
  <c r="S460" i="5"/>
  <c r="O468" i="5"/>
  <c r="R468" i="5"/>
  <c r="I476" i="5"/>
  <c r="R476" i="5"/>
  <c r="K458" i="5"/>
  <c r="O458" i="5"/>
  <c r="I452" i="5"/>
  <c r="M460" i="5"/>
  <c r="L460" i="5"/>
  <c r="I468" i="5"/>
  <c r="S468" i="5"/>
  <c r="P476" i="5"/>
  <c r="S458" i="5"/>
  <c r="H452" i="5"/>
  <c r="U460" i="5"/>
  <c r="T460" i="5"/>
  <c r="H468" i="5"/>
  <c r="T468" i="5"/>
  <c r="Q476" i="5"/>
  <c r="T458" i="5"/>
  <c r="Q452" i="5"/>
  <c r="N460" i="5"/>
  <c r="K460" i="5"/>
  <c r="P468" i="5"/>
  <c r="M476" i="5"/>
  <c r="T476" i="5"/>
  <c r="I458" i="5"/>
  <c r="L458" i="5"/>
  <c r="P452" i="5"/>
  <c r="H460" i="5"/>
  <c r="J460" i="5"/>
  <c r="Q468" i="5"/>
  <c r="U476" i="5"/>
  <c r="J476" i="5"/>
  <c r="Q458" i="5"/>
  <c r="M458" i="5"/>
  <c r="T452" i="5"/>
  <c r="I460" i="5"/>
  <c r="M468" i="5"/>
  <c r="K468" i="5"/>
  <c r="N476" i="5"/>
  <c r="K476" i="5"/>
  <c r="J458" i="5"/>
  <c r="H458" i="5"/>
  <c r="K452" i="5"/>
  <c r="Q460" i="5"/>
  <c r="U468" i="5"/>
  <c r="J468" i="5"/>
  <c r="O476" i="5"/>
  <c r="S476" i="5"/>
  <c r="R458" i="5"/>
  <c r="P458" i="5"/>
  <c r="H453" i="5"/>
  <c r="L453" i="5"/>
  <c r="K461" i="5"/>
  <c r="N461" i="5"/>
  <c r="Q469" i="5"/>
  <c r="L469" i="5"/>
  <c r="S477" i="5"/>
  <c r="P453" i="5"/>
  <c r="M453" i="5"/>
  <c r="I461" i="5"/>
  <c r="T461" i="5"/>
  <c r="J469" i="5"/>
  <c r="O477" i="5"/>
  <c r="J477" i="5"/>
  <c r="I453" i="5"/>
  <c r="T453" i="5"/>
  <c r="J461" i="5"/>
  <c r="O469" i="5"/>
  <c r="R469" i="5"/>
  <c r="P477" i="5"/>
  <c r="N477" i="5"/>
  <c r="Q453" i="5"/>
  <c r="U453" i="5"/>
  <c r="R461" i="5"/>
  <c r="H469" i="5"/>
  <c r="T469" i="5"/>
  <c r="Q477" i="5"/>
  <c r="T477" i="5"/>
  <c r="J453" i="5"/>
  <c r="O461" i="5"/>
  <c r="S461" i="5"/>
  <c r="P469" i="5"/>
  <c r="U469" i="5"/>
  <c r="K477" i="5"/>
  <c r="U477" i="5"/>
  <c r="R453" i="5"/>
  <c r="H461" i="5"/>
  <c r="L461" i="5"/>
  <c r="K469" i="5"/>
  <c r="M469" i="5"/>
  <c r="I477" i="5"/>
  <c r="L477" i="5"/>
  <c r="O453" i="5"/>
  <c r="K453" i="5"/>
  <c r="P461" i="5"/>
  <c r="M461" i="5"/>
  <c r="I469" i="5"/>
  <c r="N469" i="5"/>
  <c r="R477" i="5"/>
  <c r="H477" i="5"/>
  <c r="S454" i="5"/>
  <c r="H454" i="5"/>
  <c r="L462" i="5"/>
  <c r="Q470" i="5"/>
  <c r="M470" i="5"/>
  <c r="R478" i="5"/>
  <c r="N478" i="5"/>
  <c r="M477" i="5"/>
  <c r="L454" i="5"/>
  <c r="I462" i="5"/>
  <c r="M462" i="5"/>
  <c r="J470" i="5"/>
  <c r="H470" i="5"/>
  <c r="S478" i="5"/>
  <c r="P478" i="5"/>
  <c r="S453" i="5"/>
  <c r="I454" i="5"/>
  <c r="T454" i="5"/>
  <c r="J462" i="5"/>
  <c r="H462" i="5"/>
  <c r="K470" i="5"/>
  <c r="N470" i="5"/>
  <c r="K478" i="5"/>
  <c r="N453" i="5"/>
  <c r="Q454" i="5"/>
  <c r="U454" i="5"/>
  <c r="R462" i="5"/>
  <c r="N462" i="5"/>
  <c r="S470" i="5"/>
  <c r="P470" i="5"/>
  <c r="T478" i="5"/>
  <c r="Q461" i="5"/>
  <c r="J454" i="5"/>
  <c r="O454" i="5"/>
  <c r="U462" i="5"/>
  <c r="O462" i="5"/>
  <c r="L470" i="5"/>
  <c r="I478" i="5"/>
  <c r="L478" i="5"/>
  <c r="U461" i="5"/>
  <c r="R454" i="5"/>
  <c r="P454" i="5"/>
  <c r="K462" i="5"/>
  <c r="P462" i="5"/>
  <c r="T470" i="5"/>
  <c r="Q478" i="5"/>
  <c r="M478" i="5"/>
  <c r="S469" i="5"/>
  <c r="K454" i="5"/>
  <c r="N454" i="5"/>
  <c r="S462" i="5"/>
  <c r="I470" i="5"/>
  <c r="U470" i="5"/>
  <c r="J478" i="5"/>
  <c r="H478" i="5"/>
  <c r="O455" i="5"/>
  <c r="R455" i="5"/>
  <c r="N463" i="5"/>
  <c r="K471" i="5"/>
  <c r="J471" i="5"/>
  <c r="L479" i="5"/>
  <c r="I479" i="5"/>
  <c r="M454" i="5"/>
  <c r="M455" i="5"/>
  <c r="P455" i="5"/>
  <c r="O463" i="5"/>
  <c r="S471" i="5"/>
  <c r="P471" i="5"/>
  <c r="T479" i="5"/>
  <c r="J479" i="5"/>
  <c r="Q462" i="5"/>
  <c r="U455" i="5"/>
  <c r="T462" i="5"/>
  <c r="R470" i="5"/>
  <c r="K455" i="5"/>
  <c r="Q455" i="5"/>
  <c r="L463" i="5"/>
  <c r="J463" i="5"/>
  <c r="O471" i="5"/>
  <c r="H471" i="5"/>
  <c r="N479" i="5"/>
  <c r="O470" i="5"/>
  <c r="S455" i="5"/>
  <c r="H455" i="5"/>
  <c r="T463" i="5"/>
  <c r="P463" i="5"/>
  <c r="M471" i="5"/>
  <c r="I471" i="5"/>
  <c r="O479" i="5"/>
  <c r="U478" i="5"/>
  <c r="L455" i="5"/>
  <c r="I455" i="5"/>
  <c r="M463" i="5"/>
  <c r="H463" i="5"/>
  <c r="U471" i="5"/>
  <c r="K479" i="5"/>
  <c r="H479" i="5"/>
  <c r="O478" i="5"/>
  <c r="T455" i="5"/>
  <c r="J455" i="5"/>
  <c r="U463" i="5"/>
  <c r="I463" i="5"/>
  <c r="N471" i="5"/>
  <c r="S479" i="5"/>
  <c r="R479" i="5"/>
  <c r="R463" i="5"/>
  <c r="Q479" i="5"/>
  <c r="L471" i="5"/>
  <c r="T471" i="5"/>
  <c r="Q471" i="5"/>
  <c r="N455" i="5"/>
  <c r="R471" i="5"/>
  <c r="P456" i="5"/>
  <c r="S456" i="5"/>
  <c r="I464" i="5"/>
  <c r="M472" i="5"/>
  <c r="S472" i="5"/>
  <c r="N480" i="5"/>
  <c r="J480" i="5"/>
  <c r="K463" i="5"/>
  <c r="U479" i="5"/>
  <c r="I456" i="5"/>
  <c r="T456" i="5"/>
  <c r="H464" i="5"/>
  <c r="U472" i="5"/>
  <c r="T472" i="5"/>
  <c r="O480" i="5"/>
  <c r="K480" i="5"/>
  <c r="S463" i="5"/>
  <c r="M479" i="5"/>
  <c r="Q456" i="5"/>
  <c r="Q464" i="5"/>
  <c r="R464" i="5"/>
  <c r="R472" i="5"/>
  <c r="Q480" i="5"/>
  <c r="Q457" i="5"/>
  <c r="M457" i="5"/>
  <c r="J465" i="5"/>
  <c r="H473" i="5"/>
  <c r="L473" i="5"/>
  <c r="Q481" i="5"/>
  <c r="L481" i="5"/>
  <c r="Q463" i="5"/>
  <c r="J456" i="5"/>
  <c r="O464" i="5"/>
  <c r="N472" i="5"/>
  <c r="J472" i="5"/>
  <c r="L480" i="5"/>
  <c r="R457" i="5"/>
  <c r="O465" i="5"/>
  <c r="K465" i="5"/>
  <c r="P473" i="5"/>
  <c r="T473" i="5"/>
  <c r="S481" i="5"/>
  <c r="M481" i="5"/>
  <c r="S464" i="5"/>
  <c r="I457" i="5"/>
  <c r="P481" i="5"/>
  <c r="P479" i="5"/>
  <c r="K456" i="5"/>
  <c r="P464" i="5"/>
  <c r="O472" i="5"/>
  <c r="K472" i="5"/>
  <c r="R480" i="5"/>
  <c r="S457" i="5"/>
  <c r="H465" i="5"/>
  <c r="L465" i="5"/>
  <c r="K473" i="5"/>
  <c r="M473" i="5"/>
  <c r="I481" i="5"/>
  <c r="T481" i="5"/>
  <c r="N464" i="5"/>
  <c r="S465" i="5"/>
  <c r="M456" i="5"/>
  <c r="L456" i="5"/>
  <c r="J464" i="5"/>
  <c r="H472" i="5"/>
  <c r="M480" i="5"/>
  <c r="S480" i="5"/>
  <c r="O457" i="5"/>
  <c r="J457" i="5"/>
  <c r="P465" i="5"/>
  <c r="M465" i="5"/>
  <c r="I473" i="5"/>
  <c r="N473" i="5"/>
  <c r="R481" i="5"/>
  <c r="U456" i="5"/>
  <c r="R456" i="5"/>
  <c r="T464" i="5"/>
  <c r="Q472" i="5"/>
  <c r="U480" i="5"/>
  <c r="T480" i="5"/>
  <c r="H457" i="5"/>
  <c r="N457" i="5"/>
  <c r="I465" i="5"/>
  <c r="N465" i="5"/>
  <c r="Q473" i="5"/>
  <c r="U473" i="5"/>
  <c r="K481" i="5"/>
  <c r="L472" i="5"/>
  <c r="N481" i="5"/>
  <c r="N456" i="5"/>
  <c r="M464" i="5"/>
  <c r="K464" i="5"/>
  <c r="P472" i="5"/>
  <c r="I480" i="5"/>
  <c r="P457" i="5"/>
  <c r="T457" i="5"/>
  <c r="Q465" i="5"/>
  <c r="T465" i="5"/>
  <c r="J473" i="5"/>
  <c r="O481" i="5"/>
  <c r="J481" i="5"/>
  <c r="U457" i="5"/>
  <c r="S473" i="5"/>
  <c r="O456" i="5"/>
  <c r="U464" i="5"/>
  <c r="L464" i="5"/>
  <c r="I472" i="5"/>
  <c r="P480" i="5"/>
  <c r="K457" i="5"/>
  <c r="L457" i="5"/>
  <c r="R465" i="5"/>
  <c r="U465" i="5"/>
  <c r="R473" i="5"/>
  <c r="H481" i="5"/>
  <c r="U481" i="5"/>
  <c r="H456" i="5"/>
  <c r="H480" i="5"/>
  <c r="O473" i="5"/>
  <c r="P126" i="5"/>
  <c r="T104" i="5"/>
  <c r="S198" i="5"/>
  <c r="O69" i="5"/>
  <c r="S59" i="5"/>
  <c r="R50" i="5"/>
  <c r="L185" i="5"/>
  <c r="J147" i="5"/>
  <c r="T128" i="5"/>
  <c r="N105" i="5"/>
  <c r="T88" i="5"/>
  <c r="M70" i="5"/>
  <c r="Q60" i="5"/>
  <c r="S51" i="5"/>
  <c r="J176" i="5"/>
  <c r="J144" i="5"/>
  <c r="J123" i="5"/>
  <c r="T100" i="5"/>
  <c r="N81" i="5"/>
  <c r="S67" i="5"/>
  <c r="O57" i="5"/>
  <c r="O49" i="5"/>
  <c r="I173" i="5"/>
  <c r="N137" i="5"/>
  <c r="T120" i="5"/>
  <c r="R99" i="5"/>
  <c r="T80" i="5"/>
  <c r="R66" i="5"/>
  <c r="U56" i="5"/>
  <c r="U48" i="5"/>
  <c r="I217" i="5"/>
  <c r="P171" i="5"/>
  <c r="T136" i="5"/>
  <c r="N117" i="5"/>
  <c r="N97" i="5"/>
  <c r="H78" i="5"/>
  <c r="O65" i="5"/>
  <c r="O55" i="5"/>
  <c r="I201" i="5"/>
  <c r="O168" i="5"/>
  <c r="T132" i="5"/>
  <c r="N113" i="5"/>
  <c r="T96" i="5"/>
  <c r="L76" i="5"/>
  <c r="U64" i="5"/>
  <c r="Q54" i="5"/>
  <c r="T160" i="5"/>
  <c r="R131" i="5"/>
  <c r="T112" i="5"/>
  <c r="P94" i="5"/>
  <c r="N73" i="5"/>
  <c r="Q62" i="5"/>
  <c r="O53" i="5"/>
  <c r="T192" i="5"/>
  <c r="T157" i="5"/>
  <c r="N129" i="5"/>
  <c r="H110" i="5"/>
  <c r="J91" i="5"/>
  <c r="T72" i="5"/>
  <c r="O61" i="5"/>
  <c r="Q52" i="5"/>
  <c r="Q48" i="5"/>
  <c r="U54" i="5"/>
  <c r="S57" i="5"/>
  <c r="J62" i="5"/>
  <c r="K65" i="5"/>
  <c r="P69" i="5"/>
  <c r="H49" i="5"/>
  <c r="H53" i="5"/>
  <c r="L55" i="5"/>
  <c r="L59" i="5"/>
  <c r="M62" i="5"/>
  <c r="P65" i="5"/>
  <c r="S69" i="5"/>
  <c r="R91" i="5"/>
  <c r="R123" i="5"/>
  <c r="K49" i="5"/>
  <c r="K53" i="5"/>
  <c r="I56" i="5"/>
  <c r="O59" i="5"/>
  <c r="R62" i="5"/>
  <c r="S65" i="5"/>
  <c r="J70" i="5"/>
  <c r="P49" i="5"/>
  <c r="P53" i="5"/>
  <c r="N56" i="5"/>
  <c r="T59" i="5"/>
  <c r="U62" i="5"/>
  <c r="L67" i="5"/>
  <c r="L96" i="5"/>
  <c r="L128" i="5"/>
  <c r="S49" i="5"/>
  <c r="S53" i="5"/>
  <c r="Q56" i="5"/>
  <c r="H61" i="5"/>
  <c r="I64" i="5"/>
  <c r="O67" i="5"/>
  <c r="J99" i="5"/>
  <c r="J131" i="5"/>
  <c r="L51" i="5"/>
  <c r="J54" i="5"/>
  <c r="H57" i="5"/>
  <c r="K61" i="5"/>
  <c r="N64" i="5"/>
  <c r="T67" i="5"/>
  <c r="I48" i="5"/>
  <c r="O51" i="5"/>
  <c r="M54" i="5"/>
  <c r="K57" i="5"/>
  <c r="P61" i="5"/>
  <c r="Q64" i="5"/>
  <c r="H69" i="5"/>
  <c r="N48" i="5"/>
  <c r="T51" i="5"/>
  <c r="R54" i="5"/>
  <c r="P57" i="5"/>
  <c r="S61" i="5"/>
  <c r="H65" i="5"/>
  <c r="K69" i="5"/>
  <c r="U451" i="5"/>
  <c r="M451" i="5"/>
  <c r="T451" i="5"/>
  <c r="L451" i="5"/>
  <c r="R451" i="5"/>
  <c r="J451" i="5"/>
  <c r="Q451" i="5"/>
  <c r="I451" i="5"/>
  <c r="P451" i="5"/>
  <c r="H451" i="5"/>
  <c r="N451" i="5"/>
  <c r="S451" i="5"/>
  <c r="O451" i="5"/>
  <c r="K451" i="5"/>
  <c r="U443" i="5"/>
  <c r="M443" i="5"/>
  <c r="T443" i="5"/>
  <c r="L443" i="5"/>
  <c r="R443" i="5"/>
  <c r="J443" i="5"/>
  <c r="Q443" i="5"/>
  <c r="I443" i="5"/>
  <c r="P443" i="5"/>
  <c r="H443" i="5"/>
  <c r="N443" i="5"/>
  <c r="S443" i="5"/>
  <c r="O443" i="5"/>
  <c r="K443" i="5"/>
  <c r="U435" i="5"/>
  <c r="M435" i="5"/>
  <c r="T435" i="5"/>
  <c r="L435" i="5"/>
  <c r="R435" i="5"/>
  <c r="J435" i="5"/>
  <c r="Q435" i="5"/>
  <c r="I435" i="5"/>
  <c r="P435" i="5"/>
  <c r="H435" i="5"/>
  <c r="N435" i="5"/>
  <c r="S435" i="5"/>
  <c r="O435" i="5"/>
  <c r="K435" i="5"/>
  <c r="U427" i="5"/>
  <c r="M427" i="5"/>
  <c r="T427" i="5"/>
  <c r="L427" i="5"/>
  <c r="Q427" i="5"/>
  <c r="I427" i="5"/>
  <c r="P427" i="5"/>
  <c r="H427" i="5"/>
  <c r="N427" i="5"/>
  <c r="S427" i="5"/>
  <c r="R427" i="5"/>
  <c r="O427" i="5"/>
  <c r="K427" i="5"/>
  <c r="J427" i="5"/>
  <c r="S450" i="5"/>
  <c r="K450" i="5"/>
  <c r="R450" i="5"/>
  <c r="J450" i="5"/>
  <c r="P450" i="5"/>
  <c r="H450" i="5"/>
  <c r="O450" i="5"/>
  <c r="N450" i="5"/>
  <c r="T450" i="5"/>
  <c r="L450" i="5"/>
  <c r="U450" i="5"/>
  <c r="Q450" i="5"/>
  <c r="M450" i="5"/>
  <c r="I450" i="5"/>
  <c r="S442" i="5"/>
  <c r="K442" i="5"/>
  <c r="R442" i="5"/>
  <c r="J442" i="5"/>
  <c r="P442" i="5"/>
  <c r="H442" i="5"/>
  <c r="O442" i="5"/>
  <c r="N442" i="5"/>
  <c r="T442" i="5"/>
  <c r="L442" i="5"/>
  <c r="Q442" i="5"/>
  <c r="M442" i="5"/>
  <c r="I442" i="5"/>
  <c r="U442" i="5"/>
  <c r="S434" i="5"/>
  <c r="K434" i="5"/>
  <c r="R434" i="5"/>
  <c r="J434" i="5"/>
  <c r="P434" i="5"/>
  <c r="H434" i="5"/>
  <c r="O434" i="5"/>
  <c r="N434" i="5"/>
  <c r="T434" i="5"/>
  <c r="L434" i="5"/>
  <c r="U434" i="5"/>
  <c r="Q434" i="5"/>
  <c r="M434" i="5"/>
  <c r="I434" i="5"/>
  <c r="S426" i="5"/>
  <c r="K426" i="5"/>
  <c r="R426" i="5"/>
  <c r="J426" i="5"/>
  <c r="O426" i="5"/>
  <c r="N426" i="5"/>
  <c r="T426" i="5"/>
  <c r="L426" i="5"/>
  <c r="P426" i="5"/>
  <c r="M426" i="5"/>
  <c r="I426" i="5"/>
  <c r="H426" i="5"/>
  <c r="U426" i="5"/>
  <c r="Q426" i="5"/>
  <c r="S418" i="5"/>
  <c r="K418" i="5"/>
  <c r="R418" i="5"/>
  <c r="J418" i="5"/>
  <c r="O418" i="5"/>
  <c r="N418" i="5"/>
  <c r="T418" i="5"/>
  <c r="L418" i="5"/>
  <c r="U418" i="5"/>
  <c r="Q418" i="5"/>
  <c r="P418" i="5"/>
  <c r="M418" i="5"/>
  <c r="I418" i="5"/>
  <c r="H418" i="5"/>
  <c r="S410" i="5"/>
  <c r="K410" i="5"/>
  <c r="O410" i="5"/>
  <c r="T410" i="5"/>
  <c r="L410" i="5"/>
  <c r="J410" i="5"/>
  <c r="I410" i="5"/>
  <c r="R410" i="5"/>
  <c r="Q410" i="5"/>
  <c r="H410" i="5"/>
  <c r="U410" i="5"/>
  <c r="P410" i="5"/>
  <c r="N410" i="5"/>
  <c r="M410" i="5"/>
  <c r="N402" i="5"/>
  <c r="U402" i="5"/>
  <c r="M402" i="5"/>
  <c r="S402" i="5"/>
  <c r="K402" i="5"/>
  <c r="R402" i="5"/>
  <c r="J402" i="5"/>
  <c r="L402" i="5"/>
  <c r="I402" i="5"/>
  <c r="H402" i="5"/>
  <c r="T402" i="5"/>
  <c r="Q402" i="5"/>
  <c r="P402" i="5"/>
  <c r="O402" i="5"/>
  <c r="N394" i="5"/>
  <c r="U394" i="5"/>
  <c r="M394" i="5"/>
  <c r="S394" i="5"/>
  <c r="K394" i="5"/>
  <c r="R394" i="5"/>
  <c r="J394" i="5"/>
  <c r="L394" i="5"/>
  <c r="I394" i="5"/>
  <c r="H394" i="5"/>
  <c r="T394" i="5"/>
  <c r="Q394" i="5"/>
  <c r="P394" i="5"/>
  <c r="O394" i="5"/>
  <c r="N386" i="5"/>
  <c r="U386" i="5"/>
  <c r="M386" i="5"/>
  <c r="S386" i="5"/>
  <c r="K386" i="5"/>
  <c r="R386" i="5"/>
  <c r="J386" i="5"/>
  <c r="L386" i="5"/>
  <c r="I386" i="5"/>
  <c r="H386" i="5"/>
  <c r="T386" i="5"/>
  <c r="Q386" i="5"/>
  <c r="P386" i="5"/>
  <c r="O386" i="5"/>
  <c r="N378" i="5"/>
  <c r="U378" i="5"/>
  <c r="M378" i="5"/>
  <c r="S378" i="5"/>
  <c r="K378" i="5"/>
  <c r="R378" i="5"/>
  <c r="J378" i="5"/>
  <c r="L378" i="5"/>
  <c r="I378" i="5"/>
  <c r="H378" i="5"/>
  <c r="T378" i="5"/>
  <c r="Q378" i="5"/>
  <c r="P378" i="5"/>
  <c r="O378" i="5"/>
  <c r="N370" i="5"/>
  <c r="U370" i="5"/>
  <c r="M370" i="5"/>
  <c r="T370" i="5"/>
  <c r="L370" i="5"/>
  <c r="S370" i="5"/>
  <c r="K370" i="5"/>
  <c r="R370" i="5"/>
  <c r="J370" i="5"/>
  <c r="Q370" i="5"/>
  <c r="BB145" i="5" s="1"/>
  <c r="I370" i="5"/>
  <c r="P370" i="5"/>
  <c r="O370" i="5"/>
  <c r="H370" i="5"/>
  <c r="N362" i="5"/>
  <c r="U362" i="5"/>
  <c r="M362" i="5"/>
  <c r="T362" i="5"/>
  <c r="L362" i="5"/>
  <c r="S362" i="5"/>
  <c r="K362" i="5"/>
  <c r="R362" i="5"/>
  <c r="J362" i="5"/>
  <c r="Q362" i="5"/>
  <c r="I362" i="5"/>
  <c r="H362" i="5"/>
  <c r="P362" i="5"/>
  <c r="O362" i="5"/>
  <c r="U354" i="5"/>
  <c r="M354" i="5"/>
  <c r="T354" i="5"/>
  <c r="L354" i="5"/>
  <c r="S354" i="5"/>
  <c r="K354" i="5"/>
  <c r="R354" i="5"/>
  <c r="J354" i="5"/>
  <c r="Q354" i="5"/>
  <c r="I354" i="5"/>
  <c r="O354" i="5"/>
  <c r="N354" i="5"/>
  <c r="H354" i="5"/>
  <c r="P354" i="5"/>
  <c r="Q346" i="5"/>
  <c r="I346" i="5"/>
  <c r="P346" i="5"/>
  <c r="H346" i="5"/>
  <c r="O346" i="5"/>
  <c r="N346" i="5"/>
  <c r="U346" i="5"/>
  <c r="M346" i="5"/>
  <c r="T346" i="5"/>
  <c r="L346" i="5"/>
  <c r="S346" i="5"/>
  <c r="K346" i="5"/>
  <c r="R346" i="5"/>
  <c r="J346" i="5"/>
  <c r="Q338" i="5"/>
  <c r="I338" i="5"/>
  <c r="P338" i="5"/>
  <c r="H338" i="5"/>
  <c r="O338" i="5"/>
  <c r="N338" i="5"/>
  <c r="U338" i="5"/>
  <c r="M338" i="5"/>
  <c r="T338" i="5"/>
  <c r="L338" i="5"/>
  <c r="S338" i="5"/>
  <c r="K338" i="5"/>
  <c r="J338" i="5"/>
  <c r="R338" i="5"/>
  <c r="Q330" i="5"/>
  <c r="I330" i="5"/>
  <c r="P330" i="5"/>
  <c r="H330" i="5"/>
  <c r="O330" i="5"/>
  <c r="N330" i="5"/>
  <c r="U330" i="5"/>
  <c r="M330" i="5"/>
  <c r="T330" i="5"/>
  <c r="L330" i="5"/>
  <c r="J330" i="5"/>
  <c r="S330" i="5"/>
  <c r="R330" i="5"/>
  <c r="K330" i="5"/>
  <c r="Q322" i="5"/>
  <c r="I322" i="5"/>
  <c r="P322" i="5"/>
  <c r="H322" i="5"/>
  <c r="O322" i="5"/>
  <c r="N322" i="5"/>
  <c r="U322" i="5"/>
  <c r="M322" i="5"/>
  <c r="T322" i="5"/>
  <c r="L322" i="5"/>
  <c r="S322" i="5"/>
  <c r="R322" i="5"/>
  <c r="K322" i="5"/>
  <c r="J322" i="5"/>
  <c r="Q314" i="5"/>
  <c r="I314" i="5"/>
  <c r="P314" i="5"/>
  <c r="H314" i="5"/>
  <c r="N314" i="5"/>
  <c r="U314" i="5"/>
  <c r="M314" i="5"/>
  <c r="T314" i="5"/>
  <c r="L314" i="5"/>
  <c r="O314" i="5"/>
  <c r="K314" i="5"/>
  <c r="J314" i="5"/>
  <c r="S314" i="5"/>
  <c r="R314" i="5"/>
  <c r="P306" i="5"/>
  <c r="H306" i="5"/>
  <c r="O306" i="5"/>
  <c r="N306" i="5"/>
  <c r="U306" i="5"/>
  <c r="M306" i="5"/>
  <c r="T306" i="5"/>
  <c r="L306" i="5"/>
  <c r="S306" i="5"/>
  <c r="K306" i="5"/>
  <c r="R306" i="5"/>
  <c r="J306" i="5"/>
  <c r="Q306" i="5"/>
  <c r="I306" i="5"/>
  <c r="P298" i="5"/>
  <c r="H298" i="5"/>
  <c r="O298" i="5"/>
  <c r="N298" i="5"/>
  <c r="U298" i="5"/>
  <c r="M298" i="5"/>
  <c r="T298" i="5"/>
  <c r="L298" i="5"/>
  <c r="S298" i="5"/>
  <c r="K298" i="5"/>
  <c r="R298" i="5"/>
  <c r="J298" i="5"/>
  <c r="Q298" i="5"/>
  <c r="I298" i="5"/>
  <c r="P290" i="5"/>
  <c r="H290" i="5"/>
  <c r="O290" i="5"/>
  <c r="N290" i="5"/>
  <c r="U290" i="5"/>
  <c r="M290" i="5"/>
  <c r="T290" i="5"/>
  <c r="L290" i="5"/>
  <c r="S290" i="5"/>
  <c r="K290" i="5"/>
  <c r="R290" i="5"/>
  <c r="J290" i="5"/>
  <c r="Q290" i="5"/>
  <c r="I290" i="5"/>
  <c r="P282" i="5"/>
  <c r="H282" i="5"/>
  <c r="O282" i="5"/>
  <c r="N282" i="5"/>
  <c r="U282" i="5"/>
  <c r="M282" i="5"/>
  <c r="T282" i="5"/>
  <c r="L282" i="5"/>
  <c r="S282" i="5"/>
  <c r="K282" i="5"/>
  <c r="R282" i="5"/>
  <c r="J282" i="5"/>
  <c r="Q282" i="5"/>
  <c r="I282" i="5"/>
  <c r="P274" i="5"/>
  <c r="H274" i="5"/>
  <c r="O274" i="5"/>
  <c r="N274" i="5"/>
  <c r="U274" i="5"/>
  <c r="M274" i="5"/>
  <c r="T274" i="5"/>
  <c r="L274" i="5"/>
  <c r="S274" i="5"/>
  <c r="K274" i="5"/>
  <c r="R274" i="5"/>
  <c r="Q274" i="5"/>
  <c r="J274" i="5"/>
  <c r="I274" i="5"/>
  <c r="R266" i="5"/>
  <c r="J266" i="5"/>
  <c r="Q266" i="5"/>
  <c r="I266" i="5"/>
  <c r="P266" i="5"/>
  <c r="H266" i="5"/>
  <c r="O266" i="5"/>
  <c r="N266" i="5"/>
  <c r="U266" i="5"/>
  <c r="M266" i="5"/>
  <c r="T266" i="5"/>
  <c r="L266" i="5"/>
  <c r="S266" i="5"/>
  <c r="K266" i="5"/>
  <c r="R258" i="5"/>
  <c r="J258" i="5"/>
  <c r="Q258" i="5"/>
  <c r="I258" i="5"/>
  <c r="P258" i="5"/>
  <c r="H258" i="5"/>
  <c r="O258" i="5"/>
  <c r="N258" i="5"/>
  <c r="U258" i="5"/>
  <c r="M258" i="5"/>
  <c r="T258" i="5"/>
  <c r="L258" i="5"/>
  <c r="S258" i="5"/>
  <c r="K258" i="5"/>
  <c r="R250" i="5"/>
  <c r="J250" i="5"/>
  <c r="Q250" i="5"/>
  <c r="I250" i="5"/>
  <c r="P250" i="5"/>
  <c r="H250" i="5"/>
  <c r="O250" i="5"/>
  <c r="N250" i="5"/>
  <c r="U250" i="5"/>
  <c r="M250" i="5"/>
  <c r="T250" i="5"/>
  <c r="L250" i="5"/>
  <c r="S250" i="5"/>
  <c r="K250" i="5"/>
  <c r="R242" i="5"/>
  <c r="J242" i="5"/>
  <c r="Q242" i="5"/>
  <c r="I242" i="5"/>
  <c r="P242" i="5"/>
  <c r="H242" i="5"/>
  <c r="O242" i="5"/>
  <c r="N242" i="5"/>
  <c r="U242" i="5"/>
  <c r="M242" i="5"/>
  <c r="T242" i="5"/>
  <c r="L242" i="5"/>
  <c r="K242" i="5"/>
  <c r="S242" i="5"/>
  <c r="R234" i="5"/>
  <c r="J234" i="5"/>
  <c r="Q234" i="5"/>
  <c r="I234" i="5"/>
  <c r="P234" i="5"/>
  <c r="H234" i="5"/>
  <c r="O234" i="5"/>
  <c r="N234" i="5"/>
  <c r="U234" i="5"/>
  <c r="M234" i="5"/>
  <c r="T234" i="5"/>
  <c r="L234" i="5"/>
  <c r="S234" i="5"/>
  <c r="K234" i="5"/>
  <c r="O226" i="5"/>
  <c r="N226" i="5"/>
  <c r="U226" i="5"/>
  <c r="M226" i="5"/>
  <c r="T226" i="5"/>
  <c r="L226" i="5"/>
  <c r="S226" i="5"/>
  <c r="K226" i="5"/>
  <c r="R226" i="5"/>
  <c r="J226" i="5"/>
  <c r="Q226" i="5"/>
  <c r="I226" i="5"/>
  <c r="H226" i="5"/>
  <c r="P226" i="5"/>
  <c r="M50" i="5"/>
  <c r="O218" i="5"/>
  <c r="N218" i="5"/>
  <c r="U218" i="5"/>
  <c r="M218" i="5"/>
  <c r="T218" i="5"/>
  <c r="L218" i="5"/>
  <c r="R218" i="5"/>
  <c r="J218" i="5"/>
  <c r="Q218" i="5"/>
  <c r="I218" i="5"/>
  <c r="S218" i="5"/>
  <c r="P218" i="5"/>
  <c r="K218" i="5"/>
  <c r="H218" i="5"/>
  <c r="O210" i="5"/>
  <c r="N210" i="5"/>
  <c r="U210" i="5"/>
  <c r="M210" i="5"/>
  <c r="T210" i="5"/>
  <c r="L210" i="5"/>
  <c r="R210" i="5"/>
  <c r="J210" i="5"/>
  <c r="Q210" i="5"/>
  <c r="I210" i="5"/>
  <c r="S210" i="5"/>
  <c r="P210" i="5"/>
  <c r="H210" i="5"/>
  <c r="K210" i="5"/>
  <c r="O202" i="5"/>
  <c r="N202" i="5"/>
  <c r="U202" i="5"/>
  <c r="M202" i="5"/>
  <c r="T202" i="5"/>
  <c r="L202" i="5"/>
  <c r="R202" i="5"/>
  <c r="J202" i="5"/>
  <c r="Q202" i="5"/>
  <c r="I202" i="5"/>
  <c r="S202" i="5"/>
  <c r="P202" i="5"/>
  <c r="K202" i="5"/>
  <c r="H202" i="5"/>
  <c r="O194" i="5"/>
  <c r="U194" i="5"/>
  <c r="M194" i="5"/>
  <c r="T194" i="5"/>
  <c r="L194" i="5"/>
  <c r="R194" i="5"/>
  <c r="J194" i="5"/>
  <c r="Q194" i="5"/>
  <c r="I194" i="5"/>
  <c r="H194" i="5"/>
  <c r="S194" i="5"/>
  <c r="P194" i="5"/>
  <c r="K194" i="5"/>
  <c r="N194" i="5"/>
  <c r="O186" i="5"/>
  <c r="U186" i="5"/>
  <c r="M186" i="5"/>
  <c r="T186" i="5"/>
  <c r="L186" i="5"/>
  <c r="R186" i="5"/>
  <c r="J186" i="5"/>
  <c r="Q186" i="5"/>
  <c r="I186" i="5"/>
  <c r="N186" i="5"/>
  <c r="K186" i="5"/>
  <c r="H186" i="5"/>
  <c r="P186" i="5"/>
  <c r="S186" i="5"/>
  <c r="O178" i="5"/>
  <c r="U178" i="5"/>
  <c r="M178" i="5"/>
  <c r="T178" i="5"/>
  <c r="L178" i="5"/>
  <c r="R178" i="5"/>
  <c r="J178" i="5"/>
  <c r="Q178" i="5"/>
  <c r="I178" i="5"/>
  <c r="S178" i="5"/>
  <c r="P178" i="5"/>
  <c r="N178" i="5"/>
  <c r="K178" i="5"/>
  <c r="H178" i="5"/>
  <c r="O170" i="5"/>
  <c r="U170" i="5"/>
  <c r="M170" i="5"/>
  <c r="T170" i="5"/>
  <c r="L170" i="5"/>
  <c r="R170" i="5"/>
  <c r="J170" i="5"/>
  <c r="Q170" i="5"/>
  <c r="I170" i="5"/>
  <c r="S170" i="5"/>
  <c r="P170" i="5"/>
  <c r="N170" i="5"/>
  <c r="K170" i="5"/>
  <c r="H170" i="5"/>
  <c r="O162" i="5"/>
  <c r="U162" i="5"/>
  <c r="M162" i="5"/>
  <c r="T162" i="5"/>
  <c r="L162" i="5"/>
  <c r="R162" i="5"/>
  <c r="J162" i="5"/>
  <c r="Q162" i="5"/>
  <c r="I162" i="5"/>
  <c r="H162" i="5"/>
  <c r="S162" i="5"/>
  <c r="P162" i="5"/>
  <c r="K162" i="5"/>
  <c r="N162" i="5"/>
  <c r="O154" i="5"/>
  <c r="U154" i="5"/>
  <c r="M154" i="5"/>
  <c r="T154" i="5"/>
  <c r="L154" i="5"/>
  <c r="R154" i="5"/>
  <c r="J154" i="5"/>
  <c r="Q154" i="5"/>
  <c r="I154" i="5"/>
  <c r="N154" i="5"/>
  <c r="K154" i="5"/>
  <c r="H154" i="5"/>
  <c r="P154" i="5"/>
  <c r="S154" i="5"/>
  <c r="O146" i="5"/>
  <c r="U146" i="5"/>
  <c r="M146" i="5"/>
  <c r="T146" i="5"/>
  <c r="L146" i="5"/>
  <c r="R146" i="5"/>
  <c r="J146" i="5"/>
  <c r="Q146" i="5"/>
  <c r="I146" i="5"/>
  <c r="S146" i="5"/>
  <c r="P146" i="5"/>
  <c r="N146" i="5"/>
  <c r="K146" i="5"/>
  <c r="H146" i="5"/>
  <c r="O138" i="5"/>
  <c r="U138" i="5"/>
  <c r="M138" i="5"/>
  <c r="T138" i="5"/>
  <c r="L138" i="5"/>
  <c r="R138" i="5"/>
  <c r="J138" i="5"/>
  <c r="Q138" i="5"/>
  <c r="I138" i="5"/>
  <c r="S138" i="5"/>
  <c r="P138" i="5"/>
  <c r="N138" i="5"/>
  <c r="K138" i="5"/>
  <c r="H138" i="5"/>
  <c r="N130" i="5"/>
  <c r="U130" i="5"/>
  <c r="M130" i="5"/>
  <c r="T130" i="5"/>
  <c r="L130" i="5"/>
  <c r="S130" i="5"/>
  <c r="K130" i="5"/>
  <c r="R130" i="5"/>
  <c r="J130" i="5"/>
  <c r="Q130" i="5"/>
  <c r="I130" i="5"/>
  <c r="O130" i="5"/>
  <c r="P130" i="5"/>
  <c r="H130" i="5"/>
  <c r="N122" i="5"/>
  <c r="U122" i="5"/>
  <c r="M122" i="5"/>
  <c r="T122" i="5"/>
  <c r="L122" i="5"/>
  <c r="S122" i="5"/>
  <c r="K122" i="5"/>
  <c r="R122" i="5"/>
  <c r="J122" i="5"/>
  <c r="Q122" i="5"/>
  <c r="I122" i="5"/>
  <c r="O122" i="5"/>
  <c r="P122" i="5"/>
  <c r="H122" i="5"/>
  <c r="N114" i="5"/>
  <c r="U114" i="5"/>
  <c r="M114" i="5"/>
  <c r="T114" i="5"/>
  <c r="L114" i="5"/>
  <c r="S114" i="5"/>
  <c r="K114" i="5"/>
  <c r="R114" i="5"/>
  <c r="J114" i="5"/>
  <c r="Q114" i="5"/>
  <c r="I114" i="5"/>
  <c r="O114" i="5"/>
  <c r="H114" i="5"/>
  <c r="P114" i="5"/>
  <c r="N106" i="5"/>
  <c r="U106" i="5"/>
  <c r="M106" i="5"/>
  <c r="T106" i="5"/>
  <c r="L106" i="5"/>
  <c r="S106" i="5"/>
  <c r="K106" i="5"/>
  <c r="R106" i="5"/>
  <c r="J106" i="5"/>
  <c r="Q106" i="5"/>
  <c r="I106" i="5"/>
  <c r="O106" i="5"/>
  <c r="P106" i="5"/>
  <c r="H106" i="5"/>
  <c r="N98" i="5"/>
  <c r="U98" i="5"/>
  <c r="M98" i="5"/>
  <c r="T98" i="5"/>
  <c r="L98" i="5"/>
  <c r="S98" i="5"/>
  <c r="K98" i="5"/>
  <c r="R98" i="5"/>
  <c r="J98" i="5"/>
  <c r="Q98" i="5"/>
  <c r="I98" i="5"/>
  <c r="O98" i="5"/>
  <c r="P98" i="5"/>
  <c r="H98" i="5"/>
  <c r="N90" i="5"/>
  <c r="U90" i="5"/>
  <c r="M90" i="5"/>
  <c r="T90" i="5"/>
  <c r="L90" i="5"/>
  <c r="S90" i="5"/>
  <c r="K90" i="5"/>
  <c r="R90" i="5"/>
  <c r="J90" i="5"/>
  <c r="Q90" i="5"/>
  <c r="I90" i="5"/>
  <c r="O90" i="5"/>
  <c r="P90" i="5"/>
  <c r="H90" i="5"/>
  <c r="N82" i="5"/>
  <c r="U82" i="5"/>
  <c r="M82" i="5"/>
  <c r="T82" i="5"/>
  <c r="L82" i="5"/>
  <c r="S82" i="5"/>
  <c r="K82" i="5"/>
  <c r="R82" i="5"/>
  <c r="J82" i="5"/>
  <c r="Q82" i="5"/>
  <c r="I82" i="5"/>
  <c r="O82" i="5"/>
  <c r="H82" i="5"/>
  <c r="P82" i="5"/>
  <c r="N74" i="5"/>
  <c r="U74" i="5"/>
  <c r="M74" i="5"/>
  <c r="T74" i="5"/>
  <c r="L74" i="5"/>
  <c r="S74" i="5"/>
  <c r="K74" i="5"/>
  <c r="R74" i="5"/>
  <c r="J74" i="5"/>
  <c r="Q74" i="5"/>
  <c r="I74" i="5"/>
  <c r="O74" i="5"/>
  <c r="P74" i="5"/>
  <c r="H74" i="5"/>
  <c r="Q66" i="5"/>
  <c r="I66" i="5"/>
  <c r="P66" i="5"/>
  <c r="H66" i="5"/>
  <c r="O66" i="5"/>
  <c r="N66" i="5"/>
  <c r="T66" i="5"/>
  <c r="L66" i="5"/>
  <c r="S66" i="5"/>
  <c r="K66" i="5"/>
  <c r="M66" i="5"/>
  <c r="J66" i="5"/>
  <c r="U66" i="5"/>
  <c r="Q58" i="5"/>
  <c r="I58" i="5"/>
  <c r="P58" i="5"/>
  <c r="H58" i="5"/>
  <c r="O58" i="5"/>
  <c r="N58" i="5"/>
  <c r="T58" i="5"/>
  <c r="L58" i="5"/>
  <c r="S58" i="5"/>
  <c r="K58" i="5"/>
  <c r="U58" i="5"/>
  <c r="R58" i="5"/>
  <c r="M58" i="5"/>
  <c r="J58" i="5"/>
  <c r="Q50" i="5"/>
  <c r="I50" i="5"/>
  <c r="P50" i="5"/>
  <c r="H50" i="5"/>
  <c r="O50" i="5"/>
  <c r="N50" i="5"/>
  <c r="T50" i="5"/>
  <c r="L50" i="5"/>
  <c r="S50" i="5"/>
  <c r="K50" i="5"/>
  <c r="J50" i="5"/>
  <c r="U50" i="5"/>
  <c r="I60" i="5"/>
  <c r="U447" i="5"/>
  <c r="M447" i="5"/>
  <c r="T447" i="5"/>
  <c r="L447" i="5"/>
  <c r="R447" i="5"/>
  <c r="J447" i="5"/>
  <c r="Q447" i="5"/>
  <c r="I447" i="5"/>
  <c r="P447" i="5"/>
  <c r="H447" i="5"/>
  <c r="N447" i="5"/>
  <c r="K447" i="5"/>
  <c r="S447" i="5"/>
  <c r="O447" i="5"/>
  <c r="U439" i="5"/>
  <c r="M439" i="5"/>
  <c r="T439" i="5"/>
  <c r="L439" i="5"/>
  <c r="R439" i="5"/>
  <c r="J439" i="5"/>
  <c r="Q439" i="5"/>
  <c r="I439" i="5"/>
  <c r="P439" i="5"/>
  <c r="H439" i="5"/>
  <c r="N439" i="5"/>
  <c r="S439" i="5"/>
  <c r="O439" i="5"/>
  <c r="K439" i="5"/>
  <c r="U431" i="5"/>
  <c r="M431" i="5"/>
  <c r="T431" i="5"/>
  <c r="L431" i="5"/>
  <c r="R431" i="5"/>
  <c r="J431" i="5"/>
  <c r="Q431" i="5"/>
  <c r="I431" i="5"/>
  <c r="P431" i="5"/>
  <c r="H431" i="5"/>
  <c r="N431" i="5"/>
  <c r="K431" i="5"/>
  <c r="S431" i="5"/>
  <c r="O431" i="5"/>
  <c r="U423" i="5"/>
  <c r="M423" i="5"/>
  <c r="T423" i="5"/>
  <c r="L423" i="5"/>
  <c r="Q423" i="5"/>
  <c r="I423" i="5"/>
  <c r="P423" i="5"/>
  <c r="H423" i="5"/>
  <c r="N423" i="5"/>
  <c r="O423" i="5"/>
  <c r="K423" i="5"/>
  <c r="J423" i="5"/>
  <c r="S423" i="5"/>
  <c r="R423" i="5"/>
  <c r="U415" i="5"/>
  <c r="M415" i="5"/>
  <c r="T415" i="5"/>
  <c r="L415" i="5"/>
  <c r="Q415" i="5"/>
  <c r="I415" i="5"/>
  <c r="P415" i="5"/>
  <c r="H415" i="5"/>
  <c r="N415" i="5"/>
  <c r="S415" i="5"/>
  <c r="R415" i="5"/>
  <c r="O415" i="5"/>
  <c r="K415" i="5"/>
  <c r="J415" i="5"/>
  <c r="N407" i="5"/>
  <c r="P407" i="5"/>
  <c r="O407" i="5"/>
  <c r="U407" i="5"/>
  <c r="L407" i="5"/>
  <c r="T407" i="5"/>
  <c r="K407" i="5"/>
  <c r="M407" i="5"/>
  <c r="J407" i="5"/>
  <c r="I407" i="5"/>
  <c r="H407" i="5"/>
  <c r="S407" i="5"/>
  <c r="R407" i="5"/>
  <c r="Q407" i="5"/>
  <c r="P399" i="5"/>
  <c r="H399" i="5"/>
  <c r="O399" i="5"/>
  <c r="U399" i="5"/>
  <c r="M399" i="5"/>
  <c r="T399" i="5"/>
  <c r="L399" i="5"/>
  <c r="S399" i="5"/>
  <c r="R399" i="5"/>
  <c r="Q399" i="5"/>
  <c r="N399" i="5"/>
  <c r="K399" i="5"/>
  <c r="J399" i="5"/>
  <c r="I399" i="5"/>
  <c r="P391" i="5"/>
  <c r="H391" i="5"/>
  <c r="O391" i="5"/>
  <c r="U391" i="5"/>
  <c r="M391" i="5"/>
  <c r="T391" i="5"/>
  <c r="L391" i="5"/>
  <c r="S391" i="5"/>
  <c r="R391" i="5"/>
  <c r="Q391" i="5"/>
  <c r="N391" i="5"/>
  <c r="K391" i="5"/>
  <c r="J391" i="5"/>
  <c r="I391" i="5"/>
  <c r="P383" i="5"/>
  <c r="H383" i="5"/>
  <c r="O383" i="5"/>
  <c r="U383" i="5"/>
  <c r="M383" i="5"/>
  <c r="T383" i="5"/>
  <c r="L383" i="5"/>
  <c r="S383" i="5"/>
  <c r="R383" i="5"/>
  <c r="Q383" i="5"/>
  <c r="N383" i="5"/>
  <c r="K383" i="5"/>
  <c r="J383" i="5"/>
  <c r="I383" i="5"/>
  <c r="P375" i="5"/>
  <c r="H375" i="5"/>
  <c r="O375" i="5"/>
  <c r="U375" i="5"/>
  <c r="M375" i="5"/>
  <c r="T375" i="5"/>
  <c r="L375" i="5"/>
  <c r="S375" i="5"/>
  <c r="R375" i="5"/>
  <c r="Q375" i="5"/>
  <c r="N375" i="5"/>
  <c r="K375" i="5"/>
  <c r="J375" i="5"/>
  <c r="I375" i="5"/>
  <c r="P367" i="5"/>
  <c r="H367" i="5"/>
  <c r="O367" i="5"/>
  <c r="N367" i="5"/>
  <c r="U367" i="5"/>
  <c r="M367" i="5"/>
  <c r="T367" i="5"/>
  <c r="L367" i="5"/>
  <c r="S367" i="5"/>
  <c r="K367" i="5"/>
  <c r="R367" i="5"/>
  <c r="Q367" i="5"/>
  <c r="J367" i="5"/>
  <c r="I367" i="5"/>
  <c r="P359" i="5"/>
  <c r="H359" i="5"/>
  <c r="O359" i="5"/>
  <c r="N359" i="5"/>
  <c r="U359" i="5"/>
  <c r="M359" i="5"/>
  <c r="T359" i="5"/>
  <c r="L359" i="5"/>
  <c r="S359" i="5"/>
  <c r="K359" i="5"/>
  <c r="R359" i="5"/>
  <c r="Q359" i="5"/>
  <c r="J359" i="5"/>
  <c r="I359" i="5"/>
  <c r="O351" i="5"/>
  <c r="N351" i="5"/>
  <c r="U351" i="5"/>
  <c r="M351" i="5"/>
  <c r="T351" i="5"/>
  <c r="L351" i="5"/>
  <c r="S351" i="5"/>
  <c r="K351" i="5"/>
  <c r="P351" i="5"/>
  <c r="J351" i="5"/>
  <c r="I351" i="5"/>
  <c r="H351" i="5"/>
  <c r="R351" i="5"/>
  <c r="Q351" i="5"/>
  <c r="S343" i="5"/>
  <c r="K343" i="5"/>
  <c r="R343" i="5"/>
  <c r="J343" i="5"/>
  <c r="Q343" i="5"/>
  <c r="I343" i="5"/>
  <c r="P343" i="5"/>
  <c r="H343" i="5"/>
  <c r="O343" i="5"/>
  <c r="N343" i="5"/>
  <c r="U343" i="5"/>
  <c r="M343" i="5"/>
  <c r="T343" i="5"/>
  <c r="L343" i="5"/>
  <c r="S335" i="5"/>
  <c r="K335" i="5"/>
  <c r="R335" i="5"/>
  <c r="J335" i="5"/>
  <c r="Q335" i="5"/>
  <c r="I335" i="5"/>
  <c r="P335" i="5"/>
  <c r="H335" i="5"/>
  <c r="O335" i="5"/>
  <c r="N335" i="5"/>
  <c r="U335" i="5"/>
  <c r="T335" i="5"/>
  <c r="M335" i="5"/>
  <c r="L335" i="5"/>
  <c r="S327" i="5"/>
  <c r="K327" i="5"/>
  <c r="R327" i="5"/>
  <c r="J327" i="5"/>
  <c r="Q327" i="5"/>
  <c r="I327" i="5"/>
  <c r="P327" i="5"/>
  <c r="H327" i="5"/>
  <c r="O327" i="5"/>
  <c r="N327" i="5"/>
  <c r="T327" i="5"/>
  <c r="M327" i="5"/>
  <c r="L327" i="5"/>
  <c r="U327" i="5"/>
  <c r="S319" i="5"/>
  <c r="K319" i="5"/>
  <c r="R319" i="5"/>
  <c r="J319" i="5"/>
  <c r="Q319" i="5"/>
  <c r="I319" i="5"/>
  <c r="P319" i="5"/>
  <c r="H319" i="5"/>
  <c r="O319" i="5"/>
  <c r="N319" i="5"/>
  <c r="U319" i="5"/>
  <c r="T319" i="5"/>
  <c r="M319" i="5"/>
  <c r="L319" i="5"/>
  <c r="R311" i="5"/>
  <c r="J311" i="5"/>
  <c r="Q311" i="5"/>
  <c r="I311" i="5"/>
  <c r="P311" i="5"/>
  <c r="H311" i="5"/>
  <c r="O311" i="5"/>
  <c r="N311" i="5"/>
  <c r="U311" i="5"/>
  <c r="M311" i="5"/>
  <c r="T311" i="5"/>
  <c r="L311" i="5"/>
  <c r="S311" i="5"/>
  <c r="K311" i="5"/>
  <c r="R303" i="5"/>
  <c r="J303" i="5"/>
  <c r="Q303" i="5"/>
  <c r="I303" i="5"/>
  <c r="P303" i="5"/>
  <c r="H303" i="5"/>
  <c r="O303" i="5"/>
  <c r="N303" i="5"/>
  <c r="U303" i="5"/>
  <c r="M303" i="5"/>
  <c r="T303" i="5"/>
  <c r="L303" i="5"/>
  <c r="K303" i="5"/>
  <c r="S303" i="5"/>
  <c r="R295" i="5"/>
  <c r="J295" i="5"/>
  <c r="Q295" i="5"/>
  <c r="I295" i="5"/>
  <c r="P295" i="5"/>
  <c r="H295" i="5"/>
  <c r="O295" i="5"/>
  <c r="N295" i="5"/>
  <c r="U295" i="5"/>
  <c r="M295" i="5"/>
  <c r="T295" i="5"/>
  <c r="L295" i="5"/>
  <c r="S295" i="5"/>
  <c r="K295" i="5"/>
  <c r="R287" i="5"/>
  <c r="J287" i="5"/>
  <c r="Q287" i="5"/>
  <c r="I287" i="5"/>
  <c r="P287" i="5"/>
  <c r="H287" i="5"/>
  <c r="O287" i="5"/>
  <c r="N287" i="5"/>
  <c r="U287" i="5"/>
  <c r="M287" i="5"/>
  <c r="T287" i="5"/>
  <c r="L287" i="5"/>
  <c r="S287" i="5"/>
  <c r="K287" i="5"/>
  <c r="R279" i="5"/>
  <c r="J279" i="5"/>
  <c r="Q279" i="5"/>
  <c r="I279" i="5"/>
  <c r="P279" i="5"/>
  <c r="H279" i="5"/>
  <c r="O279" i="5"/>
  <c r="N279" i="5"/>
  <c r="U279" i="5"/>
  <c r="M279" i="5"/>
  <c r="T279" i="5"/>
  <c r="L279" i="5"/>
  <c r="S279" i="5"/>
  <c r="K279" i="5"/>
  <c r="T271" i="5"/>
  <c r="L271" i="5"/>
  <c r="S271" i="5"/>
  <c r="K271" i="5"/>
  <c r="R271" i="5"/>
  <c r="J271" i="5"/>
  <c r="Q271" i="5"/>
  <c r="I271" i="5"/>
  <c r="P271" i="5"/>
  <c r="H271" i="5"/>
  <c r="O271" i="5"/>
  <c r="N271" i="5"/>
  <c r="U271" i="5"/>
  <c r="M271" i="5"/>
  <c r="T263" i="5"/>
  <c r="L263" i="5"/>
  <c r="S263" i="5"/>
  <c r="K263" i="5"/>
  <c r="R263" i="5"/>
  <c r="J263" i="5"/>
  <c r="Q263" i="5"/>
  <c r="I263" i="5"/>
  <c r="P263" i="5"/>
  <c r="H263" i="5"/>
  <c r="O263" i="5"/>
  <c r="N263" i="5"/>
  <c r="U263" i="5"/>
  <c r="M263" i="5"/>
  <c r="T255" i="5"/>
  <c r="L255" i="5"/>
  <c r="S255" i="5"/>
  <c r="K255" i="5"/>
  <c r="R255" i="5"/>
  <c r="J255" i="5"/>
  <c r="Q255" i="5"/>
  <c r="I255" i="5"/>
  <c r="P255" i="5"/>
  <c r="H255" i="5"/>
  <c r="O255" i="5"/>
  <c r="N255" i="5"/>
  <c r="U255" i="5"/>
  <c r="M255" i="5"/>
  <c r="T247" i="5"/>
  <c r="L247" i="5"/>
  <c r="S247" i="5"/>
  <c r="K247" i="5"/>
  <c r="R247" i="5"/>
  <c r="J247" i="5"/>
  <c r="Q247" i="5"/>
  <c r="I247" i="5"/>
  <c r="P247" i="5"/>
  <c r="H247" i="5"/>
  <c r="O247" i="5"/>
  <c r="N247" i="5"/>
  <c r="U247" i="5"/>
  <c r="M247" i="5"/>
  <c r="T239" i="5"/>
  <c r="L239" i="5"/>
  <c r="S239" i="5"/>
  <c r="K239" i="5"/>
  <c r="R239" i="5"/>
  <c r="J239" i="5"/>
  <c r="Q239" i="5"/>
  <c r="I239" i="5"/>
  <c r="P239" i="5"/>
  <c r="H239" i="5"/>
  <c r="O239" i="5"/>
  <c r="N239" i="5"/>
  <c r="U239" i="5"/>
  <c r="M239" i="5"/>
  <c r="T231" i="5"/>
  <c r="L231" i="5"/>
  <c r="S231" i="5"/>
  <c r="K231" i="5"/>
  <c r="R231" i="5"/>
  <c r="J231" i="5"/>
  <c r="Q231" i="5"/>
  <c r="I231" i="5"/>
  <c r="P231" i="5"/>
  <c r="H231" i="5"/>
  <c r="O231" i="5"/>
  <c r="N231" i="5"/>
  <c r="U231" i="5"/>
  <c r="M231" i="5"/>
  <c r="Q223" i="5"/>
  <c r="I223" i="5"/>
  <c r="P223" i="5"/>
  <c r="H223" i="5"/>
  <c r="O223" i="5"/>
  <c r="N223" i="5"/>
  <c r="BG223" i="5" s="1"/>
  <c r="U223" i="5"/>
  <c r="M223" i="5"/>
  <c r="T223" i="5"/>
  <c r="L223" i="5"/>
  <c r="S223" i="5"/>
  <c r="K223" i="5"/>
  <c r="R223" i="5"/>
  <c r="J223" i="5"/>
  <c r="Q215" i="5"/>
  <c r="I215" i="5"/>
  <c r="P215" i="5"/>
  <c r="H215" i="5"/>
  <c r="O215" i="5"/>
  <c r="N215" i="5"/>
  <c r="T215" i="5"/>
  <c r="L215" i="5"/>
  <c r="S215" i="5"/>
  <c r="K215" i="5"/>
  <c r="U215" i="5"/>
  <c r="R215" i="5"/>
  <c r="M215" i="5"/>
  <c r="J215" i="5"/>
  <c r="Q207" i="5"/>
  <c r="I207" i="5"/>
  <c r="P207" i="5"/>
  <c r="H207" i="5"/>
  <c r="O207" i="5"/>
  <c r="N207" i="5"/>
  <c r="T207" i="5"/>
  <c r="L207" i="5"/>
  <c r="S207" i="5"/>
  <c r="K207" i="5"/>
  <c r="M207" i="5"/>
  <c r="J207" i="5"/>
  <c r="R207" i="5"/>
  <c r="U207" i="5"/>
  <c r="Q199" i="5"/>
  <c r="I199" i="5"/>
  <c r="P199" i="5"/>
  <c r="H199" i="5"/>
  <c r="O199" i="5"/>
  <c r="N199" i="5"/>
  <c r="T199" i="5"/>
  <c r="L199" i="5"/>
  <c r="S199" i="5"/>
  <c r="K199" i="5"/>
  <c r="U199" i="5"/>
  <c r="R199" i="5"/>
  <c r="M199" i="5"/>
  <c r="J199" i="5"/>
  <c r="Q191" i="5"/>
  <c r="I191" i="5"/>
  <c r="O191" i="5"/>
  <c r="N191" i="5"/>
  <c r="T191" i="5"/>
  <c r="L191" i="5"/>
  <c r="S191" i="5"/>
  <c r="K191" i="5"/>
  <c r="H191" i="5"/>
  <c r="U191" i="5"/>
  <c r="R191" i="5"/>
  <c r="P191" i="5"/>
  <c r="J191" i="5"/>
  <c r="M191" i="5"/>
  <c r="Q183" i="5"/>
  <c r="I183" i="5"/>
  <c r="O183" i="5"/>
  <c r="N183" i="5"/>
  <c r="T183" i="5"/>
  <c r="L183" i="5"/>
  <c r="S183" i="5"/>
  <c r="K183" i="5"/>
  <c r="M183" i="5"/>
  <c r="J183" i="5"/>
  <c r="H183" i="5"/>
  <c r="U183" i="5"/>
  <c r="P183" i="5"/>
  <c r="R183" i="5"/>
  <c r="Q175" i="5"/>
  <c r="I175" i="5"/>
  <c r="O175" i="5"/>
  <c r="N175" i="5"/>
  <c r="T175" i="5"/>
  <c r="L175" i="5"/>
  <c r="S175" i="5"/>
  <c r="K175" i="5"/>
  <c r="R175" i="5"/>
  <c r="P175" i="5"/>
  <c r="M175" i="5"/>
  <c r="J175" i="5"/>
  <c r="H175" i="5"/>
  <c r="U175" i="5"/>
  <c r="Q167" i="5"/>
  <c r="I167" i="5"/>
  <c r="O167" i="5"/>
  <c r="N167" i="5"/>
  <c r="T167" i="5"/>
  <c r="L167" i="5"/>
  <c r="S167" i="5"/>
  <c r="K167" i="5"/>
  <c r="U167" i="5"/>
  <c r="R167" i="5"/>
  <c r="P167" i="5"/>
  <c r="M167" i="5"/>
  <c r="J167" i="5"/>
  <c r="H167" i="5"/>
  <c r="Q159" i="5"/>
  <c r="I159" i="5"/>
  <c r="O159" i="5"/>
  <c r="N159" i="5"/>
  <c r="T159" i="5"/>
  <c r="L159" i="5"/>
  <c r="S159" i="5"/>
  <c r="K159" i="5"/>
  <c r="H159" i="5"/>
  <c r="U159" i="5"/>
  <c r="R159" i="5"/>
  <c r="P159" i="5"/>
  <c r="J159" i="5"/>
  <c r="M159" i="5"/>
  <c r="Q151" i="5"/>
  <c r="I151" i="5"/>
  <c r="O151" i="5"/>
  <c r="N151" i="5"/>
  <c r="T151" i="5"/>
  <c r="L151" i="5"/>
  <c r="S151" i="5"/>
  <c r="K151" i="5"/>
  <c r="M151" i="5"/>
  <c r="J151" i="5"/>
  <c r="H151" i="5"/>
  <c r="U151" i="5"/>
  <c r="P151" i="5"/>
  <c r="R151" i="5"/>
  <c r="Q143" i="5"/>
  <c r="I143" i="5"/>
  <c r="O143" i="5"/>
  <c r="N143" i="5"/>
  <c r="T143" i="5"/>
  <c r="L143" i="5"/>
  <c r="S143" i="5"/>
  <c r="K143" i="5"/>
  <c r="R143" i="5"/>
  <c r="P143" i="5"/>
  <c r="M143" i="5"/>
  <c r="J143" i="5"/>
  <c r="H143" i="5"/>
  <c r="U143" i="5"/>
  <c r="P135" i="5"/>
  <c r="H135" i="5"/>
  <c r="O135" i="5"/>
  <c r="N135" i="5"/>
  <c r="U135" i="5"/>
  <c r="M135" i="5"/>
  <c r="T135" i="5"/>
  <c r="L135" i="5"/>
  <c r="S135" i="5"/>
  <c r="K135" i="5"/>
  <c r="Q135" i="5"/>
  <c r="I135" i="5"/>
  <c r="J135" i="5"/>
  <c r="P127" i="5"/>
  <c r="H127" i="5"/>
  <c r="O127" i="5"/>
  <c r="N127" i="5"/>
  <c r="U127" i="5"/>
  <c r="M127" i="5"/>
  <c r="T127" i="5"/>
  <c r="L127" i="5"/>
  <c r="S127" i="5"/>
  <c r="K127" i="5"/>
  <c r="Q127" i="5"/>
  <c r="I127" i="5"/>
  <c r="R127" i="5"/>
  <c r="J127" i="5"/>
  <c r="P119" i="5"/>
  <c r="H119" i="5"/>
  <c r="O119" i="5"/>
  <c r="N119" i="5"/>
  <c r="U119" i="5"/>
  <c r="M119" i="5"/>
  <c r="T119" i="5"/>
  <c r="L119" i="5"/>
  <c r="S119" i="5"/>
  <c r="K119" i="5"/>
  <c r="Q119" i="5"/>
  <c r="I119" i="5"/>
  <c r="R119" i="5"/>
  <c r="P111" i="5"/>
  <c r="H111" i="5"/>
  <c r="O111" i="5"/>
  <c r="N111" i="5"/>
  <c r="U111" i="5"/>
  <c r="M111" i="5"/>
  <c r="T111" i="5"/>
  <c r="L111" i="5"/>
  <c r="S111" i="5"/>
  <c r="K111" i="5"/>
  <c r="Q111" i="5"/>
  <c r="I111" i="5"/>
  <c r="R111" i="5"/>
  <c r="J111" i="5"/>
  <c r="P103" i="5"/>
  <c r="H103" i="5"/>
  <c r="O103" i="5"/>
  <c r="N103" i="5"/>
  <c r="U103" i="5"/>
  <c r="M103" i="5"/>
  <c r="T103" i="5"/>
  <c r="L103" i="5"/>
  <c r="S103" i="5"/>
  <c r="K103" i="5"/>
  <c r="Q103" i="5"/>
  <c r="I103" i="5"/>
  <c r="J103" i="5"/>
  <c r="P95" i="5"/>
  <c r="H95" i="5"/>
  <c r="O95" i="5"/>
  <c r="N95" i="5"/>
  <c r="U95" i="5"/>
  <c r="M95" i="5"/>
  <c r="T95" i="5"/>
  <c r="L95" i="5"/>
  <c r="S95" i="5"/>
  <c r="K95" i="5"/>
  <c r="Q95" i="5"/>
  <c r="I95" i="5"/>
  <c r="R95" i="5"/>
  <c r="J95" i="5"/>
  <c r="P87" i="5"/>
  <c r="H87" i="5"/>
  <c r="O87" i="5"/>
  <c r="N87" i="5"/>
  <c r="U87" i="5"/>
  <c r="M87" i="5"/>
  <c r="T87" i="5"/>
  <c r="L87" i="5"/>
  <c r="S87" i="5"/>
  <c r="K87" i="5"/>
  <c r="Q87" i="5"/>
  <c r="I87" i="5"/>
  <c r="R87" i="5"/>
  <c r="P79" i="5"/>
  <c r="H79" i="5"/>
  <c r="O79" i="5"/>
  <c r="N79" i="5"/>
  <c r="U79" i="5"/>
  <c r="M79" i="5"/>
  <c r="T79" i="5"/>
  <c r="L79" i="5"/>
  <c r="S79" i="5"/>
  <c r="K79" i="5"/>
  <c r="Q79" i="5"/>
  <c r="I79" i="5"/>
  <c r="R79" i="5"/>
  <c r="J79" i="5"/>
  <c r="P71" i="5"/>
  <c r="H71" i="5"/>
  <c r="O71" i="5"/>
  <c r="N71" i="5"/>
  <c r="U71" i="5"/>
  <c r="M71" i="5"/>
  <c r="T71" i="5"/>
  <c r="L71" i="5"/>
  <c r="S71" i="5"/>
  <c r="K71" i="5"/>
  <c r="Q71" i="5"/>
  <c r="I71" i="5"/>
  <c r="J71" i="5"/>
  <c r="S63" i="5"/>
  <c r="K63" i="5"/>
  <c r="R63" i="5"/>
  <c r="J63" i="5"/>
  <c r="Q63" i="5"/>
  <c r="I63" i="5"/>
  <c r="P63" i="5"/>
  <c r="H63" i="5"/>
  <c r="N63" i="5"/>
  <c r="U63" i="5"/>
  <c r="M63" i="5"/>
  <c r="S55" i="5"/>
  <c r="K55" i="5"/>
  <c r="R55" i="5"/>
  <c r="J55" i="5"/>
  <c r="Q55" i="5"/>
  <c r="I55" i="5"/>
  <c r="P55" i="5"/>
  <c r="H55" i="5"/>
  <c r="N55" i="5"/>
  <c r="U55" i="5"/>
  <c r="M55" i="5"/>
  <c r="S47" i="5"/>
  <c r="K47" i="5"/>
  <c r="R47" i="5"/>
  <c r="J47" i="5"/>
  <c r="Q47" i="5"/>
  <c r="I47" i="5"/>
  <c r="P47" i="5"/>
  <c r="H47" i="5"/>
  <c r="N47" i="5"/>
  <c r="U47" i="5"/>
  <c r="M47" i="5"/>
  <c r="T55" i="5"/>
  <c r="N60" i="5"/>
  <c r="R135" i="5"/>
  <c r="J119" i="5"/>
  <c r="L47" i="5"/>
  <c r="L63" i="5"/>
  <c r="R103" i="5"/>
  <c r="O444" i="5"/>
  <c r="N444" i="5"/>
  <c r="T444" i="5"/>
  <c r="L444" i="5"/>
  <c r="S444" i="5"/>
  <c r="K444" i="5"/>
  <c r="R444" i="5"/>
  <c r="J444" i="5"/>
  <c r="P444" i="5"/>
  <c r="H444" i="5"/>
  <c r="U444" i="5"/>
  <c r="Q444" i="5"/>
  <c r="M444" i="5"/>
  <c r="I444" i="5"/>
  <c r="O436" i="5"/>
  <c r="N436" i="5"/>
  <c r="T436" i="5"/>
  <c r="L436" i="5"/>
  <c r="S436" i="5"/>
  <c r="K436" i="5"/>
  <c r="R436" i="5"/>
  <c r="J436" i="5"/>
  <c r="P436" i="5"/>
  <c r="H436" i="5"/>
  <c r="U436" i="5"/>
  <c r="Q436" i="5"/>
  <c r="M436" i="5"/>
  <c r="I436" i="5"/>
  <c r="O428" i="5"/>
  <c r="N428" i="5"/>
  <c r="S428" i="5"/>
  <c r="K428" i="5"/>
  <c r="R428" i="5"/>
  <c r="J428" i="5"/>
  <c r="P428" i="5"/>
  <c r="H428" i="5"/>
  <c r="I428" i="5"/>
  <c r="U428" i="5"/>
  <c r="T428" i="5"/>
  <c r="L428" i="5"/>
  <c r="Q428" i="5"/>
  <c r="M428" i="5"/>
  <c r="O420" i="5"/>
  <c r="N420" i="5"/>
  <c r="S420" i="5"/>
  <c r="K420" i="5"/>
  <c r="R420" i="5"/>
  <c r="J420" i="5"/>
  <c r="P420" i="5"/>
  <c r="H420" i="5"/>
  <c r="M420" i="5"/>
  <c r="L420" i="5"/>
  <c r="I420" i="5"/>
  <c r="U420" i="5"/>
  <c r="T420" i="5"/>
  <c r="Q420" i="5"/>
  <c r="O412" i="5"/>
  <c r="N412" i="5"/>
  <c r="S412" i="5"/>
  <c r="K412" i="5"/>
  <c r="R412" i="5"/>
  <c r="J412" i="5"/>
  <c r="P412" i="5"/>
  <c r="H412" i="5"/>
  <c r="T412" i="5"/>
  <c r="Q412" i="5"/>
  <c r="L412" i="5"/>
  <c r="I412" i="5"/>
  <c r="M412" i="5"/>
  <c r="U412" i="5"/>
  <c r="P404" i="5"/>
  <c r="H404" i="5"/>
  <c r="U404" i="5"/>
  <c r="L404" i="5"/>
  <c r="T404" i="5"/>
  <c r="K404" i="5"/>
  <c r="R404" i="5"/>
  <c r="I404" i="5"/>
  <c r="Q404" i="5"/>
  <c r="S404" i="5"/>
  <c r="O404" i="5"/>
  <c r="N404" i="5"/>
  <c r="M404" i="5"/>
  <c r="J404" i="5"/>
  <c r="R396" i="5"/>
  <c r="J396" i="5"/>
  <c r="Q396" i="5"/>
  <c r="I396" i="5"/>
  <c r="O396" i="5"/>
  <c r="N396" i="5"/>
  <c r="P396" i="5"/>
  <c r="M396" i="5"/>
  <c r="L396" i="5"/>
  <c r="K396" i="5"/>
  <c r="H396" i="5"/>
  <c r="U396" i="5"/>
  <c r="T396" i="5"/>
  <c r="S396" i="5"/>
  <c r="R388" i="5"/>
  <c r="J388" i="5"/>
  <c r="Q388" i="5"/>
  <c r="I388" i="5"/>
  <c r="O388" i="5"/>
  <c r="N388" i="5"/>
  <c r="P388" i="5"/>
  <c r="M388" i="5"/>
  <c r="L388" i="5"/>
  <c r="K388" i="5"/>
  <c r="H388" i="5"/>
  <c r="U388" i="5"/>
  <c r="T388" i="5"/>
  <c r="S388" i="5"/>
  <c r="R380" i="5"/>
  <c r="J380" i="5"/>
  <c r="Q380" i="5"/>
  <c r="I380" i="5"/>
  <c r="O380" i="5"/>
  <c r="N380" i="5"/>
  <c r="P380" i="5"/>
  <c r="M380" i="5"/>
  <c r="L380" i="5"/>
  <c r="K380" i="5"/>
  <c r="H380" i="5"/>
  <c r="U380" i="5"/>
  <c r="T380" i="5"/>
  <c r="S380" i="5"/>
  <c r="R372" i="5"/>
  <c r="J372" i="5"/>
  <c r="Q372" i="5"/>
  <c r="I372" i="5"/>
  <c r="P372" i="5"/>
  <c r="H372" i="5"/>
  <c r="O372" i="5"/>
  <c r="N372" i="5"/>
  <c r="U372" i="5"/>
  <c r="M372" i="5"/>
  <c r="T372" i="5"/>
  <c r="S372" i="5"/>
  <c r="L372" i="5"/>
  <c r="K372" i="5"/>
  <c r="R364" i="5"/>
  <c r="J364" i="5"/>
  <c r="Q364" i="5"/>
  <c r="I364" i="5"/>
  <c r="P364" i="5"/>
  <c r="H364" i="5"/>
  <c r="O364" i="5"/>
  <c r="N364" i="5"/>
  <c r="U364" i="5"/>
  <c r="M364" i="5"/>
  <c r="L364" i="5"/>
  <c r="K364" i="5"/>
  <c r="T364" i="5"/>
  <c r="S364" i="5"/>
  <c r="Q356" i="5"/>
  <c r="I356" i="5"/>
  <c r="P356" i="5"/>
  <c r="H356" i="5"/>
  <c r="O356" i="5"/>
  <c r="N356" i="5"/>
  <c r="U356" i="5"/>
  <c r="M356" i="5"/>
  <c r="J356" i="5"/>
  <c r="T356" i="5"/>
  <c r="S356" i="5"/>
  <c r="R356" i="5"/>
  <c r="L356" i="5"/>
  <c r="K356" i="5"/>
  <c r="Q348" i="5"/>
  <c r="I348" i="5"/>
  <c r="P348" i="5"/>
  <c r="N348" i="5"/>
  <c r="U348" i="5"/>
  <c r="O348" i="5"/>
  <c r="M348" i="5"/>
  <c r="L348" i="5"/>
  <c r="K348" i="5"/>
  <c r="J348" i="5"/>
  <c r="T348" i="5"/>
  <c r="H348" i="5"/>
  <c r="S348" i="5"/>
  <c r="R348" i="5"/>
  <c r="U340" i="5"/>
  <c r="M340" i="5"/>
  <c r="T340" i="5"/>
  <c r="L340" i="5"/>
  <c r="S340" i="5"/>
  <c r="K340" i="5"/>
  <c r="R340" i="5"/>
  <c r="J340" i="5"/>
  <c r="Q340" i="5"/>
  <c r="I340" i="5"/>
  <c r="P340" i="5"/>
  <c r="H340" i="5"/>
  <c r="O340" i="5"/>
  <c r="N340" i="5"/>
  <c r="U332" i="5"/>
  <c r="M332" i="5"/>
  <c r="T332" i="5"/>
  <c r="L332" i="5"/>
  <c r="S332" i="5"/>
  <c r="K332" i="5"/>
  <c r="R332" i="5"/>
  <c r="J332" i="5"/>
  <c r="Q332" i="5"/>
  <c r="I332" i="5"/>
  <c r="P332" i="5"/>
  <c r="H332" i="5"/>
  <c r="N332" i="5"/>
  <c r="O332" i="5"/>
  <c r="U324" i="5"/>
  <c r="M324" i="5"/>
  <c r="T324" i="5"/>
  <c r="L324" i="5"/>
  <c r="S324" i="5"/>
  <c r="K324" i="5"/>
  <c r="R324" i="5"/>
  <c r="J324" i="5"/>
  <c r="Q324" i="5"/>
  <c r="I324" i="5"/>
  <c r="P324" i="5"/>
  <c r="H324" i="5"/>
  <c r="O324" i="5"/>
  <c r="N324" i="5"/>
  <c r="U316" i="5"/>
  <c r="M316" i="5"/>
  <c r="T316" i="5"/>
  <c r="L316" i="5"/>
  <c r="S316" i="5"/>
  <c r="K316" i="5"/>
  <c r="R316" i="5"/>
  <c r="J316" i="5"/>
  <c r="Q316" i="5"/>
  <c r="I316" i="5"/>
  <c r="P316" i="5"/>
  <c r="H316" i="5"/>
  <c r="N316" i="5"/>
  <c r="O316" i="5"/>
  <c r="T308" i="5"/>
  <c r="L308" i="5"/>
  <c r="S308" i="5"/>
  <c r="K308" i="5"/>
  <c r="R308" i="5"/>
  <c r="J308" i="5"/>
  <c r="Q308" i="5"/>
  <c r="I308" i="5"/>
  <c r="P308" i="5"/>
  <c r="H308" i="5"/>
  <c r="O308" i="5"/>
  <c r="N308" i="5"/>
  <c r="U308" i="5"/>
  <c r="M308" i="5"/>
  <c r="T300" i="5"/>
  <c r="L300" i="5"/>
  <c r="S300" i="5"/>
  <c r="K300" i="5"/>
  <c r="R300" i="5"/>
  <c r="J300" i="5"/>
  <c r="Q300" i="5"/>
  <c r="I300" i="5"/>
  <c r="P300" i="5"/>
  <c r="H300" i="5"/>
  <c r="O300" i="5"/>
  <c r="N300" i="5"/>
  <c r="U300" i="5"/>
  <c r="M300" i="5"/>
  <c r="T292" i="5"/>
  <c r="L292" i="5"/>
  <c r="S292" i="5"/>
  <c r="K292" i="5"/>
  <c r="R292" i="5"/>
  <c r="J292" i="5"/>
  <c r="Q292" i="5"/>
  <c r="I292" i="5"/>
  <c r="P292" i="5"/>
  <c r="H292" i="5"/>
  <c r="O292" i="5"/>
  <c r="N292" i="5"/>
  <c r="U292" i="5"/>
  <c r="M292" i="5"/>
  <c r="T284" i="5"/>
  <c r="L284" i="5"/>
  <c r="S284" i="5"/>
  <c r="K284" i="5"/>
  <c r="R284" i="5"/>
  <c r="J284" i="5"/>
  <c r="Q284" i="5"/>
  <c r="I284" i="5"/>
  <c r="P284" i="5"/>
  <c r="H284" i="5"/>
  <c r="O284" i="5"/>
  <c r="N284" i="5"/>
  <c r="U284" i="5"/>
  <c r="M284" i="5"/>
  <c r="T276" i="5"/>
  <c r="L276" i="5"/>
  <c r="S276" i="5"/>
  <c r="K276" i="5"/>
  <c r="R276" i="5"/>
  <c r="J276" i="5"/>
  <c r="Q276" i="5"/>
  <c r="I276" i="5"/>
  <c r="P276" i="5"/>
  <c r="H276" i="5"/>
  <c r="O276" i="5"/>
  <c r="N276" i="5"/>
  <c r="U276" i="5"/>
  <c r="M276" i="5"/>
  <c r="N268" i="5"/>
  <c r="U268" i="5"/>
  <c r="M268" i="5"/>
  <c r="T268" i="5"/>
  <c r="L268" i="5"/>
  <c r="S268" i="5"/>
  <c r="K268" i="5"/>
  <c r="R268" i="5"/>
  <c r="J268" i="5"/>
  <c r="Q268" i="5"/>
  <c r="I268" i="5"/>
  <c r="P268" i="5"/>
  <c r="H268" i="5"/>
  <c r="O268" i="5"/>
  <c r="N260" i="5"/>
  <c r="U260" i="5"/>
  <c r="M260" i="5"/>
  <c r="T260" i="5"/>
  <c r="L260" i="5"/>
  <c r="S260" i="5"/>
  <c r="K260" i="5"/>
  <c r="R260" i="5"/>
  <c r="J260" i="5"/>
  <c r="Q260" i="5"/>
  <c r="I260" i="5"/>
  <c r="P260" i="5"/>
  <c r="H260" i="5"/>
  <c r="O260" i="5"/>
  <c r="N252" i="5"/>
  <c r="U252" i="5"/>
  <c r="M252" i="5"/>
  <c r="T252" i="5"/>
  <c r="L252" i="5"/>
  <c r="S252" i="5"/>
  <c r="K252" i="5"/>
  <c r="R252" i="5"/>
  <c r="J252" i="5"/>
  <c r="Q252" i="5"/>
  <c r="I252" i="5"/>
  <c r="P252" i="5"/>
  <c r="H252" i="5"/>
  <c r="O252" i="5"/>
  <c r="N244" i="5"/>
  <c r="U244" i="5"/>
  <c r="M244" i="5"/>
  <c r="T244" i="5"/>
  <c r="L244" i="5"/>
  <c r="S244" i="5"/>
  <c r="K244" i="5"/>
  <c r="R244" i="5"/>
  <c r="J244" i="5"/>
  <c r="Q244" i="5"/>
  <c r="I244" i="5"/>
  <c r="P244" i="5"/>
  <c r="H244" i="5"/>
  <c r="O244" i="5"/>
  <c r="N236" i="5"/>
  <c r="U236" i="5"/>
  <c r="M236" i="5"/>
  <c r="T236" i="5"/>
  <c r="L236" i="5"/>
  <c r="S236" i="5"/>
  <c r="K236" i="5"/>
  <c r="R236" i="5"/>
  <c r="J236" i="5"/>
  <c r="Q236" i="5"/>
  <c r="I236" i="5"/>
  <c r="P236" i="5"/>
  <c r="H236" i="5"/>
  <c r="O236" i="5"/>
  <c r="U228" i="5"/>
  <c r="T228" i="5"/>
  <c r="S228" i="5"/>
  <c r="R228" i="5"/>
  <c r="Q228" i="5"/>
  <c r="K228" i="5"/>
  <c r="J228" i="5"/>
  <c r="I228" i="5"/>
  <c r="P228" i="5"/>
  <c r="H228" i="5"/>
  <c r="O228" i="5"/>
  <c r="N228" i="5"/>
  <c r="M228" i="5"/>
  <c r="L228" i="5"/>
  <c r="S220" i="5"/>
  <c r="K220" i="5"/>
  <c r="R220" i="5"/>
  <c r="J220" i="5"/>
  <c r="Q220" i="5"/>
  <c r="I220" i="5"/>
  <c r="P220" i="5"/>
  <c r="H220" i="5"/>
  <c r="N220" i="5"/>
  <c r="U220" i="5"/>
  <c r="M220" i="5"/>
  <c r="T220" i="5"/>
  <c r="O220" i="5"/>
  <c r="L220" i="5"/>
  <c r="S212" i="5"/>
  <c r="K212" i="5"/>
  <c r="R212" i="5"/>
  <c r="J212" i="5"/>
  <c r="Q212" i="5"/>
  <c r="I212" i="5"/>
  <c r="P212" i="5"/>
  <c r="H212" i="5"/>
  <c r="N212" i="5"/>
  <c r="U212" i="5"/>
  <c r="M212" i="5"/>
  <c r="T212" i="5"/>
  <c r="L212" i="5"/>
  <c r="O212" i="5"/>
  <c r="S204" i="5"/>
  <c r="K204" i="5"/>
  <c r="R204" i="5"/>
  <c r="J204" i="5"/>
  <c r="Q204" i="5"/>
  <c r="I204" i="5"/>
  <c r="P204" i="5"/>
  <c r="H204" i="5"/>
  <c r="N204" i="5"/>
  <c r="U204" i="5"/>
  <c r="M204" i="5"/>
  <c r="T204" i="5"/>
  <c r="O204" i="5"/>
  <c r="L204" i="5"/>
  <c r="S196" i="5"/>
  <c r="K196" i="5"/>
  <c r="R196" i="5"/>
  <c r="J196" i="5"/>
  <c r="Q196" i="5"/>
  <c r="I196" i="5"/>
  <c r="P196" i="5"/>
  <c r="H196" i="5"/>
  <c r="N196" i="5"/>
  <c r="U196" i="5"/>
  <c r="M196" i="5"/>
  <c r="T196" i="5"/>
  <c r="L196" i="5"/>
  <c r="O196" i="5"/>
  <c r="S188" i="5"/>
  <c r="K188" i="5"/>
  <c r="Q188" i="5"/>
  <c r="I188" i="5"/>
  <c r="P188" i="5"/>
  <c r="H188" i="5"/>
  <c r="N188" i="5"/>
  <c r="U188" i="5"/>
  <c r="M188" i="5"/>
  <c r="T188" i="5"/>
  <c r="R188" i="5"/>
  <c r="O188" i="5"/>
  <c r="J188" i="5"/>
  <c r="L188" i="5"/>
  <c r="S180" i="5"/>
  <c r="K180" i="5"/>
  <c r="Q180" i="5"/>
  <c r="I180" i="5"/>
  <c r="P180" i="5"/>
  <c r="H180" i="5"/>
  <c r="N180" i="5"/>
  <c r="U180" i="5"/>
  <c r="M180" i="5"/>
  <c r="L180" i="5"/>
  <c r="J180" i="5"/>
  <c r="T180" i="5"/>
  <c r="O180" i="5"/>
  <c r="S172" i="5"/>
  <c r="K172" i="5"/>
  <c r="Q172" i="5"/>
  <c r="I172" i="5"/>
  <c r="P172" i="5"/>
  <c r="H172" i="5"/>
  <c r="N172" i="5"/>
  <c r="U172" i="5"/>
  <c r="M172" i="5"/>
  <c r="R172" i="5"/>
  <c r="O172" i="5"/>
  <c r="L172" i="5"/>
  <c r="J172" i="5"/>
  <c r="T172" i="5"/>
  <c r="S164" i="5"/>
  <c r="K164" i="5"/>
  <c r="Q164" i="5"/>
  <c r="I164" i="5"/>
  <c r="P164" i="5"/>
  <c r="H164" i="5"/>
  <c r="N164" i="5"/>
  <c r="U164" i="5"/>
  <c r="M164" i="5"/>
  <c r="T164" i="5"/>
  <c r="R164" i="5"/>
  <c r="O164" i="5"/>
  <c r="L164" i="5"/>
  <c r="J164" i="5"/>
  <c r="S156" i="5"/>
  <c r="K156" i="5"/>
  <c r="Q156" i="5"/>
  <c r="I156" i="5"/>
  <c r="P156" i="5"/>
  <c r="H156" i="5"/>
  <c r="N156" i="5"/>
  <c r="U156" i="5"/>
  <c r="M156" i="5"/>
  <c r="T156" i="5"/>
  <c r="R156" i="5"/>
  <c r="O156" i="5"/>
  <c r="J156" i="5"/>
  <c r="S148" i="5"/>
  <c r="K148" i="5"/>
  <c r="Q148" i="5"/>
  <c r="I148" i="5"/>
  <c r="P148" i="5"/>
  <c r="H148" i="5"/>
  <c r="N148" i="5"/>
  <c r="U148" i="5"/>
  <c r="M148" i="5"/>
  <c r="L148" i="5"/>
  <c r="J148" i="5"/>
  <c r="T148" i="5"/>
  <c r="O148" i="5"/>
  <c r="S140" i="5"/>
  <c r="K140" i="5"/>
  <c r="Q140" i="5"/>
  <c r="I140" i="5"/>
  <c r="P140" i="5"/>
  <c r="H140" i="5"/>
  <c r="N140" i="5"/>
  <c r="U140" i="5"/>
  <c r="M140" i="5"/>
  <c r="R140" i="5"/>
  <c r="O140" i="5"/>
  <c r="L140" i="5"/>
  <c r="J140" i="5"/>
  <c r="T140" i="5"/>
  <c r="R132" i="5"/>
  <c r="J132" i="5"/>
  <c r="Q132" i="5"/>
  <c r="I132" i="5"/>
  <c r="P132" i="5"/>
  <c r="H132" i="5"/>
  <c r="O132" i="5"/>
  <c r="N132" i="5"/>
  <c r="U132" i="5"/>
  <c r="M132" i="5"/>
  <c r="S132" i="5"/>
  <c r="K132" i="5"/>
  <c r="L132" i="5"/>
  <c r="R124" i="5"/>
  <c r="J124" i="5"/>
  <c r="Q124" i="5"/>
  <c r="I124" i="5"/>
  <c r="P124" i="5"/>
  <c r="H124" i="5"/>
  <c r="O124" i="5"/>
  <c r="N124" i="5"/>
  <c r="U124" i="5"/>
  <c r="M124" i="5"/>
  <c r="S124" i="5"/>
  <c r="K124" i="5"/>
  <c r="T124" i="5"/>
  <c r="L124" i="5"/>
  <c r="R116" i="5"/>
  <c r="J116" i="5"/>
  <c r="Q116" i="5"/>
  <c r="I116" i="5"/>
  <c r="P116" i="5"/>
  <c r="H116" i="5"/>
  <c r="O116" i="5"/>
  <c r="N116" i="5"/>
  <c r="U116" i="5"/>
  <c r="M116" i="5"/>
  <c r="S116" i="5"/>
  <c r="K116" i="5"/>
  <c r="T116" i="5"/>
  <c r="L116" i="5"/>
  <c r="R108" i="5"/>
  <c r="J108" i="5"/>
  <c r="Q108" i="5"/>
  <c r="I108" i="5"/>
  <c r="P108" i="5"/>
  <c r="H108" i="5"/>
  <c r="O108" i="5"/>
  <c r="N108" i="5"/>
  <c r="U108" i="5"/>
  <c r="M108" i="5"/>
  <c r="S108" i="5"/>
  <c r="K108" i="5"/>
  <c r="T108" i="5"/>
  <c r="R100" i="5"/>
  <c r="J100" i="5"/>
  <c r="Q100" i="5"/>
  <c r="I100" i="5"/>
  <c r="P100" i="5"/>
  <c r="H100" i="5"/>
  <c r="O100" i="5"/>
  <c r="N100" i="5"/>
  <c r="U100" i="5"/>
  <c r="M100" i="5"/>
  <c r="S100" i="5"/>
  <c r="K100" i="5"/>
  <c r="L100" i="5"/>
  <c r="R92" i="5"/>
  <c r="J92" i="5"/>
  <c r="Q92" i="5"/>
  <c r="I92" i="5"/>
  <c r="P92" i="5"/>
  <c r="H92" i="5"/>
  <c r="O92" i="5"/>
  <c r="N92" i="5"/>
  <c r="U92" i="5"/>
  <c r="M92" i="5"/>
  <c r="S92" i="5"/>
  <c r="K92" i="5"/>
  <c r="T92" i="5"/>
  <c r="L92" i="5"/>
  <c r="R84" i="5"/>
  <c r="J84" i="5"/>
  <c r="Q84" i="5"/>
  <c r="I84" i="5"/>
  <c r="P84" i="5"/>
  <c r="H84" i="5"/>
  <c r="O84" i="5"/>
  <c r="N84" i="5"/>
  <c r="U84" i="5"/>
  <c r="M84" i="5"/>
  <c r="S84" i="5"/>
  <c r="K84" i="5"/>
  <c r="T84" i="5"/>
  <c r="L84" i="5"/>
  <c r="R76" i="5"/>
  <c r="J76" i="5"/>
  <c r="Q76" i="5"/>
  <c r="I76" i="5"/>
  <c r="P76" i="5"/>
  <c r="H76" i="5"/>
  <c r="O76" i="5"/>
  <c r="N76" i="5"/>
  <c r="U76" i="5"/>
  <c r="M76" i="5"/>
  <c r="S76" i="5"/>
  <c r="K76" i="5"/>
  <c r="T76" i="5"/>
  <c r="U68" i="5"/>
  <c r="M68" i="5"/>
  <c r="T68" i="5"/>
  <c r="L68" i="5"/>
  <c r="S68" i="5"/>
  <c r="K68" i="5"/>
  <c r="R68" i="5"/>
  <c r="J68" i="5"/>
  <c r="P68" i="5"/>
  <c r="H68" i="5"/>
  <c r="O68" i="5"/>
  <c r="U60" i="5"/>
  <c r="M60" i="5"/>
  <c r="T60" i="5"/>
  <c r="L60" i="5"/>
  <c r="S60" i="5"/>
  <c r="K60" i="5"/>
  <c r="R60" i="5"/>
  <c r="J60" i="5"/>
  <c r="P60" i="5"/>
  <c r="H60" i="5"/>
  <c r="O60" i="5"/>
  <c r="U52" i="5"/>
  <c r="M52" i="5"/>
  <c r="T52" i="5"/>
  <c r="L52" i="5"/>
  <c r="S52" i="5"/>
  <c r="K52" i="5"/>
  <c r="R52" i="5"/>
  <c r="J52" i="5"/>
  <c r="P52" i="5"/>
  <c r="H52" i="5"/>
  <c r="O52" i="5"/>
  <c r="O47" i="5"/>
  <c r="I52" i="5"/>
  <c r="O63" i="5"/>
  <c r="I68" i="5"/>
  <c r="J87" i="5"/>
  <c r="R148" i="5"/>
  <c r="T47" i="5"/>
  <c r="N52" i="5"/>
  <c r="T63" i="5"/>
  <c r="N68" i="5"/>
  <c r="R71" i="5"/>
  <c r="L108" i="5"/>
  <c r="L156" i="5"/>
  <c r="Q68" i="5"/>
  <c r="S446" i="5"/>
  <c r="K446" i="5"/>
  <c r="R446" i="5"/>
  <c r="J446" i="5"/>
  <c r="P446" i="5"/>
  <c r="H446" i="5"/>
  <c r="O446" i="5"/>
  <c r="N446" i="5"/>
  <c r="T446" i="5"/>
  <c r="L446" i="5"/>
  <c r="U446" i="5"/>
  <c r="Q446" i="5"/>
  <c r="M446" i="5"/>
  <c r="I446" i="5"/>
  <c r="S438" i="5"/>
  <c r="K438" i="5"/>
  <c r="R438" i="5"/>
  <c r="J438" i="5"/>
  <c r="P438" i="5"/>
  <c r="H438" i="5"/>
  <c r="O438" i="5"/>
  <c r="N438" i="5"/>
  <c r="T438" i="5"/>
  <c r="L438" i="5"/>
  <c r="I438" i="5"/>
  <c r="Q438" i="5"/>
  <c r="M438" i="5"/>
  <c r="U438" i="5"/>
  <c r="S430" i="5"/>
  <c r="K430" i="5"/>
  <c r="R430" i="5"/>
  <c r="J430" i="5"/>
  <c r="O430" i="5"/>
  <c r="N430" i="5"/>
  <c r="T430" i="5"/>
  <c r="L430" i="5"/>
  <c r="U430" i="5"/>
  <c r="Q430" i="5"/>
  <c r="P430" i="5"/>
  <c r="M430" i="5"/>
  <c r="I430" i="5"/>
  <c r="H430" i="5"/>
  <c r="S422" i="5"/>
  <c r="K422" i="5"/>
  <c r="R422" i="5"/>
  <c r="J422" i="5"/>
  <c r="O422" i="5"/>
  <c r="N422" i="5"/>
  <c r="T422" i="5"/>
  <c r="L422" i="5"/>
  <c r="H422" i="5"/>
  <c r="U422" i="5"/>
  <c r="Q422" i="5"/>
  <c r="P422" i="5"/>
  <c r="M422" i="5"/>
  <c r="I422" i="5"/>
  <c r="S414" i="5"/>
  <c r="K414" i="5"/>
  <c r="R414" i="5"/>
  <c r="J414" i="5"/>
  <c r="O414" i="5"/>
  <c r="N414" i="5"/>
  <c r="T414" i="5"/>
  <c r="L414" i="5"/>
  <c r="M414" i="5"/>
  <c r="I414" i="5"/>
  <c r="U414" i="5"/>
  <c r="Q414" i="5"/>
  <c r="P414" i="5"/>
  <c r="H414" i="5"/>
  <c r="T406" i="5"/>
  <c r="L406" i="5"/>
  <c r="U406" i="5"/>
  <c r="K406" i="5"/>
  <c r="S406" i="5"/>
  <c r="J406" i="5"/>
  <c r="Q406" i="5"/>
  <c r="H406" i="5"/>
  <c r="P406" i="5"/>
  <c r="I406" i="5"/>
  <c r="R406" i="5"/>
  <c r="O406" i="5"/>
  <c r="N406" i="5"/>
  <c r="M406" i="5"/>
  <c r="N398" i="5"/>
  <c r="U398" i="5"/>
  <c r="M398" i="5"/>
  <c r="S398" i="5"/>
  <c r="K398" i="5"/>
  <c r="R398" i="5"/>
  <c r="J398" i="5"/>
  <c r="T398" i="5"/>
  <c r="Q398" i="5"/>
  <c r="P398" i="5"/>
  <c r="O398" i="5"/>
  <c r="L398" i="5"/>
  <c r="I398" i="5"/>
  <c r="H398" i="5"/>
  <c r="N390" i="5"/>
  <c r="U390" i="5"/>
  <c r="M390" i="5"/>
  <c r="S390" i="5"/>
  <c r="K390" i="5"/>
  <c r="R390" i="5"/>
  <c r="J390" i="5"/>
  <c r="T390" i="5"/>
  <c r="Q390" i="5"/>
  <c r="P390" i="5"/>
  <c r="O390" i="5"/>
  <c r="L390" i="5"/>
  <c r="I390" i="5"/>
  <c r="H390" i="5"/>
  <c r="N382" i="5"/>
  <c r="U382" i="5"/>
  <c r="M382" i="5"/>
  <c r="S382" i="5"/>
  <c r="K382" i="5"/>
  <c r="R382" i="5"/>
  <c r="J382" i="5"/>
  <c r="T382" i="5"/>
  <c r="Q382" i="5"/>
  <c r="P382" i="5"/>
  <c r="O382" i="5"/>
  <c r="L382" i="5"/>
  <c r="I382" i="5"/>
  <c r="H382" i="5"/>
  <c r="N374" i="5"/>
  <c r="U374" i="5"/>
  <c r="M374" i="5"/>
  <c r="S374" i="5"/>
  <c r="K374" i="5"/>
  <c r="R374" i="5"/>
  <c r="J374" i="5"/>
  <c r="T374" i="5"/>
  <c r="Q374" i="5"/>
  <c r="P374" i="5"/>
  <c r="O374" i="5"/>
  <c r="L374" i="5"/>
  <c r="I374" i="5"/>
  <c r="H374" i="5"/>
  <c r="N366" i="5"/>
  <c r="U366" i="5"/>
  <c r="M366" i="5"/>
  <c r="T366" i="5"/>
  <c r="L366" i="5"/>
  <c r="S366" i="5"/>
  <c r="K366" i="5"/>
  <c r="R366" i="5"/>
  <c r="J366" i="5"/>
  <c r="Q366" i="5"/>
  <c r="I366" i="5"/>
  <c r="P366" i="5"/>
  <c r="O366" i="5"/>
  <c r="H366" i="5"/>
  <c r="N358" i="5"/>
  <c r="U358" i="5"/>
  <c r="M358" i="5"/>
  <c r="T358" i="5"/>
  <c r="L358" i="5"/>
  <c r="S358" i="5"/>
  <c r="K358" i="5"/>
  <c r="R358" i="5"/>
  <c r="J358" i="5"/>
  <c r="Q358" i="5"/>
  <c r="I358" i="5"/>
  <c r="P358" i="5"/>
  <c r="O358" i="5"/>
  <c r="H358" i="5"/>
  <c r="U350" i="5"/>
  <c r="M350" i="5"/>
  <c r="T350" i="5"/>
  <c r="L350" i="5"/>
  <c r="S350" i="5"/>
  <c r="K350" i="5"/>
  <c r="R350" i="5"/>
  <c r="J350" i="5"/>
  <c r="Q350" i="5"/>
  <c r="I350" i="5"/>
  <c r="P350" i="5"/>
  <c r="O350" i="5"/>
  <c r="N350" i="5"/>
  <c r="H350" i="5"/>
  <c r="Q342" i="5"/>
  <c r="I342" i="5"/>
  <c r="P342" i="5"/>
  <c r="H342" i="5"/>
  <c r="O342" i="5"/>
  <c r="N342" i="5"/>
  <c r="U342" i="5"/>
  <c r="M342" i="5"/>
  <c r="T342" i="5"/>
  <c r="L342" i="5"/>
  <c r="S342" i="5"/>
  <c r="K342" i="5"/>
  <c r="R342" i="5"/>
  <c r="J342" i="5"/>
  <c r="Q334" i="5"/>
  <c r="I334" i="5"/>
  <c r="P334" i="5"/>
  <c r="H334" i="5"/>
  <c r="O334" i="5"/>
  <c r="N334" i="5"/>
  <c r="U334" i="5"/>
  <c r="M334" i="5"/>
  <c r="T334" i="5"/>
  <c r="L334" i="5"/>
  <c r="R334" i="5"/>
  <c r="K334" i="5"/>
  <c r="J334" i="5"/>
  <c r="S334" i="5"/>
  <c r="Q326" i="5"/>
  <c r="I326" i="5"/>
  <c r="P326" i="5"/>
  <c r="H326" i="5"/>
  <c r="O326" i="5"/>
  <c r="N326" i="5"/>
  <c r="U326" i="5"/>
  <c r="M326" i="5"/>
  <c r="T326" i="5"/>
  <c r="L326" i="5"/>
  <c r="S326" i="5"/>
  <c r="R326" i="5"/>
  <c r="K326" i="5"/>
  <c r="J326" i="5"/>
  <c r="Q318" i="5"/>
  <c r="I318" i="5"/>
  <c r="P318" i="5"/>
  <c r="H318" i="5"/>
  <c r="O318" i="5"/>
  <c r="N318" i="5"/>
  <c r="U318" i="5"/>
  <c r="M318" i="5"/>
  <c r="T318" i="5"/>
  <c r="L318" i="5"/>
  <c r="R318" i="5"/>
  <c r="K318" i="5"/>
  <c r="J318" i="5"/>
  <c r="S318" i="5"/>
  <c r="P310" i="5"/>
  <c r="H310" i="5"/>
  <c r="O310" i="5"/>
  <c r="N310" i="5"/>
  <c r="AY85" i="5" s="1"/>
  <c r="U310" i="5"/>
  <c r="M310" i="5"/>
  <c r="T310" i="5"/>
  <c r="L310" i="5"/>
  <c r="S310" i="5"/>
  <c r="K310" i="5"/>
  <c r="R310" i="5"/>
  <c r="J310" i="5"/>
  <c r="Q310" i="5"/>
  <c r="I310" i="5"/>
  <c r="P302" i="5"/>
  <c r="H302" i="5"/>
  <c r="O302" i="5"/>
  <c r="N302" i="5"/>
  <c r="U302" i="5"/>
  <c r="M302" i="5"/>
  <c r="T302" i="5"/>
  <c r="L302" i="5"/>
  <c r="S302" i="5"/>
  <c r="K302" i="5"/>
  <c r="R302" i="5"/>
  <c r="J302" i="5"/>
  <c r="Q302" i="5"/>
  <c r="I302" i="5"/>
  <c r="P294" i="5"/>
  <c r="H294" i="5"/>
  <c r="O294" i="5"/>
  <c r="N294" i="5"/>
  <c r="U294" i="5"/>
  <c r="M294" i="5"/>
  <c r="T294" i="5"/>
  <c r="L294" i="5"/>
  <c r="S294" i="5"/>
  <c r="K294" i="5"/>
  <c r="R294" i="5"/>
  <c r="J294" i="5"/>
  <c r="I294" i="5"/>
  <c r="Q294" i="5"/>
  <c r="P286" i="5"/>
  <c r="H286" i="5"/>
  <c r="O286" i="5"/>
  <c r="N286" i="5"/>
  <c r="U286" i="5"/>
  <c r="M286" i="5"/>
  <c r="T286" i="5"/>
  <c r="L286" i="5"/>
  <c r="S286" i="5"/>
  <c r="K286" i="5"/>
  <c r="R286" i="5"/>
  <c r="J286" i="5"/>
  <c r="Q286" i="5"/>
  <c r="I286" i="5"/>
  <c r="P278" i="5"/>
  <c r="H278" i="5"/>
  <c r="O278" i="5"/>
  <c r="N278" i="5"/>
  <c r="U278" i="5"/>
  <c r="M278" i="5"/>
  <c r="T278" i="5"/>
  <c r="L278" i="5"/>
  <c r="S278" i="5"/>
  <c r="K278" i="5"/>
  <c r="R278" i="5"/>
  <c r="J278" i="5"/>
  <c r="Q278" i="5"/>
  <c r="I278" i="5"/>
  <c r="R270" i="5"/>
  <c r="J270" i="5"/>
  <c r="Q270" i="5"/>
  <c r="I270" i="5"/>
  <c r="P270" i="5"/>
  <c r="H270" i="5"/>
  <c r="O270" i="5"/>
  <c r="N270" i="5"/>
  <c r="U270" i="5"/>
  <c r="M270" i="5"/>
  <c r="T270" i="5"/>
  <c r="L270" i="5"/>
  <c r="S270" i="5"/>
  <c r="K270" i="5"/>
  <c r="R262" i="5"/>
  <c r="J262" i="5"/>
  <c r="Q262" i="5"/>
  <c r="I262" i="5"/>
  <c r="P262" i="5"/>
  <c r="H262" i="5"/>
  <c r="O262" i="5"/>
  <c r="N262" i="5"/>
  <c r="U262" i="5"/>
  <c r="M262" i="5"/>
  <c r="T262" i="5"/>
  <c r="L262" i="5"/>
  <c r="S262" i="5"/>
  <c r="K262" i="5"/>
  <c r="R254" i="5"/>
  <c r="J254" i="5"/>
  <c r="Q254" i="5"/>
  <c r="I254" i="5"/>
  <c r="P254" i="5"/>
  <c r="H254" i="5"/>
  <c r="O254" i="5"/>
  <c r="N254" i="5"/>
  <c r="U254" i="5"/>
  <c r="M254" i="5"/>
  <c r="T254" i="5"/>
  <c r="L254" i="5"/>
  <c r="S254" i="5"/>
  <c r="K254" i="5"/>
  <c r="R246" i="5"/>
  <c r="J246" i="5"/>
  <c r="Q246" i="5"/>
  <c r="I246" i="5"/>
  <c r="P246" i="5"/>
  <c r="H246" i="5"/>
  <c r="O246" i="5"/>
  <c r="N246" i="5"/>
  <c r="U246" i="5"/>
  <c r="M246" i="5"/>
  <c r="T246" i="5"/>
  <c r="L246" i="5"/>
  <c r="S246" i="5"/>
  <c r="K246" i="5"/>
  <c r="R238" i="5"/>
  <c r="J238" i="5"/>
  <c r="Q238" i="5"/>
  <c r="I238" i="5"/>
  <c r="P238" i="5"/>
  <c r="H238" i="5"/>
  <c r="O238" i="5"/>
  <c r="N238" i="5"/>
  <c r="U238" i="5"/>
  <c r="M238" i="5"/>
  <c r="T238" i="5"/>
  <c r="L238" i="5"/>
  <c r="S238" i="5"/>
  <c r="K238" i="5"/>
  <c r="R230" i="5"/>
  <c r="J230" i="5"/>
  <c r="Q230" i="5"/>
  <c r="I230" i="5"/>
  <c r="P230" i="5"/>
  <c r="H230" i="5"/>
  <c r="O230" i="5"/>
  <c r="N230" i="5"/>
  <c r="U230" i="5"/>
  <c r="M230" i="5"/>
  <c r="T230" i="5"/>
  <c r="S230" i="5"/>
  <c r="L230" i="5"/>
  <c r="K230" i="5"/>
  <c r="O222" i="5"/>
  <c r="N222" i="5"/>
  <c r="U222" i="5"/>
  <c r="M222" i="5"/>
  <c r="T222" i="5"/>
  <c r="L222" i="5"/>
  <c r="S222" i="5"/>
  <c r="K222" i="5"/>
  <c r="R222" i="5"/>
  <c r="J222" i="5"/>
  <c r="Q222" i="5"/>
  <c r="I222" i="5"/>
  <c r="P222" i="5"/>
  <c r="O214" i="5"/>
  <c r="N214" i="5"/>
  <c r="U214" i="5"/>
  <c r="M214" i="5"/>
  <c r="T214" i="5"/>
  <c r="L214" i="5"/>
  <c r="R214" i="5"/>
  <c r="J214" i="5"/>
  <c r="Q214" i="5"/>
  <c r="I214" i="5"/>
  <c r="K214" i="5"/>
  <c r="H214" i="5"/>
  <c r="P214" i="5"/>
  <c r="O206" i="5"/>
  <c r="N206" i="5"/>
  <c r="U206" i="5"/>
  <c r="M206" i="5"/>
  <c r="T206" i="5"/>
  <c r="L206" i="5"/>
  <c r="R206" i="5"/>
  <c r="J206" i="5"/>
  <c r="Q206" i="5"/>
  <c r="I206" i="5"/>
  <c r="S206" i="5"/>
  <c r="P206" i="5"/>
  <c r="K206" i="5"/>
  <c r="H206" i="5"/>
  <c r="O198" i="5"/>
  <c r="N198" i="5"/>
  <c r="U198" i="5"/>
  <c r="M198" i="5"/>
  <c r="T198" i="5"/>
  <c r="L198" i="5"/>
  <c r="R198" i="5"/>
  <c r="J198" i="5"/>
  <c r="Q198" i="5"/>
  <c r="I198" i="5"/>
  <c r="K198" i="5"/>
  <c r="H198" i="5"/>
  <c r="P198" i="5"/>
  <c r="O190" i="5"/>
  <c r="U190" i="5"/>
  <c r="M190" i="5"/>
  <c r="T190" i="5"/>
  <c r="L190" i="5"/>
  <c r="R190" i="5"/>
  <c r="J190" i="5"/>
  <c r="Q190" i="5"/>
  <c r="I190" i="5"/>
  <c r="S190" i="5"/>
  <c r="P190" i="5"/>
  <c r="N190" i="5"/>
  <c r="K190" i="5"/>
  <c r="H190" i="5"/>
  <c r="O182" i="5"/>
  <c r="U182" i="5"/>
  <c r="M182" i="5"/>
  <c r="T182" i="5"/>
  <c r="L182" i="5"/>
  <c r="R182" i="5"/>
  <c r="J182" i="5"/>
  <c r="Q182" i="5"/>
  <c r="I182" i="5"/>
  <c r="S182" i="5"/>
  <c r="P182" i="5"/>
  <c r="N182" i="5"/>
  <c r="H182" i="5"/>
  <c r="O174" i="5"/>
  <c r="U174" i="5"/>
  <c r="M174" i="5"/>
  <c r="T174" i="5"/>
  <c r="L174" i="5"/>
  <c r="R174" i="5"/>
  <c r="J174" i="5"/>
  <c r="Q174" i="5"/>
  <c r="I174" i="5"/>
  <c r="K174" i="5"/>
  <c r="H174" i="5"/>
  <c r="S174" i="5"/>
  <c r="N174" i="5"/>
  <c r="O166" i="5"/>
  <c r="U166" i="5"/>
  <c r="M166" i="5"/>
  <c r="T166" i="5"/>
  <c r="L166" i="5"/>
  <c r="R166" i="5"/>
  <c r="J166" i="5"/>
  <c r="Q166" i="5"/>
  <c r="I166" i="5"/>
  <c r="P166" i="5"/>
  <c r="N166" i="5"/>
  <c r="K166" i="5"/>
  <c r="H166" i="5"/>
  <c r="S166" i="5"/>
  <c r="O158" i="5"/>
  <c r="U158" i="5"/>
  <c r="M158" i="5"/>
  <c r="T158" i="5"/>
  <c r="L158" i="5"/>
  <c r="R158" i="5"/>
  <c r="J158" i="5"/>
  <c r="Q158" i="5"/>
  <c r="I158" i="5"/>
  <c r="S158" i="5"/>
  <c r="P158" i="5"/>
  <c r="N158" i="5"/>
  <c r="K158" i="5"/>
  <c r="H158" i="5"/>
  <c r="O150" i="5"/>
  <c r="U150" i="5"/>
  <c r="M150" i="5"/>
  <c r="T150" i="5"/>
  <c r="L150" i="5"/>
  <c r="R150" i="5"/>
  <c r="J150" i="5"/>
  <c r="Q150" i="5"/>
  <c r="I150" i="5"/>
  <c r="S150" i="5"/>
  <c r="P150" i="5"/>
  <c r="N150" i="5"/>
  <c r="H150" i="5"/>
  <c r="O142" i="5"/>
  <c r="U142" i="5"/>
  <c r="M142" i="5"/>
  <c r="T142" i="5"/>
  <c r="L142" i="5"/>
  <c r="R142" i="5"/>
  <c r="J142" i="5"/>
  <c r="Q142" i="5"/>
  <c r="I142" i="5"/>
  <c r="K142" i="5"/>
  <c r="H142" i="5"/>
  <c r="S142" i="5"/>
  <c r="N142" i="5"/>
  <c r="N134" i="5"/>
  <c r="U134" i="5"/>
  <c r="M134" i="5"/>
  <c r="T134" i="5"/>
  <c r="L134" i="5"/>
  <c r="S134" i="5"/>
  <c r="K134" i="5"/>
  <c r="R134" i="5"/>
  <c r="J134" i="5"/>
  <c r="Q134" i="5"/>
  <c r="I134" i="5"/>
  <c r="O134" i="5"/>
  <c r="N126" i="5"/>
  <c r="U126" i="5"/>
  <c r="M126" i="5"/>
  <c r="T126" i="5"/>
  <c r="L126" i="5"/>
  <c r="S126" i="5"/>
  <c r="K126" i="5"/>
  <c r="R126" i="5"/>
  <c r="J126" i="5"/>
  <c r="Q126" i="5"/>
  <c r="I126" i="5"/>
  <c r="O126" i="5"/>
  <c r="N118" i="5"/>
  <c r="U118" i="5"/>
  <c r="M118" i="5"/>
  <c r="T118" i="5"/>
  <c r="L118" i="5"/>
  <c r="S118" i="5"/>
  <c r="K118" i="5"/>
  <c r="R118" i="5"/>
  <c r="J118" i="5"/>
  <c r="Q118" i="5"/>
  <c r="I118" i="5"/>
  <c r="O118" i="5"/>
  <c r="N110" i="5"/>
  <c r="U110" i="5"/>
  <c r="M110" i="5"/>
  <c r="T110" i="5"/>
  <c r="L110" i="5"/>
  <c r="S110" i="5"/>
  <c r="K110" i="5"/>
  <c r="R110" i="5"/>
  <c r="J110" i="5"/>
  <c r="Q110" i="5"/>
  <c r="I110" i="5"/>
  <c r="O110" i="5"/>
  <c r="N102" i="5"/>
  <c r="U102" i="5"/>
  <c r="M102" i="5"/>
  <c r="T102" i="5"/>
  <c r="L102" i="5"/>
  <c r="S102" i="5"/>
  <c r="K102" i="5"/>
  <c r="R102" i="5"/>
  <c r="J102" i="5"/>
  <c r="Q102" i="5"/>
  <c r="I102" i="5"/>
  <c r="O102" i="5"/>
  <c r="N94" i="5"/>
  <c r="U94" i="5"/>
  <c r="M94" i="5"/>
  <c r="T94" i="5"/>
  <c r="L94" i="5"/>
  <c r="S94" i="5"/>
  <c r="K94" i="5"/>
  <c r="R94" i="5"/>
  <c r="J94" i="5"/>
  <c r="Q94" i="5"/>
  <c r="I94" i="5"/>
  <c r="O94" i="5"/>
  <c r="N86" i="5"/>
  <c r="U86" i="5"/>
  <c r="M86" i="5"/>
  <c r="T86" i="5"/>
  <c r="L86" i="5"/>
  <c r="S86" i="5"/>
  <c r="K86" i="5"/>
  <c r="R86" i="5"/>
  <c r="J86" i="5"/>
  <c r="Q86" i="5"/>
  <c r="I86" i="5"/>
  <c r="O86" i="5"/>
  <c r="N78" i="5"/>
  <c r="U78" i="5"/>
  <c r="M78" i="5"/>
  <c r="T78" i="5"/>
  <c r="L78" i="5"/>
  <c r="S78" i="5"/>
  <c r="K78" i="5"/>
  <c r="R78" i="5"/>
  <c r="J78" i="5"/>
  <c r="Q78" i="5"/>
  <c r="I78" i="5"/>
  <c r="O78" i="5"/>
  <c r="U70" i="5"/>
  <c r="T70" i="5"/>
  <c r="S70" i="5"/>
  <c r="Q70" i="5"/>
  <c r="O70" i="5"/>
  <c r="O48" i="5"/>
  <c r="I49" i="5"/>
  <c r="Q49" i="5"/>
  <c r="M51" i="5"/>
  <c r="U51" i="5"/>
  <c r="I53" i="5"/>
  <c r="Q53" i="5"/>
  <c r="K54" i="5"/>
  <c r="S54" i="5"/>
  <c r="O56" i="5"/>
  <c r="I57" i="5"/>
  <c r="Q57" i="5"/>
  <c r="M59" i="5"/>
  <c r="U59" i="5"/>
  <c r="I61" i="5"/>
  <c r="Q61" i="5"/>
  <c r="K62" i="5"/>
  <c r="S62" i="5"/>
  <c r="O64" i="5"/>
  <c r="I65" i="5"/>
  <c r="Q65" i="5"/>
  <c r="M67" i="5"/>
  <c r="U67" i="5"/>
  <c r="I69" i="5"/>
  <c r="Q69" i="5"/>
  <c r="K70" i="5"/>
  <c r="L72" i="5"/>
  <c r="H86" i="5"/>
  <c r="L104" i="5"/>
  <c r="H118" i="5"/>
  <c r="L136" i="5"/>
  <c r="K182" i="5"/>
  <c r="Q445" i="5"/>
  <c r="I445" i="5"/>
  <c r="P445" i="5"/>
  <c r="H445" i="5"/>
  <c r="N445" i="5"/>
  <c r="U445" i="5"/>
  <c r="M445" i="5"/>
  <c r="T445" i="5"/>
  <c r="L445" i="5"/>
  <c r="R445" i="5"/>
  <c r="J445" i="5"/>
  <c r="K445" i="5"/>
  <c r="S445" i="5"/>
  <c r="O445" i="5"/>
  <c r="Q437" i="5"/>
  <c r="I437" i="5"/>
  <c r="P437" i="5"/>
  <c r="H437" i="5"/>
  <c r="N437" i="5"/>
  <c r="U437" i="5"/>
  <c r="M437" i="5"/>
  <c r="T437" i="5"/>
  <c r="L437" i="5"/>
  <c r="R437" i="5"/>
  <c r="J437" i="5"/>
  <c r="S437" i="5"/>
  <c r="O437" i="5"/>
  <c r="K437" i="5"/>
  <c r="Q429" i="5"/>
  <c r="I429" i="5"/>
  <c r="P429" i="5"/>
  <c r="H429" i="5"/>
  <c r="U429" i="5"/>
  <c r="M429" i="5"/>
  <c r="T429" i="5"/>
  <c r="L429" i="5"/>
  <c r="R429" i="5"/>
  <c r="J429" i="5"/>
  <c r="O429" i="5"/>
  <c r="N429" i="5"/>
  <c r="K429" i="5"/>
  <c r="S429" i="5"/>
  <c r="Q421" i="5"/>
  <c r="I421" i="5"/>
  <c r="P421" i="5"/>
  <c r="H421" i="5"/>
  <c r="U421" i="5"/>
  <c r="M421" i="5"/>
  <c r="T421" i="5"/>
  <c r="L421" i="5"/>
  <c r="R421" i="5"/>
  <c r="J421" i="5"/>
  <c r="S421" i="5"/>
  <c r="O421" i="5"/>
  <c r="N421" i="5"/>
  <c r="K421" i="5"/>
  <c r="Q413" i="5"/>
  <c r="I413" i="5"/>
  <c r="P413" i="5"/>
  <c r="H413" i="5"/>
  <c r="U413" i="5"/>
  <c r="M413" i="5"/>
  <c r="T413" i="5"/>
  <c r="L413" i="5"/>
  <c r="R413" i="5"/>
  <c r="J413" i="5"/>
  <c r="S413" i="5"/>
  <c r="O413" i="5"/>
  <c r="N413" i="5"/>
  <c r="K413" i="5"/>
  <c r="R405" i="5"/>
  <c r="BC180" i="5" s="1"/>
  <c r="J405" i="5"/>
  <c r="P405" i="5"/>
  <c r="O405" i="5"/>
  <c r="M405" i="5"/>
  <c r="U405" i="5"/>
  <c r="L405" i="5"/>
  <c r="T405" i="5"/>
  <c r="S405" i="5"/>
  <c r="Q405" i="5"/>
  <c r="N405" i="5"/>
  <c r="K405" i="5"/>
  <c r="I405" i="5"/>
  <c r="H405" i="5"/>
  <c r="T397" i="5"/>
  <c r="L397" i="5"/>
  <c r="S397" i="5"/>
  <c r="K397" i="5"/>
  <c r="Q397" i="5"/>
  <c r="I397" i="5"/>
  <c r="P397" i="5"/>
  <c r="H397" i="5"/>
  <c r="R397" i="5"/>
  <c r="O397" i="5"/>
  <c r="N397" i="5"/>
  <c r="M397" i="5"/>
  <c r="J397" i="5"/>
  <c r="U397" i="5"/>
  <c r="T389" i="5"/>
  <c r="L389" i="5"/>
  <c r="S389" i="5"/>
  <c r="K389" i="5"/>
  <c r="Q389" i="5"/>
  <c r="I389" i="5"/>
  <c r="P389" i="5"/>
  <c r="H389" i="5"/>
  <c r="R389" i="5"/>
  <c r="O389" i="5"/>
  <c r="N389" i="5"/>
  <c r="M389" i="5"/>
  <c r="J389" i="5"/>
  <c r="U389" i="5"/>
  <c r="T381" i="5"/>
  <c r="L381" i="5"/>
  <c r="S381" i="5"/>
  <c r="K381" i="5"/>
  <c r="Q381" i="5"/>
  <c r="I381" i="5"/>
  <c r="P381" i="5"/>
  <c r="H381" i="5"/>
  <c r="R381" i="5"/>
  <c r="O381" i="5"/>
  <c r="N381" i="5"/>
  <c r="M381" i="5"/>
  <c r="J381" i="5"/>
  <c r="U381" i="5"/>
  <c r="T373" i="5"/>
  <c r="L373" i="5"/>
  <c r="S373" i="5"/>
  <c r="K373" i="5"/>
  <c r="R373" i="5"/>
  <c r="J373" i="5"/>
  <c r="Q373" i="5"/>
  <c r="I373" i="5"/>
  <c r="P373" i="5"/>
  <c r="H373" i="5"/>
  <c r="O373" i="5"/>
  <c r="N373" i="5"/>
  <c r="M373" i="5"/>
  <c r="U373" i="5"/>
  <c r="T365" i="5"/>
  <c r="L365" i="5"/>
  <c r="S365" i="5"/>
  <c r="K365" i="5"/>
  <c r="R365" i="5"/>
  <c r="J365" i="5"/>
  <c r="Q365" i="5"/>
  <c r="I365" i="5"/>
  <c r="P365" i="5"/>
  <c r="H365" i="5"/>
  <c r="O365" i="5"/>
  <c r="U365" i="5"/>
  <c r="N365" i="5"/>
  <c r="M365" i="5"/>
  <c r="T357" i="5"/>
  <c r="S357" i="5"/>
  <c r="K357" i="5"/>
  <c r="R357" i="5"/>
  <c r="J357" i="5"/>
  <c r="Q357" i="5"/>
  <c r="I357" i="5"/>
  <c r="P357" i="5"/>
  <c r="H357" i="5"/>
  <c r="O357" i="5"/>
  <c r="N357" i="5"/>
  <c r="M357" i="5"/>
  <c r="L357" i="5"/>
  <c r="U357" i="5"/>
  <c r="S349" i="5"/>
  <c r="K349" i="5"/>
  <c r="R349" i="5"/>
  <c r="J349" i="5"/>
  <c r="Q349" i="5"/>
  <c r="I349" i="5"/>
  <c r="P349" i="5"/>
  <c r="H349" i="5"/>
  <c r="O349" i="5"/>
  <c r="U349" i="5"/>
  <c r="T349" i="5"/>
  <c r="N349" i="5"/>
  <c r="M349" i="5"/>
  <c r="L349" i="5"/>
  <c r="O341" i="5"/>
  <c r="N341" i="5"/>
  <c r="U341" i="5"/>
  <c r="M341" i="5"/>
  <c r="T341" i="5"/>
  <c r="L341" i="5"/>
  <c r="S341" i="5"/>
  <c r="K341" i="5"/>
  <c r="R341" i="5"/>
  <c r="J341" i="5"/>
  <c r="Q341" i="5"/>
  <c r="I341" i="5"/>
  <c r="P341" i="5"/>
  <c r="H341" i="5"/>
  <c r="O333" i="5"/>
  <c r="N333" i="5"/>
  <c r="U333" i="5"/>
  <c r="M333" i="5"/>
  <c r="T333" i="5"/>
  <c r="L333" i="5"/>
  <c r="S333" i="5"/>
  <c r="K333" i="5"/>
  <c r="R333" i="5"/>
  <c r="J333" i="5"/>
  <c r="Q333" i="5"/>
  <c r="P333" i="5"/>
  <c r="I333" i="5"/>
  <c r="H333" i="5"/>
  <c r="O325" i="5"/>
  <c r="N325" i="5"/>
  <c r="U325" i="5"/>
  <c r="M325" i="5"/>
  <c r="T325" i="5"/>
  <c r="L325" i="5"/>
  <c r="S325" i="5"/>
  <c r="K325" i="5"/>
  <c r="R325" i="5"/>
  <c r="J325" i="5"/>
  <c r="P325" i="5"/>
  <c r="I325" i="5"/>
  <c r="H325" i="5"/>
  <c r="Q325" i="5"/>
  <c r="O317" i="5"/>
  <c r="N317" i="5"/>
  <c r="U317" i="5"/>
  <c r="M317" i="5"/>
  <c r="T317" i="5"/>
  <c r="L317" i="5"/>
  <c r="S317" i="5"/>
  <c r="K317" i="5"/>
  <c r="R317" i="5"/>
  <c r="J317" i="5"/>
  <c r="Q317" i="5"/>
  <c r="P317" i="5"/>
  <c r="I317" i="5"/>
  <c r="H317" i="5"/>
  <c r="N309" i="5"/>
  <c r="U309" i="5"/>
  <c r="M309" i="5"/>
  <c r="T309" i="5"/>
  <c r="L309" i="5"/>
  <c r="S309" i="5"/>
  <c r="K309" i="5"/>
  <c r="R309" i="5"/>
  <c r="J309" i="5"/>
  <c r="Q309" i="5"/>
  <c r="I309" i="5"/>
  <c r="P309" i="5"/>
  <c r="H309" i="5"/>
  <c r="O309" i="5"/>
  <c r="N301" i="5"/>
  <c r="U301" i="5"/>
  <c r="M301" i="5"/>
  <c r="T301" i="5"/>
  <c r="L301" i="5"/>
  <c r="S301" i="5"/>
  <c r="K301" i="5"/>
  <c r="R301" i="5"/>
  <c r="J301" i="5"/>
  <c r="Q301" i="5"/>
  <c r="I301" i="5"/>
  <c r="P301" i="5"/>
  <c r="H301" i="5"/>
  <c r="O301" i="5"/>
  <c r="N293" i="5"/>
  <c r="U293" i="5"/>
  <c r="M293" i="5"/>
  <c r="T293" i="5"/>
  <c r="L293" i="5"/>
  <c r="S293" i="5"/>
  <c r="K293" i="5"/>
  <c r="R293" i="5"/>
  <c r="J293" i="5"/>
  <c r="Q293" i="5"/>
  <c r="I293" i="5"/>
  <c r="P293" i="5"/>
  <c r="H293" i="5"/>
  <c r="O293" i="5"/>
  <c r="N285" i="5"/>
  <c r="U285" i="5"/>
  <c r="M285" i="5"/>
  <c r="T285" i="5"/>
  <c r="L285" i="5"/>
  <c r="S285" i="5"/>
  <c r="K285" i="5"/>
  <c r="R285" i="5"/>
  <c r="J285" i="5"/>
  <c r="Q285" i="5"/>
  <c r="I285" i="5"/>
  <c r="P285" i="5"/>
  <c r="H285" i="5"/>
  <c r="O285" i="5"/>
  <c r="N277" i="5"/>
  <c r="U277" i="5"/>
  <c r="M277" i="5"/>
  <c r="T277" i="5"/>
  <c r="L277" i="5"/>
  <c r="S277" i="5"/>
  <c r="K277" i="5"/>
  <c r="R277" i="5"/>
  <c r="J277" i="5"/>
  <c r="Q277" i="5"/>
  <c r="I277" i="5"/>
  <c r="P277" i="5"/>
  <c r="H277" i="5"/>
  <c r="O277" i="5"/>
  <c r="P269" i="5"/>
  <c r="H269" i="5"/>
  <c r="O269" i="5"/>
  <c r="N269" i="5"/>
  <c r="U269" i="5"/>
  <c r="M269" i="5"/>
  <c r="T269" i="5"/>
  <c r="L269" i="5"/>
  <c r="S269" i="5"/>
  <c r="K269" i="5"/>
  <c r="R269" i="5"/>
  <c r="J269" i="5"/>
  <c r="Q269" i="5"/>
  <c r="I269" i="5"/>
  <c r="P261" i="5"/>
  <c r="H261" i="5"/>
  <c r="O261" i="5"/>
  <c r="N261" i="5"/>
  <c r="U261" i="5"/>
  <c r="M261" i="5"/>
  <c r="T261" i="5"/>
  <c r="L261" i="5"/>
  <c r="S261" i="5"/>
  <c r="K261" i="5"/>
  <c r="R261" i="5"/>
  <c r="J261" i="5"/>
  <c r="Q261" i="5"/>
  <c r="I261" i="5"/>
  <c r="P253" i="5"/>
  <c r="H253" i="5"/>
  <c r="O253" i="5"/>
  <c r="N253" i="5"/>
  <c r="U253" i="5"/>
  <c r="M253" i="5"/>
  <c r="T253" i="5"/>
  <c r="L253" i="5"/>
  <c r="S253" i="5"/>
  <c r="K253" i="5"/>
  <c r="R253" i="5"/>
  <c r="J253" i="5"/>
  <c r="Q253" i="5"/>
  <c r="I253" i="5"/>
  <c r="P245" i="5"/>
  <c r="H245" i="5"/>
  <c r="O245" i="5"/>
  <c r="N245" i="5"/>
  <c r="U245" i="5"/>
  <c r="M245" i="5"/>
  <c r="T245" i="5"/>
  <c r="L245" i="5"/>
  <c r="S245" i="5"/>
  <c r="K245" i="5"/>
  <c r="R245" i="5"/>
  <c r="J245" i="5"/>
  <c r="Q245" i="5"/>
  <c r="I245" i="5"/>
  <c r="P237" i="5"/>
  <c r="H237" i="5"/>
  <c r="O237" i="5"/>
  <c r="N237" i="5"/>
  <c r="U237" i="5"/>
  <c r="M237" i="5"/>
  <c r="T237" i="5"/>
  <c r="L237" i="5"/>
  <c r="S237" i="5"/>
  <c r="K237" i="5"/>
  <c r="R237" i="5"/>
  <c r="J237" i="5"/>
  <c r="Q237" i="5"/>
  <c r="I237" i="5"/>
  <c r="P229" i="5"/>
  <c r="H229" i="5"/>
  <c r="O229" i="5"/>
  <c r="N229" i="5"/>
  <c r="U229" i="5"/>
  <c r="M229" i="5"/>
  <c r="T229" i="5"/>
  <c r="L229" i="5"/>
  <c r="S229" i="5"/>
  <c r="K229" i="5"/>
  <c r="Q229" i="5"/>
  <c r="J229" i="5"/>
  <c r="I229" i="5"/>
  <c r="R229" i="5"/>
  <c r="U221" i="5"/>
  <c r="M221" i="5"/>
  <c r="T221" i="5"/>
  <c r="L221" i="5"/>
  <c r="S221" i="5"/>
  <c r="K221" i="5"/>
  <c r="R221" i="5"/>
  <c r="J221" i="5"/>
  <c r="Q221" i="5"/>
  <c r="P221" i="5"/>
  <c r="H221" i="5"/>
  <c r="O221" i="5"/>
  <c r="I221" i="5"/>
  <c r="N221" i="5"/>
  <c r="U213" i="5"/>
  <c r="M213" i="5"/>
  <c r="T213" i="5"/>
  <c r="L213" i="5"/>
  <c r="S213" i="5"/>
  <c r="K213" i="5"/>
  <c r="R213" i="5"/>
  <c r="J213" i="5"/>
  <c r="P213" i="5"/>
  <c r="H213" i="5"/>
  <c r="O213" i="5"/>
  <c r="Q213" i="5"/>
  <c r="N213" i="5"/>
  <c r="I213" i="5"/>
  <c r="U205" i="5"/>
  <c r="M205" i="5"/>
  <c r="T205" i="5"/>
  <c r="L205" i="5"/>
  <c r="S205" i="5"/>
  <c r="K205" i="5"/>
  <c r="R205" i="5"/>
  <c r="J205" i="5"/>
  <c r="P205" i="5"/>
  <c r="H205" i="5"/>
  <c r="O205" i="5"/>
  <c r="I205" i="5"/>
  <c r="N205" i="5"/>
  <c r="U197" i="5"/>
  <c r="M197" i="5"/>
  <c r="T197" i="5"/>
  <c r="L197" i="5"/>
  <c r="S197" i="5"/>
  <c r="K197" i="5"/>
  <c r="R197" i="5"/>
  <c r="J197" i="5"/>
  <c r="P197" i="5"/>
  <c r="H197" i="5"/>
  <c r="O197" i="5"/>
  <c r="Q197" i="5"/>
  <c r="N197" i="5"/>
  <c r="I197" i="5"/>
  <c r="U189" i="5"/>
  <c r="M189" i="5"/>
  <c r="S189" i="5"/>
  <c r="K189" i="5"/>
  <c r="R189" i="5"/>
  <c r="J189" i="5"/>
  <c r="P189" i="5"/>
  <c r="H189" i="5"/>
  <c r="O189" i="5"/>
  <c r="N189" i="5"/>
  <c r="L189" i="5"/>
  <c r="I189" i="5"/>
  <c r="Q189" i="5"/>
  <c r="U181" i="5"/>
  <c r="M181" i="5"/>
  <c r="S181" i="5"/>
  <c r="K181" i="5"/>
  <c r="R181" i="5"/>
  <c r="J181" i="5"/>
  <c r="P181" i="5"/>
  <c r="H181" i="5"/>
  <c r="O181" i="5"/>
  <c r="T181" i="5"/>
  <c r="Q181" i="5"/>
  <c r="N181" i="5"/>
  <c r="L181" i="5"/>
  <c r="I181" i="5"/>
  <c r="U173" i="5"/>
  <c r="M173" i="5"/>
  <c r="S173" i="5"/>
  <c r="K173" i="5"/>
  <c r="R173" i="5"/>
  <c r="J173" i="5"/>
  <c r="P173" i="5"/>
  <c r="H173" i="5"/>
  <c r="O173" i="5"/>
  <c r="T173" i="5"/>
  <c r="Q173" i="5"/>
  <c r="N173" i="5"/>
  <c r="L173" i="5"/>
  <c r="U165" i="5"/>
  <c r="M165" i="5"/>
  <c r="S165" i="5"/>
  <c r="K165" i="5"/>
  <c r="R165" i="5"/>
  <c r="J165" i="5"/>
  <c r="P165" i="5"/>
  <c r="H165" i="5"/>
  <c r="O165" i="5"/>
  <c r="I165" i="5"/>
  <c r="T165" i="5"/>
  <c r="Q165" i="5"/>
  <c r="L165" i="5"/>
  <c r="U157" i="5"/>
  <c r="M157" i="5"/>
  <c r="S157" i="5"/>
  <c r="K157" i="5"/>
  <c r="R157" i="5"/>
  <c r="J157" i="5"/>
  <c r="P157" i="5"/>
  <c r="H157" i="5"/>
  <c r="O157" i="5"/>
  <c r="N157" i="5"/>
  <c r="L157" i="5"/>
  <c r="I157" i="5"/>
  <c r="Q157" i="5"/>
  <c r="U149" i="5"/>
  <c r="M149" i="5"/>
  <c r="S149" i="5"/>
  <c r="K149" i="5"/>
  <c r="R149" i="5"/>
  <c r="J149" i="5"/>
  <c r="P149" i="5"/>
  <c r="H149" i="5"/>
  <c r="O149" i="5"/>
  <c r="T149" i="5"/>
  <c r="Q149" i="5"/>
  <c r="N149" i="5"/>
  <c r="L149" i="5"/>
  <c r="I149" i="5"/>
  <c r="U141" i="5"/>
  <c r="M141" i="5"/>
  <c r="S141" i="5"/>
  <c r="K141" i="5"/>
  <c r="R141" i="5"/>
  <c r="J141" i="5"/>
  <c r="P141" i="5"/>
  <c r="H141" i="5"/>
  <c r="O141" i="5"/>
  <c r="T141" i="5"/>
  <c r="Q141" i="5"/>
  <c r="N141" i="5"/>
  <c r="L141" i="5"/>
  <c r="T133" i="5"/>
  <c r="L133" i="5"/>
  <c r="S133" i="5"/>
  <c r="K133" i="5"/>
  <c r="R133" i="5"/>
  <c r="J133" i="5"/>
  <c r="Q133" i="5"/>
  <c r="I133" i="5"/>
  <c r="P133" i="5"/>
  <c r="H133" i="5"/>
  <c r="O133" i="5"/>
  <c r="U133" i="5"/>
  <c r="M133" i="5"/>
  <c r="T125" i="5"/>
  <c r="L125" i="5"/>
  <c r="S125" i="5"/>
  <c r="K125" i="5"/>
  <c r="R125" i="5"/>
  <c r="J125" i="5"/>
  <c r="Q125" i="5"/>
  <c r="I125" i="5"/>
  <c r="P125" i="5"/>
  <c r="H125" i="5"/>
  <c r="O125" i="5"/>
  <c r="U125" i="5"/>
  <c r="M125" i="5"/>
  <c r="T117" i="5"/>
  <c r="L117" i="5"/>
  <c r="S117" i="5"/>
  <c r="K117" i="5"/>
  <c r="R117" i="5"/>
  <c r="J117" i="5"/>
  <c r="Q117" i="5"/>
  <c r="I117" i="5"/>
  <c r="P117" i="5"/>
  <c r="H117" i="5"/>
  <c r="O117" i="5"/>
  <c r="U117" i="5"/>
  <c r="M117" i="5"/>
  <c r="T109" i="5"/>
  <c r="L109" i="5"/>
  <c r="S109" i="5"/>
  <c r="K109" i="5"/>
  <c r="R109" i="5"/>
  <c r="J109" i="5"/>
  <c r="Q109" i="5"/>
  <c r="I109" i="5"/>
  <c r="P109" i="5"/>
  <c r="H109" i="5"/>
  <c r="O109" i="5"/>
  <c r="U109" i="5"/>
  <c r="M109" i="5"/>
  <c r="T101" i="5"/>
  <c r="L101" i="5"/>
  <c r="S101" i="5"/>
  <c r="K101" i="5"/>
  <c r="R101" i="5"/>
  <c r="J101" i="5"/>
  <c r="Q101" i="5"/>
  <c r="I101" i="5"/>
  <c r="P101" i="5"/>
  <c r="H101" i="5"/>
  <c r="O101" i="5"/>
  <c r="U101" i="5"/>
  <c r="M101" i="5"/>
  <c r="T93" i="5"/>
  <c r="L93" i="5"/>
  <c r="S93" i="5"/>
  <c r="K93" i="5"/>
  <c r="R93" i="5"/>
  <c r="J93" i="5"/>
  <c r="Q93" i="5"/>
  <c r="I93" i="5"/>
  <c r="P93" i="5"/>
  <c r="H93" i="5"/>
  <c r="O93" i="5"/>
  <c r="U93" i="5"/>
  <c r="M93" i="5"/>
  <c r="T85" i="5"/>
  <c r="L85" i="5"/>
  <c r="S85" i="5"/>
  <c r="K85" i="5"/>
  <c r="R85" i="5"/>
  <c r="J85" i="5"/>
  <c r="Q85" i="5"/>
  <c r="I85" i="5"/>
  <c r="P85" i="5"/>
  <c r="H85" i="5"/>
  <c r="O85" i="5"/>
  <c r="U85" i="5"/>
  <c r="M85" i="5"/>
  <c r="T77" i="5"/>
  <c r="L77" i="5"/>
  <c r="S77" i="5"/>
  <c r="K77" i="5"/>
  <c r="R77" i="5"/>
  <c r="J77" i="5"/>
  <c r="Q77" i="5"/>
  <c r="I77" i="5"/>
  <c r="P77" i="5"/>
  <c r="H77" i="5"/>
  <c r="O77" i="5"/>
  <c r="U77" i="5"/>
  <c r="M77" i="5"/>
  <c r="H48" i="5"/>
  <c r="P48" i="5"/>
  <c r="J49" i="5"/>
  <c r="R49" i="5"/>
  <c r="N51" i="5"/>
  <c r="J53" i="5"/>
  <c r="BG53" i="5" s="1"/>
  <c r="R53" i="5"/>
  <c r="L54" i="5"/>
  <c r="T54" i="5"/>
  <c r="H56" i="5"/>
  <c r="P56" i="5"/>
  <c r="J57" i="5"/>
  <c r="R57" i="5"/>
  <c r="N59" i="5"/>
  <c r="J61" i="5"/>
  <c r="BG61" i="5" s="1"/>
  <c r="R61" i="5"/>
  <c r="L62" i="5"/>
  <c r="T62" i="5"/>
  <c r="H64" i="5"/>
  <c r="P64" i="5"/>
  <c r="J65" i="5"/>
  <c r="R65" i="5"/>
  <c r="N67" i="5"/>
  <c r="J69" i="5"/>
  <c r="BG69" i="5" s="1"/>
  <c r="R69" i="5"/>
  <c r="L70" i="5"/>
  <c r="N77" i="5"/>
  <c r="P86" i="5"/>
  <c r="N109" i="5"/>
  <c r="P118" i="5"/>
  <c r="S214" i="5"/>
  <c r="U419" i="5"/>
  <c r="M419" i="5"/>
  <c r="T419" i="5"/>
  <c r="L419" i="5"/>
  <c r="Q419" i="5"/>
  <c r="I419" i="5"/>
  <c r="P419" i="5"/>
  <c r="H419" i="5"/>
  <c r="N419" i="5"/>
  <c r="S419" i="5"/>
  <c r="R419" i="5"/>
  <c r="O419" i="5"/>
  <c r="K419" i="5"/>
  <c r="J419" i="5"/>
  <c r="U411" i="5"/>
  <c r="M411" i="5"/>
  <c r="T411" i="5"/>
  <c r="L411" i="5"/>
  <c r="Q411" i="5"/>
  <c r="I411" i="5"/>
  <c r="P411" i="5"/>
  <c r="H411" i="5"/>
  <c r="N411" i="5"/>
  <c r="K411" i="5"/>
  <c r="J411" i="5"/>
  <c r="S411" i="5"/>
  <c r="R411" i="5"/>
  <c r="O411" i="5"/>
  <c r="N403" i="5"/>
  <c r="Q403" i="5"/>
  <c r="H403" i="5"/>
  <c r="P403" i="5"/>
  <c r="M403" i="5"/>
  <c r="U403" i="5"/>
  <c r="L403" i="5"/>
  <c r="O403" i="5"/>
  <c r="K403" i="5"/>
  <c r="J403" i="5"/>
  <c r="I403" i="5"/>
  <c r="T403" i="5"/>
  <c r="S403" i="5"/>
  <c r="R403" i="5"/>
  <c r="P395" i="5"/>
  <c r="H395" i="5"/>
  <c r="O395" i="5"/>
  <c r="U395" i="5"/>
  <c r="M395" i="5"/>
  <c r="T395" i="5"/>
  <c r="L395" i="5"/>
  <c r="N395" i="5"/>
  <c r="K395" i="5"/>
  <c r="J395" i="5"/>
  <c r="I395" i="5"/>
  <c r="S395" i="5"/>
  <c r="R395" i="5"/>
  <c r="Q395" i="5"/>
  <c r="P387" i="5"/>
  <c r="H387" i="5"/>
  <c r="O387" i="5"/>
  <c r="U387" i="5"/>
  <c r="M387" i="5"/>
  <c r="T387" i="5"/>
  <c r="L387" i="5"/>
  <c r="N387" i="5"/>
  <c r="K387" i="5"/>
  <c r="J387" i="5"/>
  <c r="I387" i="5"/>
  <c r="S387" i="5"/>
  <c r="R387" i="5"/>
  <c r="Q387" i="5"/>
  <c r="P379" i="5"/>
  <c r="H379" i="5"/>
  <c r="O379" i="5"/>
  <c r="U379" i="5"/>
  <c r="M379" i="5"/>
  <c r="T379" i="5"/>
  <c r="L379" i="5"/>
  <c r="N379" i="5"/>
  <c r="K379" i="5"/>
  <c r="J379" i="5"/>
  <c r="I379" i="5"/>
  <c r="S379" i="5"/>
  <c r="R379" i="5"/>
  <c r="Q379" i="5"/>
  <c r="P371" i="5"/>
  <c r="H371" i="5"/>
  <c r="O371" i="5"/>
  <c r="N371" i="5"/>
  <c r="U371" i="5"/>
  <c r="M371" i="5"/>
  <c r="T371" i="5"/>
  <c r="L371" i="5"/>
  <c r="S371" i="5"/>
  <c r="K371" i="5"/>
  <c r="J371" i="5"/>
  <c r="I371" i="5"/>
  <c r="R371" i="5"/>
  <c r="Q371" i="5"/>
  <c r="P363" i="5"/>
  <c r="H363" i="5"/>
  <c r="O363" i="5"/>
  <c r="N363" i="5"/>
  <c r="U363" i="5"/>
  <c r="M363" i="5"/>
  <c r="T363" i="5"/>
  <c r="L363" i="5"/>
  <c r="S363" i="5"/>
  <c r="K363" i="5"/>
  <c r="R363" i="5"/>
  <c r="Q363" i="5"/>
  <c r="J363" i="5"/>
  <c r="I363" i="5"/>
  <c r="O355" i="5"/>
  <c r="N355" i="5"/>
  <c r="U355" i="5"/>
  <c r="M355" i="5"/>
  <c r="T355" i="5"/>
  <c r="L355" i="5"/>
  <c r="S355" i="5"/>
  <c r="K355" i="5"/>
  <c r="R355" i="5"/>
  <c r="Q355" i="5"/>
  <c r="P355" i="5"/>
  <c r="J355" i="5"/>
  <c r="I355" i="5"/>
  <c r="H355" i="5"/>
  <c r="S347" i="5"/>
  <c r="K347" i="5"/>
  <c r="R347" i="5"/>
  <c r="J347" i="5"/>
  <c r="Q347" i="5"/>
  <c r="I347" i="5"/>
  <c r="P347" i="5"/>
  <c r="H347" i="5"/>
  <c r="O347" i="5"/>
  <c r="N347" i="5"/>
  <c r="U347" i="5"/>
  <c r="M347" i="5"/>
  <c r="L347" i="5"/>
  <c r="T347" i="5"/>
  <c r="S339" i="5"/>
  <c r="K339" i="5"/>
  <c r="R339" i="5"/>
  <c r="J339" i="5"/>
  <c r="Q339" i="5"/>
  <c r="I339" i="5"/>
  <c r="P339" i="5"/>
  <c r="H339" i="5"/>
  <c r="O339" i="5"/>
  <c r="N339" i="5"/>
  <c r="U339" i="5"/>
  <c r="M339" i="5"/>
  <c r="T339" i="5"/>
  <c r="L339" i="5"/>
  <c r="S331" i="5"/>
  <c r="K331" i="5"/>
  <c r="R331" i="5"/>
  <c r="J331" i="5"/>
  <c r="Q331" i="5"/>
  <c r="I331" i="5"/>
  <c r="P331" i="5"/>
  <c r="H331" i="5"/>
  <c r="O331" i="5"/>
  <c r="N331" i="5"/>
  <c r="U331" i="5"/>
  <c r="T331" i="5"/>
  <c r="M331" i="5"/>
  <c r="L331" i="5"/>
  <c r="S323" i="5"/>
  <c r="K323" i="5"/>
  <c r="R323" i="5"/>
  <c r="J323" i="5"/>
  <c r="Q323" i="5"/>
  <c r="I323" i="5"/>
  <c r="P323" i="5"/>
  <c r="H323" i="5"/>
  <c r="O323" i="5"/>
  <c r="N323" i="5"/>
  <c r="L323" i="5"/>
  <c r="U323" i="5"/>
  <c r="T323" i="5"/>
  <c r="M323" i="5"/>
  <c r="S315" i="5"/>
  <c r="K315" i="5"/>
  <c r="R315" i="5"/>
  <c r="J315" i="5"/>
  <c r="Q315" i="5"/>
  <c r="P315" i="5"/>
  <c r="H315" i="5"/>
  <c r="O315" i="5"/>
  <c r="N315" i="5"/>
  <c r="U315" i="5"/>
  <c r="T315" i="5"/>
  <c r="M315" i="5"/>
  <c r="L315" i="5"/>
  <c r="I315" i="5"/>
  <c r="R307" i="5"/>
  <c r="J307" i="5"/>
  <c r="Q307" i="5"/>
  <c r="I307" i="5"/>
  <c r="P307" i="5"/>
  <c r="H307" i="5"/>
  <c r="O307" i="5"/>
  <c r="N307" i="5"/>
  <c r="U307" i="5"/>
  <c r="M307" i="5"/>
  <c r="T307" i="5"/>
  <c r="L307" i="5"/>
  <c r="S307" i="5"/>
  <c r="K307" i="5"/>
  <c r="R299" i="5"/>
  <c r="J299" i="5"/>
  <c r="Q299" i="5"/>
  <c r="I299" i="5"/>
  <c r="P299" i="5"/>
  <c r="H299" i="5"/>
  <c r="O299" i="5"/>
  <c r="N299" i="5"/>
  <c r="U299" i="5"/>
  <c r="M299" i="5"/>
  <c r="T299" i="5"/>
  <c r="L299" i="5"/>
  <c r="S299" i="5"/>
  <c r="K299" i="5"/>
  <c r="R291" i="5"/>
  <c r="J291" i="5"/>
  <c r="Q291" i="5"/>
  <c r="I291" i="5"/>
  <c r="P291" i="5"/>
  <c r="H291" i="5"/>
  <c r="O291" i="5"/>
  <c r="N291" i="5"/>
  <c r="U291" i="5"/>
  <c r="M291" i="5"/>
  <c r="T291" i="5"/>
  <c r="L291" i="5"/>
  <c r="S291" i="5"/>
  <c r="K291" i="5"/>
  <c r="R283" i="5"/>
  <c r="J283" i="5"/>
  <c r="Q283" i="5"/>
  <c r="I283" i="5"/>
  <c r="P283" i="5"/>
  <c r="H283" i="5"/>
  <c r="O283" i="5"/>
  <c r="N283" i="5"/>
  <c r="U283" i="5"/>
  <c r="M283" i="5"/>
  <c r="T283" i="5"/>
  <c r="L283" i="5"/>
  <c r="S283" i="5"/>
  <c r="K283" i="5"/>
  <c r="R275" i="5"/>
  <c r="J275" i="5"/>
  <c r="Q275" i="5"/>
  <c r="I275" i="5"/>
  <c r="P275" i="5"/>
  <c r="H275" i="5"/>
  <c r="O275" i="5"/>
  <c r="N275" i="5"/>
  <c r="U275" i="5"/>
  <c r="M275" i="5"/>
  <c r="T275" i="5"/>
  <c r="L275" i="5"/>
  <c r="S275" i="5"/>
  <c r="K275" i="5"/>
  <c r="T267" i="5"/>
  <c r="L267" i="5"/>
  <c r="S267" i="5"/>
  <c r="K267" i="5"/>
  <c r="R267" i="5"/>
  <c r="J267" i="5"/>
  <c r="Q267" i="5"/>
  <c r="I267" i="5"/>
  <c r="P267" i="5"/>
  <c r="H267" i="5"/>
  <c r="O267" i="5"/>
  <c r="N267" i="5"/>
  <c r="U267" i="5"/>
  <c r="M267" i="5"/>
  <c r="T259" i="5"/>
  <c r="L259" i="5"/>
  <c r="S259" i="5"/>
  <c r="K259" i="5"/>
  <c r="R259" i="5"/>
  <c r="J259" i="5"/>
  <c r="Q259" i="5"/>
  <c r="I259" i="5"/>
  <c r="P259" i="5"/>
  <c r="H259" i="5"/>
  <c r="O259" i="5"/>
  <c r="N259" i="5"/>
  <c r="U259" i="5"/>
  <c r="M259" i="5"/>
  <c r="T251" i="5"/>
  <c r="L251" i="5"/>
  <c r="S251" i="5"/>
  <c r="K251" i="5"/>
  <c r="R251" i="5"/>
  <c r="J251" i="5"/>
  <c r="Q251" i="5"/>
  <c r="I251" i="5"/>
  <c r="P251" i="5"/>
  <c r="H251" i="5"/>
  <c r="O251" i="5"/>
  <c r="N251" i="5"/>
  <c r="M251" i="5"/>
  <c r="U251" i="5"/>
  <c r="T243" i="5"/>
  <c r="L243" i="5"/>
  <c r="S243" i="5"/>
  <c r="K243" i="5"/>
  <c r="R243" i="5"/>
  <c r="J243" i="5"/>
  <c r="Q243" i="5"/>
  <c r="I243" i="5"/>
  <c r="P243" i="5"/>
  <c r="H243" i="5"/>
  <c r="O243" i="5"/>
  <c r="N243" i="5"/>
  <c r="U243" i="5"/>
  <c r="M243" i="5"/>
  <c r="T235" i="5"/>
  <c r="L235" i="5"/>
  <c r="S235" i="5"/>
  <c r="K235" i="5"/>
  <c r="R235" i="5"/>
  <c r="J235" i="5"/>
  <c r="Q235" i="5"/>
  <c r="I235" i="5"/>
  <c r="P235" i="5"/>
  <c r="H235" i="5"/>
  <c r="O235" i="5"/>
  <c r="N235" i="5"/>
  <c r="U235" i="5"/>
  <c r="M235" i="5"/>
  <c r="Q227" i="5"/>
  <c r="I227" i="5"/>
  <c r="P227" i="5"/>
  <c r="H227" i="5"/>
  <c r="O227" i="5"/>
  <c r="N227" i="5"/>
  <c r="U227" i="5"/>
  <c r="M227" i="5"/>
  <c r="T227" i="5"/>
  <c r="L227" i="5"/>
  <c r="S227" i="5"/>
  <c r="K227" i="5"/>
  <c r="R227" i="5"/>
  <c r="J227" i="5"/>
  <c r="Q219" i="5"/>
  <c r="I219" i="5"/>
  <c r="P219" i="5"/>
  <c r="H219" i="5"/>
  <c r="O219" i="5"/>
  <c r="N219" i="5"/>
  <c r="T219" i="5"/>
  <c r="L219" i="5"/>
  <c r="S219" i="5"/>
  <c r="K219" i="5"/>
  <c r="U219" i="5"/>
  <c r="R219" i="5"/>
  <c r="J219" i="5"/>
  <c r="Q211" i="5"/>
  <c r="I211" i="5"/>
  <c r="P211" i="5"/>
  <c r="H211" i="5"/>
  <c r="O211" i="5"/>
  <c r="N211" i="5"/>
  <c r="T211" i="5"/>
  <c r="L211" i="5"/>
  <c r="S211" i="5"/>
  <c r="K211" i="5"/>
  <c r="U211" i="5"/>
  <c r="R211" i="5"/>
  <c r="M211" i="5"/>
  <c r="J211" i="5"/>
  <c r="Q203" i="5"/>
  <c r="I203" i="5"/>
  <c r="P203" i="5"/>
  <c r="H203" i="5"/>
  <c r="O203" i="5"/>
  <c r="N203" i="5"/>
  <c r="T203" i="5"/>
  <c r="L203" i="5"/>
  <c r="S203" i="5"/>
  <c r="K203" i="5"/>
  <c r="U203" i="5"/>
  <c r="R203" i="5"/>
  <c r="J203" i="5"/>
  <c r="Q195" i="5"/>
  <c r="I195" i="5"/>
  <c r="P195" i="5"/>
  <c r="H195" i="5"/>
  <c r="O195" i="5"/>
  <c r="N195" i="5"/>
  <c r="T195" i="5"/>
  <c r="L195" i="5"/>
  <c r="S195" i="5"/>
  <c r="K195" i="5"/>
  <c r="U195" i="5"/>
  <c r="R195" i="5"/>
  <c r="M195" i="5"/>
  <c r="J195" i="5"/>
  <c r="Q187" i="5"/>
  <c r="I187" i="5"/>
  <c r="O187" i="5"/>
  <c r="N187" i="5"/>
  <c r="T187" i="5"/>
  <c r="L187" i="5"/>
  <c r="S187" i="5"/>
  <c r="K187" i="5"/>
  <c r="U187" i="5"/>
  <c r="R187" i="5"/>
  <c r="P187" i="5"/>
  <c r="M187" i="5"/>
  <c r="J187" i="5"/>
  <c r="H187" i="5"/>
  <c r="Q179" i="5"/>
  <c r="I179" i="5"/>
  <c r="O179" i="5"/>
  <c r="N179" i="5"/>
  <c r="T179" i="5"/>
  <c r="L179" i="5"/>
  <c r="S179" i="5"/>
  <c r="K179" i="5"/>
  <c r="U179" i="5"/>
  <c r="R179" i="5"/>
  <c r="P179" i="5"/>
  <c r="M179" i="5"/>
  <c r="H179" i="5"/>
  <c r="Q171" i="5"/>
  <c r="I171" i="5"/>
  <c r="O171" i="5"/>
  <c r="N171" i="5"/>
  <c r="T171" i="5"/>
  <c r="L171" i="5"/>
  <c r="S171" i="5"/>
  <c r="K171" i="5"/>
  <c r="J171" i="5"/>
  <c r="H171" i="5"/>
  <c r="U171" i="5"/>
  <c r="R171" i="5"/>
  <c r="M171" i="5"/>
  <c r="Q163" i="5"/>
  <c r="I163" i="5"/>
  <c r="O163" i="5"/>
  <c r="N163" i="5"/>
  <c r="T163" i="5"/>
  <c r="L163" i="5"/>
  <c r="S163" i="5"/>
  <c r="K163" i="5"/>
  <c r="P163" i="5"/>
  <c r="M163" i="5"/>
  <c r="J163" i="5"/>
  <c r="H163" i="5"/>
  <c r="R163" i="5"/>
  <c r="Q155" i="5"/>
  <c r="I155" i="5"/>
  <c r="O155" i="5"/>
  <c r="N155" i="5"/>
  <c r="T155" i="5"/>
  <c r="L155" i="5"/>
  <c r="S155" i="5"/>
  <c r="K155" i="5"/>
  <c r="U155" i="5"/>
  <c r="R155" i="5"/>
  <c r="P155" i="5"/>
  <c r="M155" i="5"/>
  <c r="J155" i="5"/>
  <c r="H155" i="5"/>
  <c r="Q147" i="5"/>
  <c r="I147" i="5"/>
  <c r="O147" i="5"/>
  <c r="N147" i="5"/>
  <c r="T147" i="5"/>
  <c r="L147" i="5"/>
  <c r="S147" i="5"/>
  <c r="K147" i="5"/>
  <c r="U147" i="5"/>
  <c r="R147" i="5"/>
  <c r="P147" i="5"/>
  <c r="M147" i="5"/>
  <c r="H147" i="5"/>
  <c r="Q139" i="5"/>
  <c r="I139" i="5"/>
  <c r="O139" i="5"/>
  <c r="N139" i="5"/>
  <c r="T139" i="5"/>
  <c r="L139" i="5"/>
  <c r="S139" i="5"/>
  <c r="K139" i="5"/>
  <c r="J139" i="5"/>
  <c r="H139" i="5"/>
  <c r="U139" i="5"/>
  <c r="R139" i="5"/>
  <c r="M139" i="5"/>
  <c r="P131" i="5"/>
  <c r="H131" i="5"/>
  <c r="O131" i="5"/>
  <c r="N131" i="5"/>
  <c r="U131" i="5"/>
  <c r="M131" i="5"/>
  <c r="T131" i="5"/>
  <c r="L131" i="5"/>
  <c r="S131" i="5"/>
  <c r="K131" i="5"/>
  <c r="Q131" i="5"/>
  <c r="I131" i="5"/>
  <c r="P123" i="5"/>
  <c r="H123" i="5"/>
  <c r="O123" i="5"/>
  <c r="N123" i="5"/>
  <c r="U123" i="5"/>
  <c r="M123" i="5"/>
  <c r="T123" i="5"/>
  <c r="L123" i="5"/>
  <c r="S123" i="5"/>
  <c r="K123" i="5"/>
  <c r="Q123" i="5"/>
  <c r="I123" i="5"/>
  <c r="P115" i="5"/>
  <c r="H115" i="5"/>
  <c r="O115" i="5"/>
  <c r="N115" i="5"/>
  <c r="U115" i="5"/>
  <c r="M115" i="5"/>
  <c r="T115" i="5"/>
  <c r="L115" i="5"/>
  <c r="S115" i="5"/>
  <c r="K115" i="5"/>
  <c r="Q115" i="5"/>
  <c r="I115" i="5"/>
  <c r="P107" i="5"/>
  <c r="H107" i="5"/>
  <c r="O107" i="5"/>
  <c r="N107" i="5"/>
  <c r="U107" i="5"/>
  <c r="M107" i="5"/>
  <c r="T107" i="5"/>
  <c r="L107" i="5"/>
  <c r="S107" i="5"/>
  <c r="K107" i="5"/>
  <c r="Q107" i="5"/>
  <c r="I107" i="5"/>
  <c r="P99" i="5"/>
  <c r="H99" i="5"/>
  <c r="O99" i="5"/>
  <c r="N99" i="5"/>
  <c r="U99" i="5"/>
  <c r="M99" i="5"/>
  <c r="T99" i="5"/>
  <c r="L99" i="5"/>
  <c r="S99" i="5"/>
  <c r="K99" i="5"/>
  <c r="Q99" i="5"/>
  <c r="I99" i="5"/>
  <c r="P91" i="5"/>
  <c r="H91" i="5"/>
  <c r="O91" i="5"/>
  <c r="N91" i="5"/>
  <c r="U91" i="5"/>
  <c r="M91" i="5"/>
  <c r="T91" i="5"/>
  <c r="L91" i="5"/>
  <c r="S91" i="5"/>
  <c r="K91" i="5"/>
  <c r="Q91" i="5"/>
  <c r="I91" i="5"/>
  <c r="P83" i="5"/>
  <c r="H83" i="5"/>
  <c r="O83" i="5"/>
  <c r="N83" i="5"/>
  <c r="U83" i="5"/>
  <c r="M83" i="5"/>
  <c r="T83" i="5"/>
  <c r="L83" i="5"/>
  <c r="S83" i="5"/>
  <c r="K83" i="5"/>
  <c r="Q83" i="5"/>
  <c r="I83" i="5"/>
  <c r="P75" i="5"/>
  <c r="H75" i="5"/>
  <c r="O75" i="5"/>
  <c r="N75" i="5"/>
  <c r="U75" i="5"/>
  <c r="M75" i="5"/>
  <c r="T75" i="5"/>
  <c r="L75" i="5"/>
  <c r="S75" i="5"/>
  <c r="K75" i="5"/>
  <c r="Q75" i="5"/>
  <c r="I75" i="5"/>
  <c r="J48" i="5"/>
  <c r="R48" i="5"/>
  <c r="L49" i="5"/>
  <c r="T49" i="5"/>
  <c r="H51" i="5"/>
  <c r="P51" i="5"/>
  <c r="L53" i="5"/>
  <c r="T53" i="5"/>
  <c r="N54" i="5"/>
  <c r="J56" i="5"/>
  <c r="R56" i="5"/>
  <c r="L57" i="5"/>
  <c r="T57" i="5"/>
  <c r="H59" i="5"/>
  <c r="P59" i="5"/>
  <c r="L61" i="5"/>
  <c r="T61" i="5"/>
  <c r="N62" i="5"/>
  <c r="J64" i="5"/>
  <c r="R64" i="5"/>
  <c r="L65" i="5"/>
  <c r="T65" i="5"/>
  <c r="H67" i="5"/>
  <c r="P67" i="5"/>
  <c r="L69" i="5"/>
  <c r="T69" i="5"/>
  <c r="N70" i="5"/>
  <c r="P78" i="5"/>
  <c r="J83" i="5"/>
  <c r="N101" i="5"/>
  <c r="P110" i="5"/>
  <c r="J115" i="5"/>
  <c r="N133" i="5"/>
  <c r="K150" i="5"/>
  <c r="P174" i="5"/>
  <c r="M219" i="5"/>
  <c r="K48" i="5"/>
  <c r="S48" i="5"/>
  <c r="M49" i="5"/>
  <c r="U49" i="5"/>
  <c r="I51" i="5"/>
  <c r="Q51" i="5"/>
  <c r="M53" i="5"/>
  <c r="U53" i="5"/>
  <c r="O54" i="5"/>
  <c r="K56" i="5"/>
  <c r="S56" i="5"/>
  <c r="M57" i="5"/>
  <c r="U57" i="5"/>
  <c r="I59" i="5"/>
  <c r="Q59" i="5"/>
  <c r="M61" i="5"/>
  <c r="U61" i="5"/>
  <c r="O62" i="5"/>
  <c r="AZ62" i="5" s="1"/>
  <c r="K64" i="5"/>
  <c r="S64" i="5"/>
  <c r="M65" i="5"/>
  <c r="U65" i="5"/>
  <c r="I67" i="5"/>
  <c r="Q67" i="5"/>
  <c r="M69" i="5"/>
  <c r="U69" i="5"/>
  <c r="P70" i="5"/>
  <c r="R83" i="5"/>
  <c r="L88" i="5"/>
  <c r="H102" i="5"/>
  <c r="R115" i="5"/>
  <c r="L120" i="5"/>
  <c r="H134" i="5"/>
  <c r="P139" i="5"/>
  <c r="U163" i="5"/>
  <c r="M203" i="5"/>
  <c r="H222" i="5"/>
  <c r="AS222" i="5" s="1"/>
  <c r="Q449" i="5"/>
  <c r="I449" i="5"/>
  <c r="P449" i="5"/>
  <c r="H449" i="5"/>
  <c r="N449" i="5"/>
  <c r="U449" i="5"/>
  <c r="M449" i="5"/>
  <c r="T449" i="5"/>
  <c r="L449" i="5"/>
  <c r="R449" i="5"/>
  <c r="J449" i="5"/>
  <c r="O449" i="5"/>
  <c r="K449" i="5"/>
  <c r="S449" i="5"/>
  <c r="Q441" i="5"/>
  <c r="I441" i="5"/>
  <c r="P441" i="5"/>
  <c r="H441" i="5"/>
  <c r="N441" i="5"/>
  <c r="U441" i="5"/>
  <c r="M441" i="5"/>
  <c r="T441" i="5"/>
  <c r="L441" i="5"/>
  <c r="R441" i="5"/>
  <c r="J441" i="5"/>
  <c r="S441" i="5"/>
  <c r="O441" i="5"/>
  <c r="K441" i="5"/>
  <c r="Q433" i="5"/>
  <c r="I433" i="5"/>
  <c r="P433" i="5"/>
  <c r="H433" i="5"/>
  <c r="N433" i="5"/>
  <c r="U433" i="5"/>
  <c r="M433" i="5"/>
  <c r="T433" i="5"/>
  <c r="L433" i="5"/>
  <c r="R433" i="5"/>
  <c r="J433" i="5"/>
  <c r="O433" i="5"/>
  <c r="K433" i="5"/>
  <c r="S433" i="5"/>
  <c r="Q425" i="5"/>
  <c r="I425" i="5"/>
  <c r="P425" i="5"/>
  <c r="H425" i="5"/>
  <c r="U425" i="5"/>
  <c r="M425" i="5"/>
  <c r="T425" i="5"/>
  <c r="L425" i="5"/>
  <c r="R425" i="5"/>
  <c r="J425" i="5"/>
  <c r="S425" i="5"/>
  <c r="O425" i="5"/>
  <c r="N425" i="5"/>
  <c r="K425" i="5"/>
  <c r="Q417" i="5"/>
  <c r="I417" i="5"/>
  <c r="P417" i="5"/>
  <c r="H417" i="5"/>
  <c r="U417" i="5"/>
  <c r="M417" i="5"/>
  <c r="T417" i="5"/>
  <c r="L417" i="5"/>
  <c r="R417" i="5"/>
  <c r="J417" i="5"/>
  <c r="N417" i="5"/>
  <c r="K417" i="5"/>
  <c r="S417" i="5"/>
  <c r="O417" i="5"/>
  <c r="R409" i="5"/>
  <c r="J409" i="5"/>
  <c r="O409" i="5"/>
  <c r="N409" i="5"/>
  <c r="U409" i="5"/>
  <c r="L409" i="5"/>
  <c r="T409" i="5"/>
  <c r="K409" i="5"/>
  <c r="S409" i="5"/>
  <c r="Q409" i="5"/>
  <c r="P409" i="5"/>
  <c r="M409" i="5"/>
  <c r="I409" i="5"/>
  <c r="H409" i="5"/>
  <c r="T401" i="5"/>
  <c r="L401" i="5"/>
  <c r="S401" i="5"/>
  <c r="K401" i="5"/>
  <c r="Q401" i="5"/>
  <c r="I401" i="5"/>
  <c r="P401" i="5"/>
  <c r="H401" i="5"/>
  <c r="J401" i="5"/>
  <c r="U401" i="5"/>
  <c r="R401" i="5"/>
  <c r="O401" i="5"/>
  <c r="N401" i="5"/>
  <c r="M401" i="5"/>
  <c r="T393" i="5"/>
  <c r="L393" i="5"/>
  <c r="S393" i="5"/>
  <c r="K393" i="5"/>
  <c r="Q393" i="5"/>
  <c r="I393" i="5"/>
  <c r="P393" i="5"/>
  <c r="H393" i="5"/>
  <c r="J393" i="5"/>
  <c r="U393" i="5"/>
  <c r="R393" i="5"/>
  <c r="O393" i="5"/>
  <c r="N393" i="5"/>
  <c r="M393" i="5"/>
  <c r="T385" i="5"/>
  <c r="L385" i="5"/>
  <c r="S385" i="5"/>
  <c r="K385" i="5"/>
  <c r="Q385" i="5"/>
  <c r="I385" i="5"/>
  <c r="P385" i="5"/>
  <c r="H385" i="5"/>
  <c r="J385" i="5"/>
  <c r="U385" i="5"/>
  <c r="R385" i="5"/>
  <c r="O385" i="5"/>
  <c r="N385" i="5"/>
  <c r="M385" i="5"/>
  <c r="T377" i="5"/>
  <c r="L377" i="5"/>
  <c r="S377" i="5"/>
  <c r="K377" i="5"/>
  <c r="Q377" i="5"/>
  <c r="I377" i="5"/>
  <c r="P377" i="5"/>
  <c r="H377" i="5"/>
  <c r="J377" i="5"/>
  <c r="U377" i="5"/>
  <c r="R377" i="5"/>
  <c r="O377" i="5"/>
  <c r="N377" i="5"/>
  <c r="M377" i="5"/>
  <c r="T369" i="5"/>
  <c r="L369" i="5"/>
  <c r="S369" i="5"/>
  <c r="K369" i="5"/>
  <c r="R369" i="5"/>
  <c r="J369" i="5"/>
  <c r="Q369" i="5"/>
  <c r="I369" i="5"/>
  <c r="P369" i="5"/>
  <c r="H369" i="5"/>
  <c r="O369" i="5"/>
  <c r="U369" i="5"/>
  <c r="N369" i="5"/>
  <c r="M369" i="5"/>
  <c r="T361" i="5"/>
  <c r="L361" i="5"/>
  <c r="S361" i="5"/>
  <c r="K361" i="5"/>
  <c r="R361" i="5"/>
  <c r="J361" i="5"/>
  <c r="Q361" i="5"/>
  <c r="I361" i="5"/>
  <c r="P361" i="5"/>
  <c r="H361" i="5"/>
  <c r="O361" i="5"/>
  <c r="U361" i="5"/>
  <c r="N361" i="5"/>
  <c r="M361" i="5"/>
  <c r="S353" i="5"/>
  <c r="K353" i="5"/>
  <c r="R353" i="5"/>
  <c r="J353" i="5"/>
  <c r="Q353" i="5"/>
  <c r="I353" i="5"/>
  <c r="P353" i="5"/>
  <c r="H353" i="5"/>
  <c r="O353" i="5"/>
  <c r="U353" i="5"/>
  <c r="T353" i="5"/>
  <c r="N353" i="5"/>
  <c r="M353" i="5"/>
  <c r="L353" i="5"/>
  <c r="O345" i="5"/>
  <c r="N345" i="5"/>
  <c r="U345" i="5"/>
  <c r="M345" i="5"/>
  <c r="T345" i="5"/>
  <c r="L345" i="5"/>
  <c r="S345" i="5"/>
  <c r="K345" i="5"/>
  <c r="R345" i="5"/>
  <c r="J345" i="5"/>
  <c r="Q345" i="5"/>
  <c r="I345" i="5"/>
  <c r="P345" i="5"/>
  <c r="H345" i="5"/>
  <c r="O337" i="5"/>
  <c r="N337" i="5"/>
  <c r="U337" i="5"/>
  <c r="M337" i="5"/>
  <c r="T337" i="5"/>
  <c r="L337" i="5"/>
  <c r="S337" i="5"/>
  <c r="K337" i="5"/>
  <c r="R337" i="5"/>
  <c r="J337" i="5"/>
  <c r="Q337" i="5"/>
  <c r="I337" i="5"/>
  <c r="P337" i="5"/>
  <c r="H337" i="5"/>
  <c r="O329" i="5"/>
  <c r="N329" i="5"/>
  <c r="U329" i="5"/>
  <c r="M329" i="5"/>
  <c r="T329" i="5"/>
  <c r="L329" i="5"/>
  <c r="S329" i="5"/>
  <c r="K329" i="5"/>
  <c r="R329" i="5"/>
  <c r="J329" i="5"/>
  <c r="Q329" i="5"/>
  <c r="P329" i="5"/>
  <c r="I329" i="5"/>
  <c r="H329" i="5"/>
  <c r="O321" i="5"/>
  <c r="N321" i="5"/>
  <c r="U321" i="5"/>
  <c r="M321" i="5"/>
  <c r="T321" i="5"/>
  <c r="L321" i="5"/>
  <c r="S321" i="5"/>
  <c r="K321" i="5"/>
  <c r="R321" i="5"/>
  <c r="J321" i="5"/>
  <c r="H321" i="5"/>
  <c r="Q321" i="5"/>
  <c r="P321" i="5"/>
  <c r="I321" i="5"/>
  <c r="O313" i="5"/>
  <c r="T313" i="5"/>
  <c r="L313" i="5"/>
  <c r="S313" i="5"/>
  <c r="K313" i="5"/>
  <c r="R313" i="5"/>
  <c r="J313" i="5"/>
  <c r="I313" i="5"/>
  <c r="H313" i="5"/>
  <c r="U313" i="5"/>
  <c r="Q313" i="5"/>
  <c r="P313" i="5"/>
  <c r="N313" i="5"/>
  <c r="M313" i="5"/>
  <c r="N305" i="5"/>
  <c r="U305" i="5"/>
  <c r="M305" i="5"/>
  <c r="T305" i="5"/>
  <c r="L305" i="5"/>
  <c r="S305" i="5"/>
  <c r="K305" i="5"/>
  <c r="R305" i="5"/>
  <c r="J305" i="5"/>
  <c r="Q305" i="5"/>
  <c r="I305" i="5"/>
  <c r="P305" i="5"/>
  <c r="H305" i="5"/>
  <c r="O305" i="5"/>
  <c r="N297" i="5"/>
  <c r="U297" i="5"/>
  <c r="M297" i="5"/>
  <c r="T297" i="5"/>
  <c r="L297" i="5"/>
  <c r="S297" i="5"/>
  <c r="K297" i="5"/>
  <c r="R297" i="5"/>
  <c r="J297" i="5"/>
  <c r="Q297" i="5"/>
  <c r="I297" i="5"/>
  <c r="P297" i="5"/>
  <c r="H297" i="5"/>
  <c r="O297" i="5"/>
  <c r="N289" i="5"/>
  <c r="U289" i="5"/>
  <c r="M289" i="5"/>
  <c r="T289" i="5"/>
  <c r="L289" i="5"/>
  <c r="S289" i="5"/>
  <c r="K289" i="5"/>
  <c r="R289" i="5"/>
  <c r="J289" i="5"/>
  <c r="Q289" i="5"/>
  <c r="I289" i="5"/>
  <c r="P289" i="5"/>
  <c r="H289" i="5"/>
  <c r="O289" i="5"/>
  <c r="N281" i="5"/>
  <c r="U281" i="5"/>
  <c r="M281" i="5"/>
  <c r="T281" i="5"/>
  <c r="L281" i="5"/>
  <c r="S281" i="5"/>
  <c r="K281" i="5"/>
  <c r="R281" i="5"/>
  <c r="J281" i="5"/>
  <c r="Q281" i="5"/>
  <c r="I281" i="5"/>
  <c r="P281" i="5"/>
  <c r="H281" i="5"/>
  <c r="O281" i="5"/>
  <c r="N273" i="5"/>
  <c r="U273" i="5"/>
  <c r="M273" i="5"/>
  <c r="T273" i="5"/>
  <c r="L273" i="5"/>
  <c r="S273" i="5"/>
  <c r="R273" i="5"/>
  <c r="J273" i="5"/>
  <c r="Q273" i="5"/>
  <c r="I273" i="5"/>
  <c r="K273" i="5"/>
  <c r="H273" i="5"/>
  <c r="P273" i="5"/>
  <c r="O273" i="5"/>
  <c r="P265" i="5"/>
  <c r="H265" i="5"/>
  <c r="O265" i="5"/>
  <c r="N265" i="5"/>
  <c r="U265" i="5"/>
  <c r="M265" i="5"/>
  <c r="T265" i="5"/>
  <c r="L265" i="5"/>
  <c r="S265" i="5"/>
  <c r="K265" i="5"/>
  <c r="R265" i="5"/>
  <c r="J265" i="5"/>
  <c r="I265" i="5"/>
  <c r="Q265" i="5"/>
  <c r="P257" i="5"/>
  <c r="H257" i="5"/>
  <c r="O257" i="5"/>
  <c r="N257" i="5"/>
  <c r="U257" i="5"/>
  <c r="M257" i="5"/>
  <c r="T257" i="5"/>
  <c r="L257" i="5"/>
  <c r="S257" i="5"/>
  <c r="K257" i="5"/>
  <c r="R257" i="5"/>
  <c r="J257" i="5"/>
  <c r="Q257" i="5"/>
  <c r="I257" i="5"/>
  <c r="P249" i="5"/>
  <c r="H249" i="5"/>
  <c r="O249" i="5"/>
  <c r="N249" i="5"/>
  <c r="U249" i="5"/>
  <c r="M249" i="5"/>
  <c r="T249" i="5"/>
  <c r="L249" i="5"/>
  <c r="S249" i="5"/>
  <c r="K249" i="5"/>
  <c r="R249" i="5"/>
  <c r="J249" i="5"/>
  <c r="Q249" i="5"/>
  <c r="I249" i="5"/>
  <c r="P241" i="5"/>
  <c r="H241" i="5"/>
  <c r="O241" i="5"/>
  <c r="N241" i="5"/>
  <c r="U241" i="5"/>
  <c r="M241" i="5"/>
  <c r="T241" i="5"/>
  <c r="L241" i="5"/>
  <c r="S241" i="5"/>
  <c r="K241" i="5"/>
  <c r="R241" i="5"/>
  <c r="J241" i="5"/>
  <c r="Q241" i="5"/>
  <c r="I241" i="5"/>
  <c r="P233" i="5"/>
  <c r="H233" i="5"/>
  <c r="O233" i="5"/>
  <c r="N233" i="5"/>
  <c r="U233" i="5"/>
  <c r="M233" i="5"/>
  <c r="T233" i="5"/>
  <c r="L233" i="5"/>
  <c r="S233" i="5"/>
  <c r="K233" i="5"/>
  <c r="R233" i="5"/>
  <c r="J233" i="5"/>
  <c r="I233" i="5"/>
  <c r="Q233" i="5"/>
  <c r="U225" i="5"/>
  <c r="M225" i="5"/>
  <c r="T225" i="5"/>
  <c r="L225" i="5"/>
  <c r="S225" i="5"/>
  <c r="K225" i="5"/>
  <c r="R225" i="5"/>
  <c r="J225" i="5"/>
  <c r="Q225" i="5"/>
  <c r="I225" i="5"/>
  <c r="P225" i="5"/>
  <c r="H225" i="5"/>
  <c r="O225" i="5"/>
  <c r="N225" i="5"/>
  <c r="U217" i="5"/>
  <c r="M217" i="5"/>
  <c r="T217" i="5"/>
  <c r="L217" i="5"/>
  <c r="S217" i="5"/>
  <c r="K217" i="5"/>
  <c r="R217" i="5"/>
  <c r="J217" i="5"/>
  <c r="P217" i="5"/>
  <c r="H217" i="5"/>
  <c r="O217" i="5"/>
  <c r="Q217" i="5"/>
  <c r="N217" i="5"/>
  <c r="U209" i="5"/>
  <c r="M209" i="5"/>
  <c r="T209" i="5"/>
  <c r="L209" i="5"/>
  <c r="S209" i="5"/>
  <c r="K209" i="5"/>
  <c r="R209" i="5"/>
  <c r="J209" i="5"/>
  <c r="P209" i="5"/>
  <c r="H209" i="5"/>
  <c r="O209" i="5"/>
  <c r="Q209" i="5"/>
  <c r="N209" i="5"/>
  <c r="I209" i="5"/>
  <c r="U201" i="5"/>
  <c r="M201" i="5"/>
  <c r="T201" i="5"/>
  <c r="L201" i="5"/>
  <c r="S201" i="5"/>
  <c r="K201" i="5"/>
  <c r="R201" i="5"/>
  <c r="J201" i="5"/>
  <c r="P201" i="5"/>
  <c r="H201" i="5"/>
  <c r="O201" i="5"/>
  <c r="Q201" i="5"/>
  <c r="N201" i="5"/>
  <c r="U193" i="5"/>
  <c r="M193" i="5"/>
  <c r="S193" i="5"/>
  <c r="K193" i="5"/>
  <c r="R193" i="5"/>
  <c r="J193" i="5"/>
  <c r="P193" i="5"/>
  <c r="H193" i="5"/>
  <c r="O193" i="5"/>
  <c r="T193" i="5"/>
  <c r="Q193" i="5"/>
  <c r="N193" i="5"/>
  <c r="L193" i="5"/>
  <c r="I193" i="5"/>
  <c r="U185" i="5"/>
  <c r="M185" i="5"/>
  <c r="S185" i="5"/>
  <c r="K185" i="5"/>
  <c r="R185" i="5"/>
  <c r="J185" i="5"/>
  <c r="P185" i="5"/>
  <c r="H185" i="5"/>
  <c r="O185" i="5"/>
  <c r="T185" i="5"/>
  <c r="Q185" i="5"/>
  <c r="N185" i="5"/>
  <c r="I185" i="5"/>
  <c r="U177" i="5"/>
  <c r="M177" i="5"/>
  <c r="S177" i="5"/>
  <c r="K177" i="5"/>
  <c r="R177" i="5"/>
  <c r="J177" i="5"/>
  <c r="P177" i="5"/>
  <c r="H177" i="5"/>
  <c r="O177" i="5"/>
  <c r="L177" i="5"/>
  <c r="I177" i="5"/>
  <c r="T177" i="5"/>
  <c r="N177" i="5"/>
  <c r="U169" i="5"/>
  <c r="M169" i="5"/>
  <c r="S169" i="5"/>
  <c r="K169" i="5"/>
  <c r="R169" i="5"/>
  <c r="J169" i="5"/>
  <c r="P169" i="5"/>
  <c r="H169" i="5"/>
  <c r="O169" i="5"/>
  <c r="Q169" i="5"/>
  <c r="N169" i="5"/>
  <c r="L169" i="5"/>
  <c r="I169" i="5"/>
  <c r="T169" i="5"/>
  <c r="U161" i="5"/>
  <c r="M161" i="5"/>
  <c r="S161" i="5"/>
  <c r="K161" i="5"/>
  <c r="R161" i="5"/>
  <c r="J161" i="5"/>
  <c r="P161" i="5"/>
  <c r="H161" i="5"/>
  <c r="O161" i="5"/>
  <c r="T161" i="5"/>
  <c r="Q161" i="5"/>
  <c r="N161" i="5"/>
  <c r="L161" i="5"/>
  <c r="I161" i="5"/>
  <c r="U153" i="5"/>
  <c r="M153" i="5"/>
  <c r="S153" i="5"/>
  <c r="K153" i="5"/>
  <c r="R153" i="5"/>
  <c r="J153" i="5"/>
  <c r="P153" i="5"/>
  <c r="H153" i="5"/>
  <c r="O153" i="5"/>
  <c r="T153" i="5"/>
  <c r="Q153" i="5"/>
  <c r="N153" i="5"/>
  <c r="I153" i="5"/>
  <c r="U145" i="5"/>
  <c r="M145" i="5"/>
  <c r="S145" i="5"/>
  <c r="K145" i="5"/>
  <c r="R145" i="5"/>
  <c r="J145" i="5"/>
  <c r="P145" i="5"/>
  <c r="H145" i="5"/>
  <c r="O145" i="5"/>
  <c r="L145" i="5"/>
  <c r="I145" i="5"/>
  <c r="T145" i="5"/>
  <c r="N145" i="5"/>
  <c r="T137" i="5"/>
  <c r="L137" i="5"/>
  <c r="S137" i="5"/>
  <c r="K137" i="5"/>
  <c r="R137" i="5"/>
  <c r="J137" i="5"/>
  <c r="Q137" i="5"/>
  <c r="I137" i="5"/>
  <c r="P137" i="5"/>
  <c r="H137" i="5"/>
  <c r="O137" i="5"/>
  <c r="U137" i="5"/>
  <c r="M137" i="5"/>
  <c r="T129" i="5"/>
  <c r="L129" i="5"/>
  <c r="S129" i="5"/>
  <c r="K129" i="5"/>
  <c r="R129" i="5"/>
  <c r="J129" i="5"/>
  <c r="BG129" i="5" s="1"/>
  <c r="Q129" i="5"/>
  <c r="I129" i="5"/>
  <c r="P129" i="5"/>
  <c r="H129" i="5"/>
  <c r="O129" i="5"/>
  <c r="U129" i="5"/>
  <c r="M129" i="5"/>
  <c r="T121" i="5"/>
  <c r="L121" i="5"/>
  <c r="S121" i="5"/>
  <c r="K121" i="5"/>
  <c r="R121" i="5"/>
  <c r="J121" i="5"/>
  <c r="Q121" i="5"/>
  <c r="I121" i="5"/>
  <c r="P121" i="5"/>
  <c r="H121" i="5"/>
  <c r="O121" i="5"/>
  <c r="U121" i="5"/>
  <c r="M121" i="5"/>
  <c r="T113" i="5"/>
  <c r="L113" i="5"/>
  <c r="S113" i="5"/>
  <c r="K113" i="5"/>
  <c r="R113" i="5"/>
  <c r="J113" i="5"/>
  <c r="Q113" i="5"/>
  <c r="I113" i="5"/>
  <c r="P113" i="5"/>
  <c r="H113" i="5"/>
  <c r="O113" i="5"/>
  <c r="U113" i="5"/>
  <c r="M113" i="5"/>
  <c r="T105" i="5"/>
  <c r="L105" i="5"/>
  <c r="S105" i="5"/>
  <c r="K105" i="5"/>
  <c r="R105" i="5"/>
  <c r="J105" i="5"/>
  <c r="Q105" i="5"/>
  <c r="I105" i="5"/>
  <c r="P105" i="5"/>
  <c r="H105" i="5"/>
  <c r="O105" i="5"/>
  <c r="U105" i="5"/>
  <c r="M105" i="5"/>
  <c r="T97" i="5"/>
  <c r="L97" i="5"/>
  <c r="S97" i="5"/>
  <c r="K97" i="5"/>
  <c r="R97" i="5"/>
  <c r="J97" i="5"/>
  <c r="Q97" i="5"/>
  <c r="I97" i="5"/>
  <c r="P97" i="5"/>
  <c r="H97" i="5"/>
  <c r="O97" i="5"/>
  <c r="U97" i="5"/>
  <c r="M97" i="5"/>
  <c r="T89" i="5"/>
  <c r="L89" i="5"/>
  <c r="S89" i="5"/>
  <c r="K89" i="5"/>
  <c r="R89" i="5"/>
  <c r="J89" i="5"/>
  <c r="BG89" i="5" s="1"/>
  <c r="Q89" i="5"/>
  <c r="I89" i="5"/>
  <c r="P89" i="5"/>
  <c r="H89" i="5"/>
  <c r="O89" i="5"/>
  <c r="U89" i="5"/>
  <c r="M89" i="5"/>
  <c r="T81" i="5"/>
  <c r="L81" i="5"/>
  <c r="S81" i="5"/>
  <c r="K81" i="5"/>
  <c r="R81" i="5"/>
  <c r="J81" i="5"/>
  <c r="Q81" i="5"/>
  <c r="I81" i="5"/>
  <c r="P81" i="5"/>
  <c r="H81" i="5"/>
  <c r="O81" i="5"/>
  <c r="U81" i="5"/>
  <c r="M81" i="5"/>
  <c r="T73" i="5"/>
  <c r="L73" i="5"/>
  <c r="S73" i="5"/>
  <c r="K73" i="5"/>
  <c r="R73" i="5"/>
  <c r="J73" i="5"/>
  <c r="Q73" i="5"/>
  <c r="I73" i="5"/>
  <c r="P73" i="5"/>
  <c r="H73" i="5"/>
  <c r="O73" i="5"/>
  <c r="U73" i="5"/>
  <c r="M73" i="5"/>
  <c r="L48" i="5"/>
  <c r="T48" i="5"/>
  <c r="N49" i="5"/>
  <c r="J51" i="5"/>
  <c r="R51" i="5"/>
  <c r="N53" i="5"/>
  <c r="H54" i="5"/>
  <c r="P54" i="5"/>
  <c r="L56" i="5"/>
  <c r="T56" i="5"/>
  <c r="N57" i="5"/>
  <c r="J59" i="5"/>
  <c r="R59" i="5"/>
  <c r="N61" i="5"/>
  <c r="H62" i="5"/>
  <c r="P62" i="5"/>
  <c r="L64" i="5"/>
  <c r="T64" i="5"/>
  <c r="N65" i="5"/>
  <c r="J67" i="5"/>
  <c r="R67" i="5"/>
  <c r="N69" i="5"/>
  <c r="H70" i="5"/>
  <c r="R70" i="5"/>
  <c r="J75" i="5"/>
  <c r="N93" i="5"/>
  <c r="P102" i="5"/>
  <c r="J107" i="5"/>
  <c r="N125" i="5"/>
  <c r="P134" i="5"/>
  <c r="I141" i="5"/>
  <c r="L153" i="5"/>
  <c r="N165" i="5"/>
  <c r="Q177" i="5"/>
  <c r="T189" i="5"/>
  <c r="Q205" i="5"/>
  <c r="O448" i="5"/>
  <c r="N448" i="5"/>
  <c r="T448" i="5"/>
  <c r="L448" i="5"/>
  <c r="S448" i="5"/>
  <c r="K448" i="5"/>
  <c r="R448" i="5"/>
  <c r="J448" i="5"/>
  <c r="P448" i="5"/>
  <c r="H448" i="5"/>
  <c r="U448" i="5"/>
  <c r="Q448" i="5"/>
  <c r="M448" i="5"/>
  <c r="I448" i="5"/>
  <c r="O440" i="5"/>
  <c r="N440" i="5"/>
  <c r="T440" i="5"/>
  <c r="L440" i="5"/>
  <c r="S440" i="5"/>
  <c r="K440" i="5"/>
  <c r="R440" i="5"/>
  <c r="J440" i="5"/>
  <c r="P440" i="5"/>
  <c r="H440" i="5"/>
  <c r="M440" i="5"/>
  <c r="I440" i="5"/>
  <c r="U440" i="5"/>
  <c r="Q440" i="5"/>
  <c r="O432" i="5"/>
  <c r="N432" i="5"/>
  <c r="T432" i="5"/>
  <c r="L432" i="5"/>
  <c r="S432" i="5"/>
  <c r="K432" i="5"/>
  <c r="R432" i="5"/>
  <c r="J432" i="5"/>
  <c r="P432" i="5"/>
  <c r="H432" i="5"/>
  <c r="U432" i="5"/>
  <c r="Q432" i="5"/>
  <c r="M432" i="5"/>
  <c r="I432" i="5"/>
  <c r="O424" i="5"/>
  <c r="N424" i="5"/>
  <c r="S424" i="5"/>
  <c r="K424" i="5"/>
  <c r="R424" i="5"/>
  <c r="J424" i="5"/>
  <c r="P424" i="5"/>
  <c r="H424" i="5"/>
  <c r="U424" i="5"/>
  <c r="T424" i="5"/>
  <c r="Q424" i="5"/>
  <c r="M424" i="5"/>
  <c r="L424" i="5"/>
  <c r="I424" i="5"/>
  <c r="O416" i="5"/>
  <c r="N416" i="5"/>
  <c r="S416" i="5"/>
  <c r="K416" i="5"/>
  <c r="R416" i="5"/>
  <c r="J416" i="5"/>
  <c r="P416" i="5"/>
  <c r="H416" i="5"/>
  <c r="U416" i="5"/>
  <c r="T416" i="5"/>
  <c r="Q416" i="5"/>
  <c r="I416" i="5"/>
  <c r="M416" i="5"/>
  <c r="L416" i="5"/>
  <c r="P408" i="5"/>
  <c r="H408" i="5"/>
  <c r="T408" i="5"/>
  <c r="K408" i="5"/>
  <c r="S408" i="5"/>
  <c r="J408" i="5"/>
  <c r="Q408" i="5"/>
  <c r="O408" i="5"/>
  <c r="R408" i="5"/>
  <c r="N408" i="5"/>
  <c r="M408" i="5"/>
  <c r="L408" i="5"/>
  <c r="I408" i="5"/>
  <c r="U408" i="5"/>
  <c r="R400" i="5"/>
  <c r="J400" i="5"/>
  <c r="Q400" i="5"/>
  <c r="I400" i="5"/>
  <c r="O400" i="5"/>
  <c r="N400" i="5"/>
  <c r="H400" i="5"/>
  <c r="U400" i="5"/>
  <c r="T400" i="5"/>
  <c r="S400" i="5"/>
  <c r="P400" i="5"/>
  <c r="M400" i="5"/>
  <c r="L400" i="5"/>
  <c r="K400" i="5"/>
  <c r="R392" i="5"/>
  <c r="J392" i="5"/>
  <c r="Q392" i="5"/>
  <c r="I392" i="5"/>
  <c r="O392" i="5"/>
  <c r="N392" i="5"/>
  <c r="H392" i="5"/>
  <c r="U392" i="5"/>
  <c r="T392" i="5"/>
  <c r="S392" i="5"/>
  <c r="P392" i="5"/>
  <c r="M392" i="5"/>
  <c r="L392" i="5"/>
  <c r="K392" i="5"/>
  <c r="R384" i="5"/>
  <c r="J384" i="5"/>
  <c r="Q384" i="5"/>
  <c r="I384" i="5"/>
  <c r="O384" i="5"/>
  <c r="N384" i="5"/>
  <c r="H384" i="5"/>
  <c r="U384" i="5"/>
  <c r="T384" i="5"/>
  <c r="S384" i="5"/>
  <c r="P384" i="5"/>
  <c r="M384" i="5"/>
  <c r="L384" i="5"/>
  <c r="K384" i="5"/>
  <c r="R376" i="5"/>
  <c r="J376" i="5"/>
  <c r="Q376" i="5"/>
  <c r="I376" i="5"/>
  <c r="O376" i="5"/>
  <c r="N376" i="5"/>
  <c r="H376" i="5"/>
  <c r="U376" i="5"/>
  <c r="T376" i="5"/>
  <c r="S376" i="5"/>
  <c r="P376" i="5"/>
  <c r="M376" i="5"/>
  <c r="L376" i="5"/>
  <c r="K376" i="5"/>
  <c r="R368" i="5"/>
  <c r="J368" i="5"/>
  <c r="Q368" i="5"/>
  <c r="I368" i="5"/>
  <c r="P368" i="5"/>
  <c r="H368" i="5"/>
  <c r="O368" i="5"/>
  <c r="N368" i="5"/>
  <c r="U368" i="5"/>
  <c r="M368" i="5"/>
  <c r="T368" i="5"/>
  <c r="S368" i="5"/>
  <c r="L368" i="5"/>
  <c r="K368" i="5"/>
  <c r="R360" i="5"/>
  <c r="J360" i="5"/>
  <c r="Q360" i="5"/>
  <c r="I360" i="5"/>
  <c r="P360" i="5"/>
  <c r="H360" i="5"/>
  <c r="O360" i="5"/>
  <c r="N360" i="5"/>
  <c r="U360" i="5"/>
  <c r="M360" i="5"/>
  <c r="T360" i="5"/>
  <c r="S360" i="5"/>
  <c r="L360" i="5"/>
  <c r="K360" i="5"/>
  <c r="Q352" i="5"/>
  <c r="I352" i="5"/>
  <c r="P352" i="5"/>
  <c r="H352" i="5"/>
  <c r="O352" i="5"/>
  <c r="N352" i="5"/>
  <c r="U352" i="5"/>
  <c r="M352" i="5"/>
  <c r="T352" i="5"/>
  <c r="S352" i="5"/>
  <c r="R352" i="5"/>
  <c r="L352" i="5"/>
  <c r="K352" i="5"/>
  <c r="J352" i="5"/>
  <c r="U344" i="5"/>
  <c r="M344" i="5"/>
  <c r="T344" i="5"/>
  <c r="L344" i="5"/>
  <c r="S344" i="5"/>
  <c r="K344" i="5"/>
  <c r="R344" i="5"/>
  <c r="J344" i="5"/>
  <c r="Q344" i="5"/>
  <c r="I344" i="5"/>
  <c r="P344" i="5"/>
  <c r="H344" i="5"/>
  <c r="O344" i="5"/>
  <c r="N344" i="5"/>
  <c r="U336" i="5"/>
  <c r="M336" i="5"/>
  <c r="T336" i="5"/>
  <c r="L336" i="5"/>
  <c r="S336" i="5"/>
  <c r="K336" i="5"/>
  <c r="R336" i="5"/>
  <c r="J336" i="5"/>
  <c r="Q336" i="5"/>
  <c r="I336" i="5"/>
  <c r="P336" i="5"/>
  <c r="H336" i="5"/>
  <c r="O336" i="5"/>
  <c r="N336" i="5"/>
  <c r="U328" i="5"/>
  <c r="M328" i="5"/>
  <c r="T328" i="5"/>
  <c r="L328" i="5"/>
  <c r="S328" i="5"/>
  <c r="K328" i="5"/>
  <c r="R328" i="5"/>
  <c r="J328" i="5"/>
  <c r="Q328" i="5"/>
  <c r="I328" i="5"/>
  <c r="P328" i="5"/>
  <c r="H328" i="5"/>
  <c r="O328" i="5"/>
  <c r="N328" i="5"/>
  <c r="U320" i="5"/>
  <c r="M320" i="5"/>
  <c r="T320" i="5"/>
  <c r="L320" i="5"/>
  <c r="S320" i="5"/>
  <c r="K320" i="5"/>
  <c r="R320" i="5"/>
  <c r="J320" i="5"/>
  <c r="Q320" i="5"/>
  <c r="I320" i="5"/>
  <c r="P320" i="5"/>
  <c r="H320" i="5"/>
  <c r="O320" i="5"/>
  <c r="N320" i="5"/>
  <c r="U312" i="5"/>
  <c r="M312" i="5"/>
  <c r="Q312" i="5"/>
  <c r="L312" i="5"/>
  <c r="K312" i="5"/>
  <c r="T312" i="5"/>
  <c r="J312" i="5"/>
  <c r="S312" i="5"/>
  <c r="I312" i="5"/>
  <c r="R312" i="5"/>
  <c r="H312" i="5"/>
  <c r="P312" i="5"/>
  <c r="O312" i="5"/>
  <c r="N312" i="5"/>
  <c r="T304" i="5"/>
  <c r="L304" i="5"/>
  <c r="S304" i="5"/>
  <c r="K304" i="5"/>
  <c r="R304" i="5"/>
  <c r="J304" i="5"/>
  <c r="Q304" i="5"/>
  <c r="I304" i="5"/>
  <c r="P304" i="5"/>
  <c r="H304" i="5"/>
  <c r="O304" i="5"/>
  <c r="N304" i="5"/>
  <c r="U304" i="5"/>
  <c r="M304" i="5"/>
  <c r="T296" i="5"/>
  <c r="L296" i="5"/>
  <c r="S296" i="5"/>
  <c r="K296" i="5"/>
  <c r="R296" i="5"/>
  <c r="J296" i="5"/>
  <c r="Q296" i="5"/>
  <c r="I296" i="5"/>
  <c r="P296" i="5"/>
  <c r="H296" i="5"/>
  <c r="O296" i="5"/>
  <c r="N296" i="5"/>
  <c r="U296" i="5"/>
  <c r="M296" i="5"/>
  <c r="T288" i="5"/>
  <c r="L288" i="5"/>
  <c r="S288" i="5"/>
  <c r="K288" i="5"/>
  <c r="R288" i="5"/>
  <c r="J288" i="5"/>
  <c r="Q288" i="5"/>
  <c r="I288" i="5"/>
  <c r="P288" i="5"/>
  <c r="H288" i="5"/>
  <c r="O288" i="5"/>
  <c r="N288" i="5"/>
  <c r="U288" i="5"/>
  <c r="M288" i="5"/>
  <c r="T280" i="5"/>
  <c r="L280" i="5"/>
  <c r="S280" i="5"/>
  <c r="K280" i="5"/>
  <c r="R280" i="5"/>
  <c r="J280" i="5"/>
  <c r="Q280" i="5"/>
  <c r="I280" i="5"/>
  <c r="P280" i="5"/>
  <c r="H280" i="5"/>
  <c r="O280" i="5"/>
  <c r="N280" i="5"/>
  <c r="M280" i="5"/>
  <c r="U280" i="5"/>
  <c r="T272" i="5"/>
  <c r="N272" i="5"/>
  <c r="M272" i="5"/>
  <c r="U272" i="5"/>
  <c r="L272" i="5"/>
  <c r="S272" i="5"/>
  <c r="K272" i="5"/>
  <c r="R272" i="5"/>
  <c r="J272" i="5"/>
  <c r="Q272" i="5"/>
  <c r="I272" i="5"/>
  <c r="P272" i="5"/>
  <c r="H272" i="5"/>
  <c r="O272" i="5"/>
  <c r="N264" i="5"/>
  <c r="U264" i="5"/>
  <c r="M264" i="5"/>
  <c r="T264" i="5"/>
  <c r="L264" i="5"/>
  <c r="S264" i="5"/>
  <c r="K264" i="5"/>
  <c r="R264" i="5"/>
  <c r="J264" i="5"/>
  <c r="Q264" i="5"/>
  <c r="I264" i="5"/>
  <c r="P264" i="5"/>
  <c r="H264" i="5"/>
  <c r="O264" i="5"/>
  <c r="N256" i="5"/>
  <c r="U256" i="5"/>
  <c r="M256" i="5"/>
  <c r="T256" i="5"/>
  <c r="L256" i="5"/>
  <c r="S256" i="5"/>
  <c r="K256" i="5"/>
  <c r="R256" i="5"/>
  <c r="J256" i="5"/>
  <c r="Q256" i="5"/>
  <c r="I256" i="5"/>
  <c r="P256" i="5"/>
  <c r="H256" i="5"/>
  <c r="O256" i="5"/>
  <c r="N248" i="5"/>
  <c r="U248" i="5"/>
  <c r="M248" i="5"/>
  <c r="T248" i="5"/>
  <c r="L248" i="5"/>
  <c r="S248" i="5"/>
  <c r="K248" i="5"/>
  <c r="R248" i="5"/>
  <c r="J248" i="5"/>
  <c r="Q248" i="5"/>
  <c r="I248" i="5"/>
  <c r="P248" i="5"/>
  <c r="H248" i="5"/>
  <c r="O248" i="5"/>
  <c r="N240" i="5"/>
  <c r="U240" i="5"/>
  <c r="M240" i="5"/>
  <c r="T240" i="5"/>
  <c r="L240" i="5"/>
  <c r="S240" i="5"/>
  <c r="K240" i="5"/>
  <c r="R240" i="5"/>
  <c r="J240" i="5"/>
  <c r="Q240" i="5"/>
  <c r="I240" i="5"/>
  <c r="P240" i="5"/>
  <c r="H240" i="5"/>
  <c r="O240" i="5"/>
  <c r="N232" i="5"/>
  <c r="U232" i="5"/>
  <c r="M232" i="5"/>
  <c r="T232" i="5"/>
  <c r="L232" i="5"/>
  <c r="S232" i="5"/>
  <c r="K232" i="5"/>
  <c r="R232" i="5"/>
  <c r="J232" i="5"/>
  <c r="Q232" i="5"/>
  <c r="I232" i="5"/>
  <c r="P232" i="5"/>
  <c r="H232" i="5"/>
  <c r="O232" i="5"/>
  <c r="S224" i="5"/>
  <c r="K224" i="5"/>
  <c r="R224" i="5"/>
  <c r="J224" i="5"/>
  <c r="Q224" i="5"/>
  <c r="I224" i="5"/>
  <c r="P224" i="5"/>
  <c r="H224" i="5"/>
  <c r="O224" i="5"/>
  <c r="N224" i="5"/>
  <c r="U224" i="5"/>
  <c r="M224" i="5"/>
  <c r="T224" i="5"/>
  <c r="L224" i="5"/>
  <c r="S216" i="5"/>
  <c r="K216" i="5"/>
  <c r="R216" i="5"/>
  <c r="J216" i="5"/>
  <c r="Q216" i="5"/>
  <c r="I216" i="5"/>
  <c r="P216" i="5"/>
  <c r="H216" i="5"/>
  <c r="N216" i="5"/>
  <c r="U216" i="5"/>
  <c r="M216" i="5"/>
  <c r="O216" i="5"/>
  <c r="L216" i="5"/>
  <c r="T216" i="5"/>
  <c r="S208" i="5"/>
  <c r="K208" i="5"/>
  <c r="R208" i="5"/>
  <c r="J208" i="5"/>
  <c r="Q208" i="5"/>
  <c r="I208" i="5"/>
  <c r="P208" i="5"/>
  <c r="H208" i="5"/>
  <c r="N208" i="5"/>
  <c r="U208" i="5"/>
  <c r="M208" i="5"/>
  <c r="T208" i="5"/>
  <c r="O208" i="5"/>
  <c r="L208" i="5"/>
  <c r="S200" i="5"/>
  <c r="K200" i="5"/>
  <c r="R200" i="5"/>
  <c r="J200" i="5"/>
  <c r="Q200" i="5"/>
  <c r="I200" i="5"/>
  <c r="P200" i="5"/>
  <c r="H200" i="5"/>
  <c r="N200" i="5"/>
  <c r="U200" i="5"/>
  <c r="M200" i="5"/>
  <c r="O200" i="5"/>
  <c r="L200" i="5"/>
  <c r="T200" i="5"/>
  <c r="S192" i="5"/>
  <c r="K192" i="5"/>
  <c r="Q192" i="5"/>
  <c r="I192" i="5"/>
  <c r="P192" i="5"/>
  <c r="H192" i="5"/>
  <c r="N192" i="5"/>
  <c r="U192" i="5"/>
  <c r="M192" i="5"/>
  <c r="O192" i="5"/>
  <c r="L192" i="5"/>
  <c r="J192" i="5"/>
  <c r="R192" i="5"/>
  <c r="S184" i="5"/>
  <c r="K184" i="5"/>
  <c r="Q184" i="5"/>
  <c r="I184" i="5"/>
  <c r="P184" i="5"/>
  <c r="H184" i="5"/>
  <c r="N184" i="5"/>
  <c r="U184" i="5"/>
  <c r="M184" i="5"/>
  <c r="T184" i="5"/>
  <c r="R184" i="5"/>
  <c r="O184" i="5"/>
  <c r="L184" i="5"/>
  <c r="J184" i="5"/>
  <c r="S176" i="5"/>
  <c r="K176" i="5"/>
  <c r="Q176" i="5"/>
  <c r="I176" i="5"/>
  <c r="P176" i="5"/>
  <c r="H176" i="5"/>
  <c r="N176" i="5"/>
  <c r="U176" i="5"/>
  <c r="M176" i="5"/>
  <c r="T176" i="5"/>
  <c r="R176" i="5"/>
  <c r="O176" i="5"/>
  <c r="L176" i="5"/>
  <c r="S168" i="5"/>
  <c r="K168" i="5"/>
  <c r="Q168" i="5"/>
  <c r="I168" i="5"/>
  <c r="P168" i="5"/>
  <c r="H168" i="5"/>
  <c r="N168" i="5"/>
  <c r="U168" i="5"/>
  <c r="M168" i="5"/>
  <c r="J168" i="5"/>
  <c r="T168" i="5"/>
  <c r="R168" i="5"/>
  <c r="L168" i="5"/>
  <c r="S160" i="5"/>
  <c r="K160" i="5"/>
  <c r="Q160" i="5"/>
  <c r="I160" i="5"/>
  <c r="P160" i="5"/>
  <c r="H160" i="5"/>
  <c r="N160" i="5"/>
  <c r="U160" i="5"/>
  <c r="M160" i="5"/>
  <c r="O160" i="5"/>
  <c r="L160" i="5"/>
  <c r="J160" i="5"/>
  <c r="R160" i="5"/>
  <c r="S152" i="5"/>
  <c r="K152" i="5"/>
  <c r="Q152" i="5"/>
  <c r="I152" i="5"/>
  <c r="P152" i="5"/>
  <c r="H152" i="5"/>
  <c r="N152" i="5"/>
  <c r="U152" i="5"/>
  <c r="M152" i="5"/>
  <c r="T152" i="5"/>
  <c r="R152" i="5"/>
  <c r="O152" i="5"/>
  <c r="L152" i="5"/>
  <c r="J152" i="5"/>
  <c r="S144" i="5"/>
  <c r="K144" i="5"/>
  <c r="Q144" i="5"/>
  <c r="I144" i="5"/>
  <c r="P144" i="5"/>
  <c r="H144" i="5"/>
  <c r="N144" i="5"/>
  <c r="U144" i="5"/>
  <c r="M144" i="5"/>
  <c r="T144" i="5"/>
  <c r="R144" i="5"/>
  <c r="O144" i="5"/>
  <c r="L144" i="5"/>
  <c r="R136" i="5"/>
  <c r="J136" i="5"/>
  <c r="Q136" i="5"/>
  <c r="I136" i="5"/>
  <c r="P136" i="5"/>
  <c r="H136" i="5"/>
  <c r="O136" i="5"/>
  <c r="N136" i="5"/>
  <c r="U136" i="5"/>
  <c r="M136" i="5"/>
  <c r="S136" i="5"/>
  <c r="K136" i="5"/>
  <c r="R128" i="5"/>
  <c r="J128" i="5"/>
  <c r="Q128" i="5"/>
  <c r="I128" i="5"/>
  <c r="P128" i="5"/>
  <c r="H128" i="5"/>
  <c r="O128" i="5"/>
  <c r="N128" i="5"/>
  <c r="U128" i="5"/>
  <c r="M128" i="5"/>
  <c r="S128" i="5"/>
  <c r="K128" i="5"/>
  <c r="R120" i="5"/>
  <c r="J120" i="5"/>
  <c r="Q120" i="5"/>
  <c r="I120" i="5"/>
  <c r="P120" i="5"/>
  <c r="H120" i="5"/>
  <c r="O120" i="5"/>
  <c r="N120" i="5"/>
  <c r="U120" i="5"/>
  <c r="M120" i="5"/>
  <c r="S120" i="5"/>
  <c r="K120" i="5"/>
  <c r="R112" i="5"/>
  <c r="J112" i="5"/>
  <c r="Q112" i="5"/>
  <c r="I112" i="5"/>
  <c r="P112" i="5"/>
  <c r="H112" i="5"/>
  <c r="O112" i="5"/>
  <c r="N112" i="5"/>
  <c r="U112" i="5"/>
  <c r="M112" i="5"/>
  <c r="S112" i="5"/>
  <c r="K112" i="5"/>
  <c r="R104" i="5"/>
  <c r="J104" i="5"/>
  <c r="Q104" i="5"/>
  <c r="I104" i="5"/>
  <c r="P104" i="5"/>
  <c r="H104" i="5"/>
  <c r="O104" i="5"/>
  <c r="N104" i="5"/>
  <c r="U104" i="5"/>
  <c r="M104" i="5"/>
  <c r="S104" i="5"/>
  <c r="K104" i="5"/>
  <c r="R96" i="5"/>
  <c r="J96" i="5"/>
  <c r="Q96" i="5"/>
  <c r="I96" i="5"/>
  <c r="P96" i="5"/>
  <c r="H96" i="5"/>
  <c r="O96" i="5"/>
  <c r="N96" i="5"/>
  <c r="U96" i="5"/>
  <c r="M96" i="5"/>
  <c r="S96" i="5"/>
  <c r="K96" i="5"/>
  <c r="R88" i="5"/>
  <c r="J88" i="5"/>
  <c r="Q88" i="5"/>
  <c r="I88" i="5"/>
  <c r="P88" i="5"/>
  <c r="H88" i="5"/>
  <c r="O88" i="5"/>
  <c r="N88" i="5"/>
  <c r="U88" i="5"/>
  <c r="M88" i="5"/>
  <c r="S88" i="5"/>
  <c r="K88" i="5"/>
  <c r="R80" i="5"/>
  <c r="J80" i="5"/>
  <c r="Q80" i="5"/>
  <c r="I80" i="5"/>
  <c r="P80" i="5"/>
  <c r="H80" i="5"/>
  <c r="O80" i="5"/>
  <c r="N80" i="5"/>
  <c r="U80" i="5"/>
  <c r="M80" i="5"/>
  <c r="S80" i="5"/>
  <c r="K80" i="5"/>
  <c r="R72" i="5"/>
  <c r="J72" i="5"/>
  <c r="Q72" i="5"/>
  <c r="I72" i="5"/>
  <c r="P72" i="5"/>
  <c r="H72" i="5"/>
  <c r="BG72" i="5" s="1"/>
  <c r="O72" i="5"/>
  <c r="N72" i="5"/>
  <c r="U72" i="5"/>
  <c r="M72" i="5"/>
  <c r="S72" i="5"/>
  <c r="K72" i="5"/>
  <c r="M48" i="5"/>
  <c r="K51" i="5"/>
  <c r="I54" i="5"/>
  <c r="M56" i="5"/>
  <c r="K59" i="5"/>
  <c r="I62" i="5"/>
  <c r="M64" i="5"/>
  <c r="K67" i="5"/>
  <c r="I70" i="5"/>
  <c r="R75" i="5"/>
  <c r="L80" i="5"/>
  <c r="N89" i="5"/>
  <c r="H94" i="5"/>
  <c r="R107" i="5"/>
  <c r="L112" i="5"/>
  <c r="N121" i="5"/>
  <c r="H126" i="5"/>
  <c r="P142" i="5"/>
  <c r="J179" i="5"/>
  <c r="BG168" i="5"/>
  <c r="BG176" i="5"/>
  <c r="BG164" i="5"/>
  <c r="BG196" i="5"/>
  <c r="BG48" i="5"/>
  <c r="BG117" i="5"/>
  <c r="BG132" i="5"/>
  <c r="BG136" i="5"/>
  <c r="BG201" i="5"/>
  <c r="BG209" i="5"/>
  <c r="BG217" i="5"/>
  <c r="BG116" i="5"/>
  <c r="BG58" i="5"/>
  <c r="BG27" i="5"/>
  <c r="BG79" i="5"/>
  <c r="BG115" i="5"/>
  <c r="BG119" i="5"/>
  <c r="BG52" i="5"/>
  <c r="BG121" i="5"/>
  <c r="BG125" i="5"/>
  <c r="BG184" i="5"/>
  <c r="BG188" i="5"/>
  <c r="BG222" i="5"/>
  <c r="BG19" i="5"/>
  <c r="BG55" i="5"/>
  <c r="BG75" i="5"/>
  <c r="BG4" i="5"/>
  <c r="BG13" i="5"/>
  <c r="BG37" i="5"/>
  <c r="BG41" i="5"/>
  <c r="BG66" i="5"/>
  <c r="BG74" i="5"/>
  <c r="BG81" i="5"/>
  <c r="BG175" i="5"/>
  <c r="BG180" i="5"/>
  <c r="BG211" i="5"/>
  <c r="BG9" i="5"/>
  <c r="BG17" i="5"/>
  <c r="BG21" i="5"/>
  <c r="BG56" i="5"/>
  <c r="BG68" i="5"/>
  <c r="BG77" i="5"/>
  <c r="BG105" i="5"/>
  <c r="BG109" i="5"/>
  <c r="BG113" i="5"/>
  <c r="BG144" i="5"/>
  <c r="BG148" i="5"/>
  <c r="BG152" i="5"/>
  <c r="BG156" i="5"/>
  <c r="BG177" i="5"/>
  <c r="BG181" i="5"/>
  <c r="BG185" i="5"/>
  <c r="BG208" i="5"/>
  <c r="BG76" i="5"/>
  <c r="BG124" i="5"/>
  <c r="BG140" i="5"/>
  <c r="BG99" i="5"/>
  <c r="BG15" i="5"/>
  <c r="BG95" i="5"/>
  <c r="BG107" i="5"/>
  <c r="BG111" i="5"/>
  <c r="BG5" i="5"/>
  <c r="BG16" i="5"/>
  <c r="BG29" i="5"/>
  <c r="BG33" i="5"/>
  <c r="BG35" i="5"/>
  <c r="BG123" i="5"/>
  <c r="BG205" i="5"/>
  <c r="BG28" i="5"/>
  <c r="BG65" i="5"/>
  <c r="BG92" i="5"/>
  <c r="BG101" i="5"/>
  <c r="BG104" i="5"/>
  <c r="BG112" i="5"/>
  <c r="BG145" i="5"/>
  <c r="BG161" i="5"/>
  <c r="BG169" i="5"/>
  <c r="BG189" i="5"/>
  <c r="BG193" i="5"/>
  <c r="BG197" i="5"/>
  <c r="BG200" i="5"/>
  <c r="BG216" i="5"/>
  <c r="BG224" i="5"/>
  <c r="BG226" i="5"/>
  <c r="BG20" i="5"/>
  <c r="BG67" i="5"/>
  <c r="BG91" i="5"/>
  <c r="BG18" i="5"/>
  <c r="BG78" i="5"/>
  <c r="BG82" i="5"/>
  <c r="BG118" i="5"/>
  <c r="BG24" i="5"/>
  <c r="BG85" i="5"/>
  <c r="BG93" i="5"/>
  <c r="BG96" i="5"/>
  <c r="BG100" i="5"/>
  <c r="BG128" i="5"/>
  <c r="BG213" i="5"/>
  <c r="BG221" i="5"/>
  <c r="BG225" i="5"/>
  <c r="BG84" i="5"/>
  <c r="BG110" i="5"/>
  <c r="BG83" i="5"/>
  <c r="BG7" i="5"/>
  <c r="BG47" i="5"/>
  <c r="BG46" i="5"/>
  <c r="BG14" i="5"/>
  <c r="BG22" i="5"/>
  <c r="BG26" i="5"/>
  <c r="BG54" i="5"/>
  <c r="BG57" i="5"/>
  <c r="BG98" i="5"/>
  <c r="BG206" i="5"/>
  <c r="BG25" i="5"/>
  <c r="BG73" i="5"/>
  <c r="BG88" i="5"/>
  <c r="BG97" i="5"/>
  <c r="BG141" i="5"/>
  <c r="BG149" i="5"/>
  <c r="BG153" i="5"/>
  <c r="BG157" i="5"/>
  <c r="BG165" i="5"/>
  <c r="BG173" i="5"/>
  <c r="BG36" i="5"/>
  <c r="BG172" i="5"/>
  <c r="BG51" i="5"/>
  <c r="BG63" i="5"/>
  <c r="BG71" i="5"/>
  <c r="BG59" i="5"/>
  <c r="BG154" i="5"/>
  <c r="BG23" i="5"/>
  <c r="BG87" i="5"/>
  <c r="BG8" i="5"/>
  <c r="BG2" i="5"/>
  <c r="BG6" i="5"/>
  <c r="BG10" i="5"/>
  <c r="BG11" i="5"/>
  <c r="BG38" i="5"/>
  <c r="BG42" i="5"/>
  <c r="BG108" i="5"/>
  <c r="BG178" i="5"/>
  <c r="BG212" i="5"/>
  <c r="BG127" i="5"/>
  <c r="BG131" i="5"/>
  <c r="BG147" i="5"/>
  <c r="BG155" i="5"/>
  <c r="BG163" i="5"/>
  <c r="BG171" i="5"/>
  <c r="BG179" i="5"/>
  <c r="BG183" i="5"/>
  <c r="BG191" i="5"/>
  <c r="BG199" i="5"/>
  <c r="BG135" i="5"/>
  <c r="BG143" i="5"/>
  <c r="BG151" i="5"/>
  <c r="BG159" i="5"/>
  <c r="BG167" i="5"/>
  <c r="BG187" i="5"/>
  <c r="BG195" i="5"/>
  <c r="BG203" i="5"/>
  <c r="BG86" i="5"/>
  <c r="BG90" i="5"/>
  <c r="BG130" i="5"/>
  <c r="BG134" i="5"/>
  <c r="BG142" i="5"/>
  <c r="BG162" i="5"/>
  <c r="BG186" i="5"/>
  <c r="BG194" i="5"/>
  <c r="BG207" i="5"/>
  <c r="BG62" i="5"/>
  <c r="BG70" i="5"/>
  <c r="BG94" i="5"/>
  <c r="BG126" i="5"/>
  <c r="BG138" i="5"/>
  <c r="BG150" i="5"/>
  <c r="BG158" i="5"/>
  <c r="BG170" i="5"/>
  <c r="BG174" i="5"/>
  <c r="BG198" i="5"/>
  <c r="BG202" i="5"/>
  <c r="BG102" i="5"/>
  <c r="BG106" i="5"/>
  <c r="BG114" i="5"/>
  <c r="BG122" i="5"/>
  <c r="BG146" i="5"/>
  <c r="BG166" i="5"/>
  <c r="BG182" i="5"/>
  <c r="BG190" i="5"/>
  <c r="BG139" i="5"/>
  <c r="BG214" i="5"/>
  <c r="BG215" i="5"/>
  <c r="BG218" i="5"/>
  <c r="BG219" i="5"/>
  <c r="BG204" i="5"/>
  <c r="BG220" i="5"/>
  <c r="W451" i="2"/>
  <c r="W226" i="2"/>
  <c r="W450" i="2"/>
  <c r="W225" i="2"/>
  <c r="W449" i="2"/>
  <c r="W224" i="2"/>
  <c r="W448" i="2"/>
  <c r="W223" i="2"/>
  <c r="W447" i="2"/>
  <c r="W222" i="2"/>
  <c r="W446" i="2"/>
  <c r="W221" i="2"/>
  <c r="W445" i="2"/>
  <c r="W220" i="2"/>
  <c r="W444" i="2"/>
  <c r="W219" i="2"/>
  <c r="W443" i="2"/>
  <c r="W218" i="2"/>
  <c r="W442" i="2"/>
  <c r="W217" i="2"/>
  <c r="W441" i="2"/>
  <c r="W216" i="2"/>
  <c r="W440" i="2"/>
  <c r="W215" i="2"/>
  <c r="W439" i="2"/>
  <c r="W214" i="2"/>
  <c r="W438" i="2"/>
  <c r="W213" i="2"/>
  <c r="W437" i="2"/>
  <c r="W212" i="2"/>
  <c r="W436" i="2"/>
  <c r="W211" i="2"/>
  <c r="W435" i="2"/>
  <c r="W210" i="2"/>
  <c r="W434" i="2"/>
  <c r="W209" i="2"/>
  <c r="W433" i="2"/>
  <c r="W208" i="2"/>
  <c r="W432" i="2"/>
  <c r="W207" i="2"/>
  <c r="W431" i="2"/>
  <c r="W206" i="2"/>
  <c r="W430" i="2"/>
  <c r="W205" i="2"/>
  <c r="W429" i="2"/>
  <c r="W204" i="2"/>
  <c r="W428" i="2"/>
  <c r="W203" i="2"/>
  <c r="W427" i="2"/>
  <c r="W202" i="2"/>
  <c r="W426" i="2"/>
  <c r="W201" i="2"/>
  <c r="W425" i="2"/>
  <c r="W200" i="2"/>
  <c r="W424" i="2"/>
  <c r="W199" i="2"/>
  <c r="W423" i="2"/>
  <c r="W198" i="2"/>
  <c r="W422" i="2"/>
  <c r="W197" i="2"/>
  <c r="W421" i="2"/>
  <c r="W196" i="2"/>
  <c r="W420" i="2"/>
  <c r="W195" i="2"/>
  <c r="W419" i="2"/>
  <c r="W194" i="2"/>
  <c r="W418" i="2"/>
  <c r="W193" i="2"/>
  <c r="W417" i="2"/>
  <c r="W192" i="2"/>
  <c r="W416" i="2"/>
  <c r="W191" i="2"/>
  <c r="W415" i="2"/>
  <c r="W190" i="2"/>
  <c r="W414" i="2"/>
  <c r="W189" i="2"/>
  <c r="W413" i="2"/>
  <c r="W188" i="2"/>
  <c r="W412" i="2"/>
  <c r="W187" i="2"/>
  <c r="W411" i="2"/>
  <c r="W186" i="2"/>
  <c r="W410" i="2"/>
  <c r="W185" i="2"/>
  <c r="W409" i="2"/>
  <c r="W184" i="2"/>
  <c r="W408" i="2"/>
  <c r="W183" i="2"/>
  <c r="W407" i="2"/>
  <c r="W182" i="2"/>
  <c r="BH226" i="3"/>
  <c r="BG226" i="3"/>
  <c r="BF226" i="3"/>
  <c r="BE226" i="3"/>
  <c r="BD226" i="3"/>
  <c r="BC226" i="3"/>
  <c r="BB226" i="3"/>
  <c r="BA226" i="3"/>
  <c r="AZ226" i="3"/>
  <c r="AY226" i="3"/>
  <c r="AX226" i="3"/>
  <c r="AW226" i="3"/>
  <c r="AV226" i="3"/>
  <c r="AU226" i="3"/>
  <c r="W451" i="3"/>
  <c r="W226" i="3"/>
  <c r="BH225" i="3"/>
  <c r="BG225" i="3"/>
  <c r="BF225" i="3"/>
  <c r="BE225" i="3"/>
  <c r="BD225" i="3"/>
  <c r="BC225" i="3"/>
  <c r="BB225" i="3"/>
  <c r="BA225" i="3"/>
  <c r="AZ225" i="3"/>
  <c r="AY225" i="3"/>
  <c r="AX225" i="3"/>
  <c r="AW225" i="3"/>
  <c r="AV225" i="3"/>
  <c r="AU225" i="3"/>
  <c r="W450" i="3"/>
  <c r="W225" i="3"/>
  <c r="BH224" i="3"/>
  <c r="BG224" i="3"/>
  <c r="BF224" i="3"/>
  <c r="BE224" i="3"/>
  <c r="BD224" i="3"/>
  <c r="BC224" i="3"/>
  <c r="BB224" i="3"/>
  <c r="BA224" i="3"/>
  <c r="AZ224" i="3"/>
  <c r="AY224" i="3"/>
  <c r="AX224" i="3"/>
  <c r="AW224" i="3"/>
  <c r="AV224" i="3"/>
  <c r="AU224" i="3"/>
  <c r="W449" i="3"/>
  <c r="W224" i="3"/>
  <c r="BH223" i="3"/>
  <c r="BG223" i="3"/>
  <c r="BF223" i="3"/>
  <c r="BE223" i="3"/>
  <c r="BD223" i="3"/>
  <c r="BC223" i="3"/>
  <c r="BB223" i="3"/>
  <c r="BA223" i="3"/>
  <c r="AZ223" i="3"/>
  <c r="AY223" i="3"/>
  <c r="AX223" i="3"/>
  <c r="AW223" i="3"/>
  <c r="AV223" i="3"/>
  <c r="AU223" i="3"/>
  <c r="W448" i="3"/>
  <c r="W223" i="3"/>
  <c r="BH222" i="3"/>
  <c r="BG222" i="3"/>
  <c r="BF222" i="3"/>
  <c r="BE222" i="3"/>
  <c r="BD222" i="3"/>
  <c r="BC222" i="3"/>
  <c r="BB222" i="3"/>
  <c r="BA222" i="3"/>
  <c r="AZ222" i="3"/>
  <c r="AY222" i="3"/>
  <c r="AX222" i="3"/>
  <c r="AW222" i="3"/>
  <c r="AV222" i="3"/>
  <c r="AU222" i="3"/>
  <c r="W447" i="3"/>
  <c r="W222" i="3"/>
  <c r="BH221" i="3"/>
  <c r="BG221" i="3"/>
  <c r="BF221" i="3"/>
  <c r="BE221" i="3"/>
  <c r="BD221" i="3"/>
  <c r="BC221" i="3"/>
  <c r="BB221" i="3"/>
  <c r="BA221" i="3"/>
  <c r="AZ221" i="3"/>
  <c r="AY221" i="3"/>
  <c r="AX221" i="3"/>
  <c r="AW221" i="3"/>
  <c r="AV221" i="3"/>
  <c r="AU221" i="3"/>
  <c r="W446" i="3"/>
  <c r="W221" i="3"/>
  <c r="BH220" i="3"/>
  <c r="BG220" i="3"/>
  <c r="BF220" i="3"/>
  <c r="BE220" i="3"/>
  <c r="BD220" i="3"/>
  <c r="BC220" i="3"/>
  <c r="BB220" i="3"/>
  <c r="BA220" i="3"/>
  <c r="AZ220" i="3"/>
  <c r="AY220" i="3"/>
  <c r="AX220" i="3"/>
  <c r="AW220" i="3"/>
  <c r="AV220" i="3"/>
  <c r="AU220" i="3"/>
  <c r="W445" i="3"/>
  <c r="W220" i="3"/>
  <c r="BH219" i="3"/>
  <c r="BG219" i="3"/>
  <c r="BF219" i="3"/>
  <c r="BE219" i="3"/>
  <c r="BD219" i="3"/>
  <c r="BC219" i="3"/>
  <c r="BB219" i="3"/>
  <c r="BA219" i="3"/>
  <c r="AZ219" i="3"/>
  <c r="AY219" i="3"/>
  <c r="AX219" i="3"/>
  <c r="AW219" i="3"/>
  <c r="AV219" i="3"/>
  <c r="AU219" i="3"/>
  <c r="W444" i="3"/>
  <c r="W219" i="3"/>
  <c r="BH218" i="3"/>
  <c r="BG218" i="3"/>
  <c r="BF218" i="3"/>
  <c r="BE218" i="3"/>
  <c r="BD218" i="3"/>
  <c r="BC218" i="3"/>
  <c r="BB218" i="3"/>
  <c r="BA218" i="3"/>
  <c r="AZ218" i="3"/>
  <c r="AY218" i="3"/>
  <c r="AX218" i="3"/>
  <c r="AW218" i="3"/>
  <c r="AV218" i="3"/>
  <c r="AU218" i="3"/>
  <c r="W443" i="3"/>
  <c r="W218" i="3"/>
  <c r="BH217" i="3"/>
  <c r="BG217" i="3"/>
  <c r="BF217" i="3"/>
  <c r="BE217" i="3"/>
  <c r="BD217" i="3"/>
  <c r="BC217" i="3"/>
  <c r="BB217" i="3"/>
  <c r="BA217" i="3"/>
  <c r="AZ217" i="3"/>
  <c r="AY217" i="3"/>
  <c r="AX217" i="3"/>
  <c r="AW217" i="3"/>
  <c r="AV217" i="3"/>
  <c r="AU217" i="3"/>
  <c r="W442" i="3"/>
  <c r="W217" i="3"/>
  <c r="BH216" i="3"/>
  <c r="BG216" i="3"/>
  <c r="BF216" i="3"/>
  <c r="BE216" i="3"/>
  <c r="BD216" i="3"/>
  <c r="BC216" i="3"/>
  <c r="BB216" i="3"/>
  <c r="BA216" i="3"/>
  <c r="AZ216" i="3"/>
  <c r="AY216" i="3"/>
  <c r="AX216" i="3"/>
  <c r="AW216" i="3"/>
  <c r="AV216" i="3"/>
  <c r="AU216" i="3"/>
  <c r="W441" i="3"/>
  <c r="W216" i="3"/>
  <c r="BH215" i="3"/>
  <c r="BG215" i="3"/>
  <c r="BF215" i="3"/>
  <c r="BE215" i="3"/>
  <c r="BD215" i="3"/>
  <c r="BC215" i="3"/>
  <c r="BB215" i="3"/>
  <c r="BA215" i="3"/>
  <c r="AZ215" i="3"/>
  <c r="AY215" i="3"/>
  <c r="AX215" i="3"/>
  <c r="AW215" i="3"/>
  <c r="AV215" i="3"/>
  <c r="AU215" i="3"/>
  <c r="W440" i="3"/>
  <c r="W215" i="3"/>
  <c r="BH214" i="3"/>
  <c r="BG214" i="3"/>
  <c r="BF214" i="3"/>
  <c r="BE214" i="3"/>
  <c r="BD214" i="3"/>
  <c r="BC214" i="3"/>
  <c r="BB214" i="3"/>
  <c r="BA214" i="3"/>
  <c r="AZ214" i="3"/>
  <c r="AY214" i="3"/>
  <c r="AX214" i="3"/>
  <c r="AW214" i="3"/>
  <c r="AV214" i="3"/>
  <c r="AU214" i="3"/>
  <c r="W439" i="3"/>
  <c r="W214" i="3"/>
  <c r="BH213" i="3"/>
  <c r="BG213" i="3"/>
  <c r="BF213" i="3"/>
  <c r="BE213" i="3"/>
  <c r="BD213" i="3"/>
  <c r="BC213" i="3"/>
  <c r="BB213" i="3"/>
  <c r="BA213" i="3"/>
  <c r="AZ213" i="3"/>
  <c r="AY213" i="3"/>
  <c r="AX213" i="3"/>
  <c r="AW213" i="3"/>
  <c r="AV213" i="3"/>
  <c r="AU213" i="3"/>
  <c r="W438" i="3"/>
  <c r="W213" i="3"/>
  <c r="BH212" i="3"/>
  <c r="BG212" i="3"/>
  <c r="BF212" i="3"/>
  <c r="BE212" i="3"/>
  <c r="BD212" i="3"/>
  <c r="BC212" i="3"/>
  <c r="BB212" i="3"/>
  <c r="BA212" i="3"/>
  <c r="AZ212" i="3"/>
  <c r="AY212" i="3"/>
  <c r="AX212" i="3"/>
  <c r="AW212" i="3"/>
  <c r="AV212" i="3"/>
  <c r="AU212" i="3"/>
  <c r="W437" i="3"/>
  <c r="W212" i="3"/>
  <c r="BH211" i="3"/>
  <c r="BG211" i="3"/>
  <c r="BF211" i="3"/>
  <c r="BE211" i="3"/>
  <c r="BD211" i="3"/>
  <c r="BC211" i="3"/>
  <c r="BB211" i="3"/>
  <c r="BA211" i="3"/>
  <c r="AZ211" i="3"/>
  <c r="AY211" i="3"/>
  <c r="AX211" i="3"/>
  <c r="AW211" i="3"/>
  <c r="AV211" i="3"/>
  <c r="AU211" i="3"/>
  <c r="W436" i="3"/>
  <c r="W211" i="3"/>
  <c r="BH210" i="3"/>
  <c r="BG210" i="3"/>
  <c r="BF210" i="3"/>
  <c r="BE210" i="3"/>
  <c r="BD210" i="3"/>
  <c r="BC210" i="3"/>
  <c r="BB210" i="3"/>
  <c r="BA210" i="3"/>
  <c r="AZ210" i="3"/>
  <c r="AY210" i="3"/>
  <c r="AX210" i="3"/>
  <c r="AW210" i="3"/>
  <c r="AV210" i="3"/>
  <c r="AU210" i="3"/>
  <c r="W435" i="3"/>
  <c r="W210" i="3"/>
  <c r="BH209" i="3"/>
  <c r="BG209" i="3"/>
  <c r="BF209" i="3"/>
  <c r="BE209" i="3"/>
  <c r="BD209" i="3"/>
  <c r="BC209" i="3"/>
  <c r="BB209" i="3"/>
  <c r="BA209" i="3"/>
  <c r="AZ209" i="3"/>
  <c r="AY209" i="3"/>
  <c r="AX209" i="3"/>
  <c r="AW209" i="3"/>
  <c r="AV209" i="3"/>
  <c r="AU209" i="3"/>
  <c r="W434" i="3"/>
  <c r="W209" i="3"/>
  <c r="BH208" i="3"/>
  <c r="BG208" i="3"/>
  <c r="BF208" i="3"/>
  <c r="BE208" i="3"/>
  <c r="BD208" i="3"/>
  <c r="BC208" i="3"/>
  <c r="BB208" i="3"/>
  <c r="BA208" i="3"/>
  <c r="AZ208" i="3"/>
  <c r="AY208" i="3"/>
  <c r="AX208" i="3"/>
  <c r="AW208" i="3"/>
  <c r="AV208" i="3"/>
  <c r="AU208" i="3"/>
  <c r="W433" i="3"/>
  <c r="W208" i="3"/>
  <c r="BH207" i="3"/>
  <c r="BG207" i="3"/>
  <c r="BF207" i="3"/>
  <c r="BE207" i="3"/>
  <c r="BD207" i="3"/>
  <c r="BC207" i="3"/>
  <c r="BB207" i="3"/>
  <c r="BA207" i="3"/>
  <c r="AZ207" i="3"/>
  <c r="AY207" i="3"/>
  <c r="AX207" i="3"/>
  <c r="AW207" i="3"/>
  <c r="AV207" i="3"/>
  <c r="AU207" i="3"/>
  <c r="W432" i="3"/>
  <c r="W207" i="3"/>
  <c r="BH206" i="3"/>
  <c r="BG206" i="3"/>
  <c r="BF206" i="3"/>
  <c r="BE206" i="3"/>
  <c r="BD206" i="3"/>
  <c r="BC206" i="3"/>
  <c r="BB206" i="3"/>
  <c r="BA206" i="3"/>
  <c r="AZ206" i="3"/>
  <c r="AY206" i="3"/>
  <c r="AX206" i="3"/>
  <c r="AW206" i="3"/>
  <c r="AV206" i="3"/>
  <c r="AU206" i="3"/>
  <c r="W431" i="3"/>
  <c r="W206" i="3"/>
  <c r="BH205" i="3"/>
  <c r="BG205" i="3"/>
  <c r="BF205" i="3"/>
  <c r="BE205" i="3"/>
  <c r="BD205" i="3"/>
  <c r="BC205" i="3"/>
  <c r="BB205" i="3"/>
  <c r="BA205" i="3"/>
  <c r="AZ205" i="3"/>
  <c r="AY205" i="3"/>
  <c r="AX205" i="3"/>
  <c r="AW205" i="3"/>
  <c r="AV205" i="3"/>
  <c r="AU205" i="3"/>
  <c r="W430" i="3"/>
  <c r="W205" i="3"/>
  <c r="BH204" i="3"/>
  <c r="BG204" i="3"/>
  <c r="BF204" i="3"/>
  <c r="BE204" i="3"/>
  <c r="BD204" i="3"/>
  <c r="BC204" i="3"/>
  <c r="BB204" i="3"/>
  <c r="BA204" i="3"/>
  <c r="AZ204" i="3"/>
  <c r="AY204" i="3"/>
  <c r="AX204" i="3"/>
  <c r="AW204" i="3"/>
  <c r="AV204" i="3"/>
  <c r="AU204" i="3"/>
  <c r="W429" i="3"/>
  <c r="W204" i="3"/>
  <c r="BH203" i="3"/>
  <c r="BG203" i="3"/>
  <c r="BF203" i="3"/>
  <c r="BE203" i="3"/>
  <c r="BD203" i="3"/>
  <c r="BC203" i="3"/>
  <c r="BB203" i="3"/>
  <c r="BA203" i="3"/>
  <c r="AZ203" i="3"/>
  <c r="AY203" i="3"/>
  <c r="AX203" i="3"/>
  <c r="AW203" i="3"/>
  <c r="AV203" i="3"/>
  <c r="AU203" i="3"/>
  <c r="W428" i="3"/>
  <c r="W203" i="3"/>
  <c r="BH202" i="3"/>
  <c r="BG202" i="3"/>
  <c r="BF202" i="3"/>
  <c r="BE202" i="3"/>
  <c r="BD202" i="3"/>
  <c r="BC202" i="3"/>
  <c r="BB202" i="3"/>
  <c r="BA202" i="3"/>
  <c r="AZ202" i="3"/>
  <c r="AY202" i="3"/>
  <c r="AX202" i="3"/>
  <c r="AW202" i="3"/>
  <c r="AV202" i="3"/>
  <c r="AU202" i="3"/>
  <c r="W427" i="3"/>
  <c r="W202" i="3"/>
  <c r="BH201" i="3"/>
  <c r="BG201" i="3"/>
  <c r="BF201" i="3"/>
  <c r="BE201" i="3"/>
  <c r="BD201" i="3"/>
  <c r="BC201" i="3"/>
  <c r="BB201" i="3"/>
  <c r="BA201" i="3"/>
  <c r="AZ201" i="3"/>
  <c r="AY201" i="3"/>
  <c r="AX201" i="3"/>
  <c r="AW201" i="3"/>
  <c r="AV201" i="3"/>
  <c r="AU201" i="3"/>
  <c r="W426" i="3"/>
  <c r="W201" i="3"/>
  <c r="BH200" i="3"/>
  <c r="BG200" i="3"/>
  <c r="BF200" i="3"/>
  <c r="BE200" i="3"/>
  <c r="BD200" i="3"/>
  <c r="BC200" i="3"/>
  <c r="BB200" i="3"/>
  <c r="BA200" i="3"/>
  <c r="AZ200" i="3"/>
  <c r="AY200" i="3"/>
  <c r="AX200" i="3"/>
  <c r="AW200" i="3"/>
  <c r="AV200" i="3"/>
  <c r="AU200" i="3"/>
  <c r="W425" i="3"/>
  <c r="W200" i="3"/>
  <c r="BH199" i="3"/>
  <c r="BG199" i="3"/>
  <c r="BF199" i="3"/>
  <c r="BE199" i="3"/>
  <c r="BD199" i="3"/>
  <c r="BC199" i="3"/>
  <c r="BB199" i="3"/>
  <c r="BA199" i="3"/>
  <c r="AZ199" i="3"/>
  <c r="AY199" i="3"/>
  <c r="AX199" i="3"/>
  <c r="AW199" i="3"/>
  <c r="AV199" i="3"/>
  <c r="AU199" i="3"/>
  <c r="W424" i="3"/>
  <c r="W199" i="3"/>
  <c r="BH198" i="3"/>
  <c r="BG198" i="3"/>
  <c r="BF198" i="3"/>
  <c r="BE198" i="3"/>
  <c r="BD198" i="3"/>
  <c r="BC198" i="3"/>
  <c r="BB198" i="3"/>
  <c r="BA198" i="3"/>
  <c r="AZ198" i="3"/>
  <c r="AY198" i="3"/>
  <c r="AX198" i="3"/>
  <c r="AW198" i="3"/>
  <c r="AV198" i="3"/>
  <c r="AU198" i="3"/>
  <c r="W423" i="3"/>
  <c r="W198" i="3"/>
  <c r="BH197" i="3"/>
  <c r="BG197" i="3"/>
  <c r="BF197" i="3"/>
  <c r="BE197" i="3"/>
  <c r="BD197" i="3"/>
  <c r="BC197" i="3"/>
  <c r="BB197" i="3"/>
  <c r="BA197" i="3"/>
  <c r="AZ197" i="3"/>
  <c r="AY197" i="3"/>
  <c r="AX197" i="3"/>
  <c r="AW197" i="3"/>
  <c r="AV197" i="3"/>
  <c r="AU197" i="3"/>
  <c r="W422" i="3"/>
  <c r="W197" i="3"/>
  <c r="BH196" i="3"/>
  <c r="BG196" i="3"/>
  <c r="BF196" i="3"/>
  <c r="BE196" i="3"/>
  <c r="BD196" i="3"/>
  <c r="BC196" i="3"/>
  <c r="BB196" i="3"/>
  <c r="BA196" i="3"/>
  <c r="AZ196" i="3"/>
  <c r="AY196" i="3"/>
  <c r="AX196" i="3"/>
  <c r="AW196" i="3"/>
  <c r="AV196" i="3"/>
  <c r="AU196" i="3"/>
  <c r="W421" i="3"/>
  <c r="W196" i="3"/>
  <c r="BH195" i="3"/>
  <c r="BG195" i="3"/>
  <c r="BF195" i="3"/>
  <c r="BE195" i="3"/>
  <c r="BD195" i="3"/>
  <c r="BC195" i="3"/>
  <c r="BB195" i="3"/>
  <c r="BA195" i="3"/>
  <c r="AZ195" i="3"/>
  <c r="AY195" i="3"/>
  <c r="AX195" i="3"/>
  <c r="AW195" i="3"/>
  <c r="AV195" i="3"/>
  <c r="AU195" i="3"/>
  <c r="W420" i="3"/>
  <c r="W195" i="3"/>
  <c r="BH194" i="3"/>
  <c r="BG194" i="3"/>
  <c r="BF194" i="3"/>
  <c r="BE194" i="3"/>
  <c r="BD194" i="3"/>
  <c r="BC194" i="3"/>
  <c r="BB194" i="3"/>
  <c r="BA194" i="3"/>
  <c r="AZ194" i="3"/>
  <c r="AY194" i="3"/>
  <c r="AX194" i="3"/>
  <c r="AW194" i="3"/>
  <c r="AV194" i="3"/>
  <c r="AU194" i="3"/>
  <c r="W419" i="3"/>
  <c r="W194" i="3"/>
  <c r="BH193" i="3"/>
  <c r="BG193" i="3"/>
  <c r="BF193" i="3"/>
  <c r="BE193" i="3"/>
  <c r="BD193" i="3"/>
  <c r="BC193" i="3"/>
  <c r="BB193" i="3"/>
  <c r="BA193" i="3"/>
  <c r="AZ193" i="3"/>
  <c r="AY193" i="3"/>
  <c r="AX193" i="3"/>
  <c r="AW193" i="3"/>
  <c r="AV193" i="3"/>
  <c r="AU193" i="3"/>
  <c r="W418" i="3"/>
  <c r="W193" i="3"/>
  <c r="BH192" i="3"/>
  <c r="BG192" i="3"/>
  <c r="BF192" i="3"/>
  <c r="BE192" i="3"/>
  <c r="BD192" i="3"/>
  <c r="BC192" i="3"/>
  <c r="BB192" i="3"/>
  <c r="BA192" i="3"/>
  <c r="AZ192" i="3"/>
  <c r="AY192" i="3"/>
  <c r="AX192" i="3"/>
  <c r="AW192" i="3"/>
  <c r="AV192" i="3"/>
  <c r="AU192" i="3"/>
  <c r="W417" i="3"/>
  <c r="W192" i="3"/>
  <c r="BH191" i="3"/>
  <c r="BG191" i="3"/>
  <c r="BF191" i="3"/>
  <c r="BE191" i="3"/>
  <c r="BD191" i="3"/>
  <c r="BC191" i="3"/>
  <c r="BB191" i="3"/>
  <c r="BA191" i="3"/>
  <c r="AZ191" i="3"/>
  <c r="AY191" i="3"/>
  <c r="AX191" i="3"/>
  <c r="AW191" i="3"/>
  <c r="AV191" i="3"/>
  <c r="AU191" i="3"/>
  <c r="W416" i="3"/>
  <c r="W191" i="3"/>
  <c r="BH190" i="3"/>
  <c r="BG190" i="3"/>
  <c r="BF190" i="3"/>
  <c r="BE190" i="3"/>
  <c r="BD190" i="3"/>
  <c r="BC190" i="3"/>
  <c r="BB190" i="3"/>
  <c r="BA190" i="3"/>
  <c r="AZ190" i="3"/>
  <c r="AY190" i="3"/>
  <c r="AX190" i="3"/>
  <c r="AW190" i="3"/>
  <c r="AV190" i="3"/>
  <c r="AU190" i="3"/>
  <c r="W415" i="3"/>
  <c r="W190" i="3"/>
  <c r="BH189" i="3"/>
  <c r="BG189" i="3"/>
  <c r="BF189" i="3"/>
  <c r="BE189" i="3"/>
  <c r="BD189" i="3"/>
  <c r="BC189" i="3"/>
  <c r="BB189" i="3"/>
  <c r="BA189" i="3"/>
  <c r="AZ189" i="3"/>
  <c r="AY189" i="3"/>
  <c r="AX189" i="3"/>
  <c r="AW189" i="3"/>
  <c r="AV189" i="3"/>
  <c r="AU189" i="3"/>
  <c r="W414" i="3"/>
  <c r="W189" i="3"/>
  <c r="BH188" i="3"/>
  <c r="BG188" i="3"/>
  <c r="BF188" i="3"/>
  <c r="BE188" i="3"/>
  <c r="BD188" i="3"/>
  <c r="BC188" i="3"/>
  <c r="BB188" i="3"/>
  <c r="BA188" i="3"/>
  <c r="AZ188" i="3"/>
  <c r="AY188" i="3"/>
  <c r="AX188" i="3"/>
  <c r="AW188" i="3"/>
  <c r="AV188" i="3"/>
  <c r="AU188" i="3"/>
  <c r="W413" i="3"/>
  <c r="W188" i="3"/>
  <c r="BH187" i="3"/>
  <c r="BG187" i="3"/>
  <c r="BF187" i="3"/>
  <c r="BE187" i="3"/>
  <c r="BD187" i="3"/>
  <c r="BC187" i="3"/>
  <c r="BB187" i="3"/>
  <c r="BA187" i="3"/>
  <c r="AZ187" i="3"/>
  <c r="AY187" i="3"/>
  <c r="AX187" i="3"/>
  <c r="AW187" i="3"/>
  <c r="AV187" i="3"/>
  <c r="AU187" i="3"/>
  <c r="W412" i="3"/>
  <c r="W187" i="3"/>
  <c r="BH186" i="3"/>
  <c r="BG186" i="3"/>
  <c r="BF186" i="3"/>
  <c r="BE186" i="3"/>
  <c r="BD186" i="3"/>
  <c r="BC186" i="3"/>
  <c r="BB186" i="3"/>
  <c r="BA186" i="3"/>
  <c r="AZ186" i="3"/>
  <c r="AY186" i="3"/>
  <c r="AX186" i="3"/>
  <c r="AW186" i="3"/>
  <c r="AV186" i="3"/>
  <c r="AU186" i="3"/>
  <c r="W411" i="3"/>
  <c r="W186" i="3"/>
  <c r="BH185" i="3"/>
  <c r="BG185" i="3"/>
  <c r="BF185" i="3"/>
  <c r="BE185" i="3"/>
  <c r="BD185" i="3"/>
  <c r="BC185" i="3"/>
  <c r="BB185" i="3"/>
  <c r="BA185" i="3"/>
  <c r="AZ185" i="3"/>
  <c r="AY185" i="3"/>
  <c r="AX185" i="3"/>
  <c r="AW185" i="3"/>
  <c r="AV185" i="3"/>
  <c r="AU185" i="3"/>
  <c r="W410" i="3"/>
  <c r="W185" i="3"/>
  <c r="BH184" i="3"/>
  <c r="BG184" i="3"/>
  <c r="BF184" i="3"/>
  <c r="BE184" i="3"/>
  <c r="BD184" i="3"/>
  <c r="BC184" i="3"/>
  <c r="BB184" i="3"/>
  <c r="BA184" i="3"/>
  <c r="AZ184" i="3"/>
  <c r="AY184" i="3"/>
  <c r="AX184" i="3"/>
  <c r="AW184" i="3"/>
  <c r="AV184" i="3"/>
  <c r="AU184" i="3"/>
  <c r="W409" i="3"/>
  <c r="W184" i="3"/>
  <c r="BH183" i="3"/>
  <c r="BG183" i="3"/>
  <c r="BF183" i="3"/>
  <c r="BE183" i="3"/>
  <c r="BD183" i="3"/>
  <c r="BC183" i="3"/>
  <c r="BB183" i="3"/>
  <c r="BA183" i="3"/>
  <c r="AZ183" i="3"/>
  <c r="AY183" i="3"/>
  <c r="AX183" i="3"/>
  <c r="AW183" i="3"/>
  <c r="AV183" i="3"/>
  <c r="AU183" i="3"/>
  <c r="W408" i="3"/>
  <c r="W183" i="3"/>
  <c r="BH182" i="3"/>
  <c r="BG182" i="3"/>
  <c r="BF182" i="3"/>
  <c r="BE182" i="3"/>
  <c r="BD182" i="3"/>
  <c r="BC182" i="3"/>
  <c r="BB182" i="3"/>
  <c r="BA182" i="3"/>
  <c r="AZ182" i="3"/>
  <c r="AY182" i="3"/>
  <c r="AX182" i="3"/>
  <c r="AW182" i="3"/>
  <c r="AV182" i="3"/>
  <c r="AU182" i="3"/>
  <c r="W407" i="3"/>
  <c r="W182" i="3"/>
  <c r="W406" i="2"/>
  <c r="W181" i="2"/>
  <c r="W405" i="2"/>
  <c r="W180" i="2"/>
  <c r="W404" i="2"/>
  <c r="W179" i="2"/>
  <c r="W403" i="2"/>
  <c r="W178" i="2"/>
  <c r="W402" i="2"/>
  <c r="W177" i="2"/>
  <c r="W401" i="2"/>
  <c r="W176" i="2"/>
  <c r="W400" i="2"/>
  <c r="W175" i="2"/>
  <c r="W399" i="2"/>
  <c r="W174" i="2"/>
  <c r="W398" i="2"/>
  <c r="W173" i="2"/>
  <c r="W397" i="2"/>
  <c r="W172" i="2"/>
  <c r="W396" i="2"/>
  <c r="W171" i="2"/>
  <c r="W395" i="2"/>
  <c r="W170" i="2"/>
  <c r="W394" i="2"/>
  <c r="W169" i="2"/>
  <c r="W393" i="2"/>
  <c r="W168" i="2"/>
  <c r="W392" i="2"/>
  <c r="W167" i="2"/>
  <c r="W391" i="2"/>
  <c r="W166" i="2"/>
  <c r="W390" i="2"/>
  <c r="W165" i="2"/>
  <c r="W389" i="2"/>
  <c r="W164" i="2"/>
  <c r="W388" i="2"/>
  <c r="W163" i="2"/>
  <c r="W387" i="2"/>
  <c r="W162" i="2"/>
  <c r="W386" i="2"/>
  <c r="W161" i="2"/>
  <c r="W385" i="2"/>
  <c r="W160" i="2"/>
  <c r="W384" i="2"/>
  <c r="W159" i="2"/>
  <c r="W383" i="2"/>
  <c r="W158" i="2"/>
  <c r="W382" i="2"/>
  <c r="W157" i="2"/>
  <c r="W381" i="2"/>
  <c r="W156" i="2"/>
  <c r="W380" i="2"/>
  <c r="W155" i="2"/>
  <c r="W379" i="2"/>
  <c r="W154" i="2"/>
  <c r="W378" i="2"/>
  <c r="W153" i="2"/>
  <c r="W377" i="2"/>
  <c r="W152" i="2"/>
  <c r="W376" i="2"/>
  <c r="W151" i="2"/>
  <c r="W375" i="2"/>
  <c r="W150" i="2"/>
  <c r="W374" i="2"/>
  <c r="W149" i="2"/>
  <c r="W373" i="2"/>
  <c r="W148" i="2"/>
  <c r="W372" i="2"/>
  <c r="W147" i="2"/>
  <c r="W371" i="2"/>
  <c r="W146" i="2"/>
  <c r="W370" i="2"/>
  <c r="W145" i="2"/>
  <c r="W369" i="2"/>
  <c r="W144" i="2"/>
  <c r="W368" i="2"/>
  <c r="W143" i="2"/>
  <c r="W367" i="2"/>
  <c r="W142" i="2"/>
  <c r="W366" i="2"/>
  <c r="W141" i="2"/>
  <c r="W365" i="2"/>
  <c r="W140" i="2"/>
  <c r="W364" i="2"/>
  <c r="W139" i="2"/>
  <c r="W363" i="2"/>
  <c r="W138" i="2"/>
  <c r="W362" i="2"/>
  <c r="W137" i="2"/>
  <c r="BH181" i="3"/>
  <c r="BG181" i="3"/>
  <c r="BF181" i="3"/>
  <c r="BE181" i="3"/>
  <c r="BD181" i="3"/>
  <c r="BC181" i="3"/>
  <c r="BB181" i="3"/>
  <c r="BA181" i="3"/>
  <c r="AZ181" i="3"/>
  <c r="AY181" i="3"/>
  <c r="AX181" i="3"/>
  <c r="AW181" i="3"/>
  <c r="AV181" i="3"/>
  <c r="AU181" i="3"/>
  <c r="W406" i="3"/>
  <c r="W181" i="3"/>
  <c r="BH180" i="3"/>
  <c r="BG180" i="3"/>
  <c r="BF180" i="3"/>
  <c r="BE180" i="3"/>
  <c r="BD180" i="3"/>
  <c r="BC180" i="3"/>
  <c r="BB180" i="3"/>
  <c r="BA180" i="3"/>
  <c r="AZ180" i="3"/>
  <c r="AY180" i="3"/>
  <c r="AX180" i="3"/>
  <c r="AW180" i="3"/>
  <c r="AV180" i="3"/>
  <c r="AU180" i="3"/>
  <c r="W405" i="3"/>
  <c r="W180" i="3"/>
  <c r="BH179" i="3"/>
  <c r="BG179" i="3"/>
  <c r="BF179" i="3"/>
  <c r="BE179" i="3"/>
  <c r="BD179" i="3"/>
  <c r="BC179" i="3"/>
  <c r="BB179" i="3"/>
  <c r="BA179" i="3"/>
  <c r="AZ179" i="3"/>
  <c r="AY179" i="3"/>
  <c r="AX179" i="3"/>
  <c r="AW179" i="3"/>
  <c r="AV179" i="3"/>
  <c r="AU179" i="3"/>
  <c r="W404" i="3"/>
  <c r="W179" i="3"/>
  <c r="BH178" i="3"/>
  <c r="BG178" i="3"/>
  <c r="BF178" i="3"/>
  <c r="BE178" i="3"/>
  <c r="BD178" i="3"/>
  <c r="BC178" i="3"/>
  <c r="BB178" i="3"/>
  <c r="BA178" i="3"/>
  <c r="AZ178" i="3"/>
  <c r="AY178" i="3"/>
  <c r="AX178" i="3"/>
  <c r="AW178" i="3"/>
  <c r="AV178" i="3"/>
  <c r="AU178" i="3"/>
  <c r="W403" i="3"/>
  <c r="W178" i="3"/>
  <c r="BH177" i="3"/>
  <c r="BG177" i="3"/>
  <c r="BF177" i="3"/>
  <c r="BE177" i="3"/>
  <c r="BD177" i="3"/>
  <c r="BC177" i="3"/>
  <c r="BB177" i="3"/>
  <c r="BA177" i="3"/>
  <c r="AZ177" i="3"/>
  <c r="AY177" i="3"/>
  <c r="AX177" i="3"/>
  <c r="AW177" i="3"/>
  <c r="AV177" i="3"/>
  <c r="AU177" i="3"/>
  <c r="W402" i="3"/>
  <c r="W177" i="3"/>
  <c r="BH176" i="3"/>
  <c r="BG176" i="3"/>
  <c r="BF176" i="3"/>
  <c r="BE176" i="3"/>
  <c r="BD176" i="3"/>
  <c r="BC176" i="3"/>
  <c r="BB176" i="3"/>
  <c r="BA176" i="3"/>
  <c r="AZ176" i="3"/>
  <c r="AY176" i="3"/>
  <c r="AX176" i="3"/>
  <c r="AW176" i="3"/>
  <c r="AV176" i="3"/>
  <c r="AU176" i="3"/>
  <c r="W401" i="3"/>
  <c r="W176" i="3"/>
  <c r="BH175" i="3"/>
  <c r="BG175" i="3"/>
  <c r="BF175" i="3"/>
  <c r="BE175" i="3"/>
  <c r="BD175" i="3"/>
  <c r="BC175" i="3"/>
  <c r="BB175" i="3"/>
  <c r="BA175" i="3"/>
  <c r="AZ175" i="3"/>
  <c r="AY175" i="3"/>
  <c r="AX175" i="3"/>
  <c r="AW175" i="3"/>
  <c r="AV175" i="3"/>
  <c r="AU175" i="3"/>
  <c r="W400" i="3"/>
  <c r="W175" i="3"/>
  <c r="BH174" i="3"/>
  <c r="BG174" i="3"/>
  <c r="BF174" i="3"/>
  <c r="BE174" i="3"/>
  <c r="BD174" i="3"/>
  <c r="BC174" i="3"/>
  <c r="BB174" i="3"/>
  <c r="BA174" i="3"/>
  <c r="AZ174" i="3"/>
  <c r="AY174" i="3"/>
  <c r="AX174" i="3"/>
  <c r="AW174" i="3"/>
  <c r="AV174" i="3"/>
  <c r="AU174" i="3"/>
  <c r="W399" i="3"/>
  <c r="W174" i="3"/>
  <c r="BH173" i="3"/>
  <c r="BG173" i="3"/>
  <c r="BF173" i="3"/>
  <c r="BE173" i="3"/>
  <c r="BD173" i="3"/>
  <c r="BC173" i="3"/>
  <c r="BB173" i="3"/>
  <c r="BA173" i="3"/>
  <c r="AZ173" i="3"/>
  <c r="AY173" i="3"/>
  <c r="AX173" i="3"/>
  <c r="AW173" i="3"/>
  <c r="AV173" i="3"/>
  <c r="AU173" i="3"/>
  <c r="W398" i="3"/>
  <c r="W173" i="3"/>
  <c r="BH172" i="3"/>
  <c r="BG172" i="3"/>
  <c r="BF172" i="3"/>
  <c r="BE172" i="3"/>
  <c r="BD172" i="3"/>
  <c r="BC172" i="3"/>
  <c r="BB172" i="3"/>
  <c r="BA172" i="3"/>
  <c r="AZ172" i="3"/>
  <c r="AY172" i="3"/>
  <c r="AX172" i="3"/>
  <c r="AW172" i="3"/>
  <c r="AV172" i="3"/>
  <c r="AU172" i="3"/>
  <c r="W397" i="3"/>
  <c r="W172" i="3"/>
  <c r="BH171" i="3"/>
  <c r="BG171" i="3"/>
  <c r="BF171" i="3"/>
  <c r="BE171" i="3"/>
  <c r="BD171" i="3"/>
  <c r="BC171" i="3"/>
  <c r="BB171" i="3"/>
  <c r="BA171" i="3"/>
  <c r="AZ171" i="3"/>
  <c r="AY171" i="3"/>
  <c r="AX171" i="3"/>
  <c r="AW171" i="3"/>
  <c r="AV171" i="3"/>
  <c r="AU171" i="3"/>
  <c r="W396" i="3"/>
  <c r="W171" i="3"/>
  <c r="BH170" i="3"/>
  <c r="BG170" i="3"/>
  <c r="BF170" i="3"/>
  <c r="BE170" i="3"/>
  <c r="BD170" i="3"/>
  <c r="BC170" i="3"/>
  <c r="BB170" i="3"/>
  <c r="BA170" i="3"/>
  <c r="AZ170" i="3"/>
  <c r="AY170" i="3"/>
  <c r="AX170" i="3"/>
  <c r="AW170" i="3"/>
  <c r="AV170" i="3"/>
  <c r="AU170" i="3"/>
  <c r="W395" i="3"/>
  <c r="W170" i="3"/>
  <c r="BH169" i="3"/>
  <c r="BG169" i="3"/>
  <c r="BF169" i="3"/>
  <c r="BE169" i="3"/>
  <c r="BD169" i="3"/>
  <c r="BC169" i="3"/>
  <c r="BB169" i="3"/>
  <c r="BA169" i="3"/>
  <c r="AZ169" i="3"/>
  <c r="AY169" i="3"/>
  <c r="AX169" i="3"/>
  <c r="AW169" i="3"/>
  <c r="AV169" i="3"/>
  <c r="AU169" i="3"/>
  <c r="W394" i="3"/>
  <c r="W169" i="3"/>
  <c r="BH168" i="3"/>
  <c r="BG168" i="3"/>
  <c r="BF168" i="3"/>
  <c r="BE168" i="3"/>
  <c r="BD168" i="3"/>
  <c r="BC168" i="3"/>
  <c r="BB168" i="3"/>
  <c r="BA168" i="3"/>
  <c r="AZ168" i="3"/>
  <c r="AY168" i="3"/>
  <c r="AX168" i="3"/>
  <c r="AW168" i="3"/>
  <c r="AV168" i="3"/>
  <c r="AU168" i="3"/>
  <c r="W393" i="3"/>
  <c r="W168" i="3"/>
  <c r="BH167" i="3"/>
  <c r="BG167" i="3"/>
  <c r="BF167" i="3"/>
  <c r="BE167" i="3"/>
  <c r="BD167" i="3"/>
  <c r="BC167" i="3"/>
  <c r="BB167" i="3"/>
  <c r="BA167" i="3"/>
  <c r="AZ167" i="3"/>
  <c r="AY167" i="3"/>
  <c r="AX167" i="3"/>
  <c r="AW167" i="3"/>
  <c r="AV167" i="3"/>
  <c r="AU167" i="3"/>
  <c r="W392" i="3"/>
  <c r="W167" i="3"/>
  <c r="BH166" i="3"/>
  <c r="BG166" i="3"/>
  <c r="BF166" i="3"/>
  <c r="BE166" i="3"/>
  <c r="BD166" i="3"/>
  <c r="BC166" i="3"/>
  <c r="BB166" i="3"/>
  <c r="BA166" i="3"/>
  <c r="AZ166" i="3"/>
  <c r="AY166" i="3"/>
  <c r="AX166" i="3"/>
  <c r="AW166" i="3"/>
  <c r="AV166" i="3"/>
  <c r="AU166" i="3"/>
  <c r="W391" i="3"/>
  <c r="W166" i="3"/>
  <c r="BH165" i="3"/>
  <c r="BG165" i="3"/>
  <c r="BF165" i="3"/>
  <c r="BE165" i="3"/>
  <c r="BD165" i="3"/>
  <c r="BC165" i="3"/>
  <c r="BB165" i="3"/>
  <c r="BA165" i="3"/>
  <c r="AZ165" i="3"/>
  <c r="AY165" i="3"/>
  <c r="AX165" i="3"/>
  <c r="AW165" i="3"/>
  <c r="AV165" i="3"/>
  <c r="AU165" i="3"/>
  <c r="W390" i="3"/>
  <c r="W165" i="3"/>
  <c r="BH164" i="3"/>
  <c r="BG164" i="3"/>
  <c r="BF164" i="3"/>
  <c r="BE164" i="3"/>
  <c r="BD164" i="3"/>
  <c r="BC164" i="3"/>
  <c r="BB164" i="3"/>
  <c r="BA164" i="3"/>
  <c r="AZ164" i="3"/>
  <c r="AY164" i="3"/>
  <c r="AX164" i="3"/>
  <c r="AW164" i="3"/>
  <c r="AV164" i="3"/>
  <c r="AU164" i="3"/>
  <c r="W389" i="3"/>
  <c r="W164" i="3"/>
  <c r="BH163" i="3"/>
  <c r="BG163" i="3"/>
  <c r="BF163" i="3"/>
  <c r="BE163" i="3"/>
  <c r="BD163" i="3"/>
  <c r="BC163" i="3"/>
  <c r="BB163" i="3"/>
  <c r="BA163" i="3"/>
  <c r="AZ163" i="3"/>
  <c r="AY163" i="3"/>
  <c r="AX163" i="3"/>
  <c r="AW163" i="3"/>
  <c r="AV163" i="3"/>
  <c r="AU163" i="3"/>
  <c r="W388" i="3"/>
  <c r="W163" i="3"/>
  <c r="BH162" i="3"/>
  <c r="BG162" i="3"/>
  <c r="BF162" i="3"/>
  <c r="BE162" i="3"/>
  <c r="BD162" i="3"/>
  <c r="BC162" i="3"/>
  <c r="BB162" i="3"/>
  <c r="BA162" i="3"/>
  <c r="AZ162" i="3"/>
  <c r="AY162" i="3"/>
  <c r="AX162" i="3"/>
  <c r="AW162" i="3"/>
  <c r="AV162" i="3"/>
  <c r="AU162" i="3"/>
  <c r="W387" i="3"/>
  <c r="W162" i="3"/>
  <c r="BH161" i="3"/>
  <c r="BG161" i="3"/>
  <c r="BF161" i="3"/>
  <c r="BE161" i="3"/>
  <c r="BD161" i="3"/>
  <c r="BC161" i="3"/>
  <c r="BB161" i="3"/>
  <c r="BA161" i="3"/>
  <c r="AZ161" i="3"/>
  <c r="AY161" i="3"/>
  <c r="AX161" i="3"/>
  <c r="AW161" i="3"/>
  <c r="AV161" i="3"/>
  <c r="AU161" i="3"/>
  <c r="W386" i="3"/>
  <c r="W161" i="3"/>
  <c r="BH160" i="3"/>
  <c r="BG160" i="3"/>
  <c r="BF160" i="3"/>
  <c r="BE160" i="3"/>
  <c r="BD160" i="3"/>
  <c r="BC160" i="3"/>
  <c r="BB160" i="3"/>
  <c r="BA160" i="3"/>
  <c r="AZ160" i="3"/>
  <c r="AY160" i="3"/>
  <c r="AX160" i="3"/>
  <c r="AW160" i="3"/>
  <c r="AV160" i="3"/>
  <c r="AU160" i="3"/>
  <c r="W385" i="3"/>
  <c r="W160" i="3"/>
  <c r="BH159" i="3"/>
  <c r="BG159" i="3"/>
  <c r="BF159" i="3"/>
  <c r="BE159" i="3"/>
  <c r="BD159" i="3"/>
  <c r="BC159" i="3"/>
  <c r="BB159" i="3"/>
  <c r="BA159" i="3"/>
  <c r="AZ159" i="3"/>
  <c r="AY159" i="3"/>
  <c r="AX159" i="3"/>
  <c r="AW159" i="3"/>
  <c r="AV159" i="3"/>
  <c r="AU159" i="3"/>
  <c r="W384" i="3"/>
  <c r="W159" i="3"/>
  <c r="BH158" i="3"/>
  <c r="BG158" i="3"/>
  <c r="BF158" i="3"/>
  <c r="BE158" i="3"/>
  <c r="BD158" i="3"/>
  <c r="BC158" i="3"/>
  <c r="BB158" i="3"/>
  <c r="BA158" i="3"/>
  <c r="AZ158" i="3"/>
  <c r="AY158" i="3"/>
  <c r="AX158" i="3"/>
  <c r="AW158" i="3"/>
  <c r="AV158" i="3"/>
  <c r="AU158" i="3"/>
  <c r="W383" i="3"/>
  <c r="W158" i="3"/>
  <c r="BH157" i="3"/>
  <c r="BG157" i="3"/>
  <c r="BF157" i="3"/>
  <c r="BE157" i="3"/>
  <c r="BD157" i="3"/>
  <c r="BC157" i="3"/>
  <c r="BB157" i="3"/>
  <c r="BA157" i="3"/>
  <c r="AZ157" i="3"/>
  <c r="AY157" i="3"/>
  <c r="AX157" i="3"/>
  <c r="AW157" i="3"/>
  <c r="AV157" i="3"/>
  <c r="AU157" i="3"/>
  <c r="W382" i="3"/>
  <c r="W157" i="3"/>
  <c r="BH156" i="3"/>
  <c r="BG156" i="3"/>
  <c r="BF156" i="3"/>
  <c r="BE156" i="3"/>
  <c r="BD156" i="3"/>
  <c r="BC156" i="3"/>
  <c r="BB156" i="3"/>
  <c r="BA156" i="3"/>
  <c r="AZ156" i="3"/>
  <c r="AY156" i="3"/>
  <c r="AX156" i="3"/>
  <c r="AW156" i="3"/>
  <c r="AV156" i="3"/>
  <c r="AU156" i="3"/>
  <c r="W381" i="3"/>
  <c r="W156" i="3"/>
  <c r="BH155" i="3"/>
  <c r="BG155" i="3"/>
  <c r="BF155" i="3"/>
  <c r="BE155" i="3"/>
  <c r="BD155" i="3"/>
  <c r="BC155" i="3"/>
  <c r="BB155" i="3"/>
  <c r="BA155" i="3"/>
  <c r="AZ155" i="3"/>
  <c r="AY155" i="3"/>
  <c r="AX155" i="3"/>
  <c r="AW155" i="3"/>
  <c r="AV155" i="3"/>
  <c r="AU155" i="3"/>
  <c r="W380" i="3"/>
  <c r="W155" i="3"/>
  <c r="BH154" i="3"/>
  <c r="BG154" i="3"/>
  <c r="BF154" i="3"/>
  <c r="BE154" i="3"/>
  <c r="BD154" i="3"/>
  <c r="BC154" i="3"/>
  <c r="BB154" i="3"/>
  <c r="BA154" i="3"/>
  <c r="AZ154" i="3"/>
  <c r="AY154" i="3"/>
  <c r="AX154" i="3"/>
  <c r="AW154" i="3"/>
  <c r="AV154" i="3"/>
  <c r="AU154" i="3"/>
  <c r="W379" i="3"/>
  <c r="W154" i="3"/>
  <c r="BH153" i="3"/>
  <c r="BG153" i="3"/>
  <c r="BF153" i="3"/>
  <c r="BE153" i="3"/>
  <c r="BD153" i="3"/>
  <c r="BC153" i="3"/>
  <c r="BB153" i="3"/>
  <c r="BA153" i="3"/>
  <c r="AZ153" i="3"/>
  <c r="AY153" i="3"/>
  <c r="AX153" i="3"/>
  <c r="AW153" i="3"/>
  <c r="AV153" i="3"/>
  <c r="AU153" i="3"/>
  <c r="W378" i="3"/>
  <c r="W153" i="3"/>
  <c r="BH152" i="3"/>
  <c r="BG152" i="3"/>
  <c r="BF152" i="3"/>
  <c r="BE152" i="3"/>
  <c r="BD152" i="3"/>
  <c r="BC152" i="3"/>
  <c r="BB152" i="3"/>
  <c r="BA152" i="3"/>
  <c r="AZ152" i="3"/>
  <c r="AY152" i="3"/>
  <c r="AX152" i="3"/>
  <c r="AW152" i="3"/>
  <c r="AV152" i="3"/>
  <c r="AU152" i="3"/>
  <c r="W377" i="3"/>
  <c r="W152" i="3"/>
  <c r="BH151" i="3"/>
  <c r="BG151" i="3"/>
  <c r="BF151" i="3"/>
  <c r="BE151" i="3"/>
  <c r="BD151" i="3"/>
  <c r="BC151" i="3"/>
  <c r="BB151" i="3"/>
  <c r="BA151" i="3"/>
  <c r="AZ151" i="3"/>
  <c r="AY151" i="3"/>
  <c r="AX151" i="3"/>
  <c r="AW151" i="3"/>
  <c r="AV151" i="3"/>
  <c r="AU151" i="3"/>
  <c r="W376" i="3"/>
  <c r="W151" i="3"/>
  <c r="BH150" i="3"/>
  <c r="BG150" i="3"/>
  <c r="BF150" i="3"/>
  <c r="BE150" i="3"/>
  <c r="BD150" i="3"/>
  <c r="BC150" i="3"/>
  <c r="BB150" i="3"/>
  <c r="BA150" i="3"/>
  <c r="AZ150" i="3"/>
  <c r="AY150" i="3"/>
  <c r="AX150" i="3"/>
  <c r="AW150" i="3"/>
  <c r="AV150" i="3"/>
  <c r="AU150" i="3"/>
  <c r="W375" i="3"/>
  <c r="W150" i="3"/>
  <c r="BH149" i="3"/>
  <c r="BG149" i="3"/>
  <c r="BF149" i="3"/>
  <c r="BE149" i="3"/>
  <c r="BD149" i="3"/>
  <c r="BC149" i="3"/>
  <c r="BB149" i="3"/>
  <c r="BA149" i="3"/>
  <c r="AZ149" i="3"/>
  <c r="AY149" i="3"/>
  <c r="AX149" i="3"/>
  <c r="AW149" i="3"/>
  <c r="AV149" i="3"/>
  <c r="AU149" i="3"/>
  <c r="W374" i="3"/>
  <c r="W149" i="3"/>
  <c r="BH148" i="3"/>
  <c r="BG148" i="3"/>
  <c r="BF148" i="3"/>
  <c r="BE148" i="3"/>
  <c r="BD148" i="3"/>
  <c r="BC148" i="3"/>
  <c r="BB148" i="3"/>
  <c r="BA148" i="3"/>
  <c r="AZ148" i="3"/>
  <c r="AY148" i="3"/>
  <c r="AX148" i="3"/>
  <c r="AW148" i="3"/>
  <c r="AV148" i="3"/>
  <c r="AU148" i="3"/>
  <c r="W373" i="3"/>
  <c r="W148" i="3"/>
  <c r="BH147" i="3"/>
  <c r="BG147" i="3"/>
  <c r="BF147" i="3"/>
  <c r="BE147" i="3"/>
  <c r="BD147" i="3"/>
  <c r="BC147" i="3"/>
  <c r="BB147" i="3"/>
  <c r="BA147" i="3"/>
  <c r="AZ147" i="3"/>
  <c r="AY147" i="3"/>
  <c r="AX147" i="3"/>
  <c r="AW147" i="3"/>
  <c r="AV147" i="3"/>
  <c r="AU147" i="3"/>
  <c r="W372" i="3"/>
  <c r="W147" i="3"/>
  <c r="BH146" i="3"/>
  <c r="BG146" i="3"/>
  <c r="BF146" i="3"/>
  <c r="BE146" i="3"/>
  <c r="BD146" i="3"/>
  <c r="BC146" i="3"/>
  <c r="BB146" i="3"/>
  <c r="BA146" i="3"/>
  <c r="AZ146" i="3"/>
  <c r="AY146" i="3"/>
  <c r="AX146" i="3"/>
  <c r="AW146" i="3"/>
  <c r="AV146" i="3"/>
  <c r="AU146" i="3"/>
  <c r="W371" i="3"/>
  <c r="W146" i="3"/>
  <c r="BH145" i="3"/>
  <c r="BG145" i="3"/>
  <c r="BF145" i="3"/>
  <c r="BE145" i="3"/>
  <c r="BD145" i="3"/>
  <c r="BC145" i="3"/>
  <c r="BB145" i="3"/>
  <c r="BA145" i="3"/>
  <c r="AZ145" i="3"/>
  <c r="AY145" i="3"/>
  <c r="AX145" i="3"/>
  <c r="AW145" i="3"/>
  <c r="AV145" i="3"/>
  <c r="AU145" i="3"/>
  <c r="W370" i="3"/>
  <c r="W145" i="3"/>
  <c r="BH144" i="3"/>
  <c r="BG144" i="3"/>
  <c r="BF144" i="3"/>
  <c r="BE144" i="3"/>
  <c r="BD144" i="3"/>
  <c r="BC144" i="3"/>
  <c r="BB144" i="3"/>
  <c r="BA144" i="3"/>
  <c r="AZ144" i="3"/>
  <c r="AY144" i="3"/>
  <c r="AX144" i="3"/>
  <c r="AW144" i="3"/>
  <c r="AV144" i="3"/>
  <c r="AU144" i="3"/>
  <c r="W369" i="3"/>
  <c r="W144" i="3"/>
  <c r="BH143" i="3"/>
  <c r="BG143" i="3"/>
  <c r="BF143" i="3"/>
  <c r="BE143" i="3"/>
  <c r="BD143" i="3"/>
  <c r="BC143" i="3"/>
  <c r="BB143" i="3"/>
  <c r="BA143" i="3"/>
  <c r="AZ143" i="3"/>
  <c r="AY143" i="3"/>
  <c r="AX143" i="3"/>
  <c r="AW143" i="3"/>
  <c r="AV143" i="3"/>
  <c r="AU143" i="3"/>
  <c r="W368" i="3"/>
  <c r="W143" i="3"/>
  <c r="BH142" i="3"/>
  <c r="BG142" i="3"/>
  <c r="BF142" i="3"/>
  <c r="BE142" i="3"/>
  <c r="BD142" i="3"/>
  <c r="BC142" i="3"/>
  <c r="BB142" i="3"/>
  <c r="BA142" i="3"/>
  <c r="AZ142" i="3"/>
  <c r="AY142" i="3"/>
  <c r="AX142" i="3"/>
  <c r="AW142" i="3"/>
  <c r="AV142" i="3"/>
  <c r="AU142" i="3"/>
  <c r="W367" i="3"/>
  <c r="W142" i="3"/>
  <c r="BH141" i="3"/>
  <c r="BG141" i="3"/>
  <c r="BF141" i="3"/>
  <c r="BE141" i="3"/>
  <c r="BD141" i="3"/>
  <c r="BC141" i="3"/>
  <c r="BB141" i="3"/>
  <c r="BA141" i="3"/>
  <c r="AZ141" i="3"/>
  <c r="AY141" i="3"/>
  <c r="AX141" i="3"/>
  <c r="AW141" i="3"/>
  <c r="AV141" i="3"/>
  <c r="AU141" i="3"/>
  <c r="W366" i="3"/>
  <c r="W141" i="3"/>
  <c r="BH140" i="3"/>
  <c r="BG140" i="3"/>
  <c r="BF140" i="3"/>
  <c r="BE140" i="3"/>
  <c r="BD140" i="3"/>
  <c r="BC140" i="3"/>
  <c r="BB140" i="3"/>
  <c r="BA140" i="3"/>
  <c r="AZ140" i="3"/>
  <c r="AY140" i="3"/>
  <c r="AX140" i="3"/>
  <c r="AW140" i="3"/>
  <c r="AV140" i="3"/>
  <c r="AU140" i="3"/>
  <c r="W365" i="3"/>
  <c r="W140" i="3"/>
  <c r="BH139" i="3"/>
  <c r="BG139" i="3"/>
  <c r="BF139" i="3"/>
  <c r="BE139" i="3"/>
  <c r="BD139" i="3"/>
  <c r="BC139" i="3"/>
  <c r="BB139" i="3"/>
  <c r="BA139" i="3"/>
  <c r="AZ139" i="3"/>
  <c r="AY139" i="3"/>
  <c r="AX139" i="3"/>
  <c r="AW139" i="3"/>
  <c r="AV139" i="3"/>
  <c r="AU139" i="3"/>
  <c r="W364" i="3"/>
  <c r="W139" i="3"/>
  <c r="BH138" i="3"/>
  <c r="BG138" i="3"/>
  <c r="BF138" i="3"/>
  <c r="BE138" i="3"/>
  <c r="BD138" i="3"/>
  <c r="BC138" i="3"/>
  <c r="BB138" i="3"/>
  <c r="BA138" i="3"/>
  <c r="AZ138" i="3"/>
  <c r="AY138" i="3"/>
  <c r="AX138" i="3"/>
  <c r="AW138" i="3"/>
  <c r="AV138" i="3"/>
  <c r="AU138" i="3"/>
  <c r="W363" i="3"/>
  <c r="W138" i="3"/>
  <c r="BH137" i="3"/>
  <c r="BG137" i="3"/>
  <c r="BF137" i="3"/>
  <c r="BE137" i="3"/>
  <c r="BD137" i="3"/>
  <c r="BC137" i="3"/>
  <c r="BB137" i="3"/>
  <c r="BA137" i="3"/>
  <c r="AZ137" i="3"/>
  <c r="AY137" i="3"/>
  <c r="AX137" i="3"/>
  <c r="AW137" i="3"/>
  <c r="AV137" i="3"/>
  <c r="AU137" i="3"/>
  <c r="W362" i="3"/>
  <c r="W137" i="3"/>
  <c r="W361" i="2"/>
  <c r="W136" i="2"/>
  <c r="W360" i="2"/>
  <c r="W135" i="2"/>
  <c r="W359" i="2"/>
  <c r="W134" i="2"/>
  <c r="W358" i="2"/>
  <c r="W133" i="2"/>
  <c r="W357" i="2"/>
  <c r="W132" i="2"/>
  <c r="W356" i="2"/>
  <c r="W131" i="2"/>
  <c r="W355" i="2"/>
  <c r="W130" i="2"/>
  <c r="W354" i="2"/>
  <c r="W129" i="2"/>
  <c r="W353" i="2"/>
  <c r="W128" i="2"/>
  <c r="W352" i="2"/>
  <c r="W127" i="2"/>
  <c r="W351" i="2"/>
  <c r="W126" i="2"/>
  <c r="W350" i="2"/>
  <c r="W125" i="2"/>
  <c r="W349" i="2"/>
  <c r="W124" i="2"/>
  <c r="W348" i="2"/>
  <c r="W123" i="2"/>
  <c r="W347" i="2"/>
  <c r="W122" i="2"/>
  <c r="W346" i="2"/>
  <c r="W121" i="2"/>
  <c r="W345" i="2"/>
  <c r="W120" i="2"/>
  <c r="W344" i="2"/>
  <c r="W119" i="2"/>
  <c r="W343" i="2"/>
  <c r="W118" i="2"/>
  <c r="W342" i="2"/>
  <c r="W117" i="2"/>
  <c r="W341" i="2"/>
  <c r="W116" i="2"/>
  <c r="W340" i="2"/>
  <c r="W115" i="2"/>
  <c r="W339" i="2"/>
  <c r="W114" i="2"/>
  <c r="W338" i="2"/>
  <c r="W113" i="2"/>
  <c r="W337" i="2"/>
  <c r="W112" i="2"/>
  <c r="W336" i="2"/>
  <c r="W111" i="2"/>
  <c r="W335" i="2"/>
  <c r="W110" i="2"/>
  <c r="W334" i="2"/>
  <c r="W109" i="2"/>
  <c r="W333" i="2"/>
  <c r="W108" i="2"/>
  <c r="W332" i="2"/>
  <c r="W107" i="2"/>
  <c r="W331" i="2"/>
  <c r="W106" i="2"/>
  <c r="W330" i="2"/>
  <c r="W105" i="2"/>
  <c r="W329" i="2"/>
  <c r="W104" i="2"/>
  <c r="W328" i="2"/>
  <c r="W103" i="2"/>
  <c r="W327" i="2"/>
  <c r="W102" i="2"/>
  <c r="W326" i="2"/>
  <c r="W101" i="2"/>
  <c r="W325" i="2"/>
  <c r="W100" i="2"/>
  <c r="W324" i="2"/>
  <c r="W99" i="2"/>
  <c r="W323" i="2"/>
  <c r="W98" i="2"/>
  <c r="W322" i="2"/>
  <c r="W97" i="2"/>
  <c r="W321" i="2"/>
  <c r="W96" i="2"/>
  <c r="W320" i="2"/>
  <c r="W95" i="2"/>
  <c r="W319" i="2"/>
  <c r="W94" i="2"/>
  <c r="W318" i="2"/>
  <c r="W93" i="2"/>
  <c r="W317" i="2"/>
  <c r="W92" i="2"/>
  <c r="BH136" i="3"/>
  <c r="BG136" i="3"/>
  <c r="BF136" i="3"/>
  <c r="BE136" i="3"/>
  <c r="BD136" i="3"/>
  <c r="BC136" i="3"/>
  <c r="BB136" i="3"/>
  <c r="BA136" i="3"/>
  <c r="AZ136" i="3"/>
  <c r="AY136" i="3"/>
  <c r="AX136" i="3"/>
  <c r="AW136" i="3"/>
  <c r="AV136" i="3"/>
  <c r="AU136" i="3"/>
  <c r="W361" i="3"/>
  <c r="W136" i="3"/>
  <c r="BH135" i="3"/>
  <c r="BG135" i="3"/>
  <c r="BF135" i="3"/>
  <c r="BE135" i="3"/>
  <c r="BD135" i="3"/>
  <c r="BC135" i="3"/>
  <c r="BB135" i="3"/>
  <c r="BA135" i="3"/>
  <c r="AZ135" i="3"/>
  <c r="AY135" i="3"/>
  <c r="AX135" i="3"/>
  <c r="AW135" i="3"/>
  <c r="AV135" i="3"/>
  <c r="AU135" i="3"/>
  <c r="W360" i="3"/>
  <c r="W135" i="3"/>
  <c r="BH134" i="3"/>
  <c r="BG134" i="3"/>
  <c r="BF134" i="3"/>
  <c r="BE134" i="3"/>
  <c r="BD134" i="3"/>
  <c r="BC134" i="3"/>
  <c r="BB134" i="3"/>
  <c r="BA134" i="3"/>
  <c r="AZ134" i="3"/>
  <c r="AY134" i="3"/>
  <c r="AX134" i="3"/>
  <c r="AW134" i="3"/>
  <c r="AV134" i="3"/>
  <c r="AU134" i="3"/>
  <c r="W359" i="3"/>
  <c r="W134" i="3"/>
  <c r="BH133" i="3"/>
  <c r="BG133" i="3"/>
  <c r="BF133" i="3"/>
  <c r="BE133" i="3"/>
  <c r="BD133" i="3"/>
  <c r="BC133" i="3"/>
  <c r="BB133" i="3"/>
  <c r="BA133" i="3"/>
  <c r="AZ133" i="3"/>
  <c r="AY133" i="3"/>
  <c r="AX133" i="3"/>
  <c r="AW133" i="3"/>
  <c r="AV133" i="3"/>
  <c r="AU133" i="3"/>
  <c r="W358" i="3"/>
  <c r="W133" i="3"/>
  <c r="BH132" i="3"/>
  <c r="BG132" i="3"/>
  <c r="BF132" i="3"/>
  <c r="BE132" i="3"/>
  <c r="BD132" i="3"/>
  <c r="BC132" i="3"/>
  <c r="BB132" i="3"/>
  <c r="BA132" i="3"/>
  <c r="AZ132" i="3"/>
  <c r="AY132" i="3"/>
  <c r="AX132" i="3"/>
  <c r="AW132" i="3"/>
  <c r="AV132" i="3"/>
  <c r="AU132" i="3"/>
  <c r="W357" i="3"/>
  <c r="W132" i="3"/>
  <c r="BH131" i="3"/>
  <c r="BG131" i="3"/>
  <c r="BF131" i="3"/>
  <c r="BE131" i="3"/>
  <c r="BD131" i="3"/>
  <c r="BC131" i="3"/>
  <c r="BB131" i="3"/>
  <c r="BA131" i="3"/>
  <c r="AZ131" i="3"/>
  <c r="AY131" i="3"/>
  <c r="AX131" i="3"/>
  <c r="AW131" i="3"/>
  <c r="AV131" i="3"/>
  <c r="AU131" i="3"/>
  <c r="W356" i="3"/>
  <c r="W131" i="3"/>
  <c r="BH130" i="3"/>
  <c r="BG130" i="3"/>
  <c r="BF130" i="3"/>
  <c r="BE130" i="3"/>
  <c r="BD130" i="3"/>
  <c r="BC130" i="3"/>
  <c r="BB130" i="3"/>
  <c r="BA130" i="3"/>
  <c r="AZ130" i="3"/>
  <c r="AY130" i="3"/>
  <c r="AX130" i="3"/>
  <c r="AW130" i="3"/>
  <c r="AV130" i="3"/>
  <c r="AU130" i="3"/>
  <c r="W355" i="3"/>
  <c r="W130" i="3"/>
  <c r="BH129" i="3"/>
  <c r="BG129" i="3"/>
  <c r="BF129" i="3"/>
  <c r="BE129" i="3"/>
  <c r="BD129" i="3"/>
  <c r="BC129" i="3"/>
  <c r="BB129" i="3"/>
  <c r="BA129" i="3"/>
  <c r="AZ129" i="3"/>
  <c r="AY129" i="3"/>
  <c r="AX129" i="3"/>
  <c r="AW129" i="3"/>
  <c r="AV129" i="3"/>
  <c r="AU129" i="3"/>
  <c r="W354" i="3"/>
  <c r="W129" i="3"/>
  <c r="BH128" i="3"/>
  <c r="BG128" i="3"/>
  <c r="BF128" i="3"/>
  <c r="BE128" i="3"/>
  <c r="BD128" i="3"/>
  <c r="BC128" i="3"/>
  <c r="BB128" i="3"/>
  <c r="BA128" i="3"/>
  <c r="AZ128" i="3"/>
  <c r="AY128" i="3"/>
  <c r="AX128" i="3"/>
  <c r="AW128" i="3"/>
  <c r="AV128" i="3"/>
  <c r="AU128" i="3"/>
  <c r="W353" i="3"/>
  <c r="W128" i="3"/>
  <c r="BH127" i="3"/>
  <c r="BG127" i="3"/>
  <c r="BF127" i="3"/>
  <c r="BE127" i="3"/>
  <c r="BD127" i="3"/>
  <c r="BC127" i="3"/>
  <c r="BB127" i="3"/>
  <c r="BA127" i="3"/>
  <c r="AZ127" i="3"/>
  <c r="AY127" i="3"/>
  <c r="AX127" i="3"/>
  <c r="AW127" i="3"/>
  <c r="AV127" i="3"/>
  <c r="AU127" i="3"/>
  <c r="W352" i="3"/>
  <c r="W127" i="3"/>
  <c r="BH126" i="3"/>
  <c r="BG126" i="3"/>
  <c r="BF126" i="3"/>
  <c r="BE126" i="3"/>
  <c r="BD126" i="3"/>
  <c r="BC126" i="3"/>
  <c r="BB126" i="3"/>
  <c r="BA126" i="3"/>
  <c r="AZ126" i="3"/>
  <c r="AY126" i="3"/>
  <c r="AX126" i="3"/>
  <c r="AW126" i="3"/>
  <c r="AV126" i="3"/>
  <c r="AU126" i="3"/>
  <c r="W351" i="3"/>
  <c r="W126" i="3"/>
  <c r="BH125" i="3"/>
  <c r="BG125" i="3"/>
  <c r="BF125" i="3"/>
  <c r="BE125" i="3"/>
  <c r="BD125" i="3"/>
  <c r="BC125" i="3"/>
  <c r="BB125" i="3"/>
  <c r="BA125" i="3"/>
  <c r="AZ125" i="3"/>
  <c r="AY125" i="3"/>
  <c r="AX125" i="3"/>
  <c r="AW125" i="3"/>
  <c r="AV125" i="3"/>
  <c r="AU125" i="3"/>
  <c r="W350" i="3"/>
  <c r="W125" i="3"/>
  <c r="BH124" i="3"/>
  <c r="BG124" i="3"/>
  <c r="BF124" i="3"/>
  <c r="BE124" i="3"/>
  <c r="BD124" i="3"/>
  <c r="BC124" i="3"/>
  <c r="BB124" i="3"/>
  <c r="BA124" i="3"/>
  <c r="AZ124" i="3"/>
  <c r="AY124" i="3"/>
  <c r="AX124" i="3"/>
  <c r="AW124" i="3"/>
  <c r="AV124" i="3"/>
  <c r="AU124" i="3"/>
  <c r="W349" i="3"/>
  <c r="W124" i="3"/>
  <c r="BH123" i="3"/>
  <c r="BG123" i="3"/>
  <c r="BF123" i="3"/>
  <c r="BE123" i="3"/>
  <c r="BD123" i="3"/>
  <c r="BC123" i="3"/>
  <c r="BB123" i="3"/>
  <c r="BA123" i="3"/>
  <c r="AZ123" i="3"/>
  <c r="AY123" i="3"/>
  <c r="AX123" i="3"/>
  <c r="AW123" i="3"/>
  <c r="AV123" i="3"/>
  <c r="AU123" i="3"/>
  <c r="W348" i="3"/>
  <c r="W123" i="3"/>
  <c r="BH122" i="3"/>
  <c r="BG122" i="3"/>
  <c r="BF122" i="3"/>
  <c r="BE122" i="3"/>
  <c r="BD122" i="3"/>
  <c r="BC122" i="3"/>
  <c r="BB122" i="3"/>
  <c r="BA122" i="3"/>
  <c r="AZ122" i="3"/>
  <c r="AY122" i="3"/>
  <c r="AX122" i="3"/>
  <c r="AW122" i="3"/>
  <c r="AV122" i="3"/>
  <c r="AU122" i="3"/>
  <c r="W347" i="3"/>
  <c r="W122" i="3"/>
  <c r="BH121" i="3"/>
  <c r="BG121" i="3"/>
  <c r="BF121" i="3"/>
  <c r="BE121" i="3"/>
  <c r="BD121" i="3"/>
  <c r="BC121" i="3"/>
  <c r="BB121" i="3"/>
  <c r="BA121" i="3"/>
  <c r="AZ121" i="3"/>
  <c r="AY121" i="3"/>
  <c r="AX121" i="3"/>
  <c r="AW121" i="3"/>
  <c r="AV121" i="3"/>
  <c r="AU121" i="3"/>
  <c r="W346" i="3"/>
  <c r="W121" i="3"/>
  <c r="BH120" i="3"/>
  <c r="BG120" i="3"/>
  <c r="BF120" i="3"/>
  <c r="BE120" i="3"/>
  <c r="BD120" i="3"/>
  <c r="BC120" i="3"/>
  <c r="BB120" i="3"/>
  <c r="BA120" i="3"/>
  <c r="AZ120" i="3"/>
  <c r="AY120" i="3"/>
  <c r="AX120" i="3"/>
  <c r="AW120" i="3"/>
  <c r="AV120" i="3"/>
  <c r="AU120" i="3"/>
  <c r="W345" i="3"/>
  <c r="W120" i="3"/>
  <c r="BH119" i="3"/>
  <c r="BG119" i="3"/>
  <c r="BF119" i="3"/>
  <c r="BE119" i="3"/>
  <c r="BD119" i="3"/>
  <c r="BC119" i="3"/>
  <c r="BB119" i="3"/>
  <c r="BA119" i="3"/>
  <c r="AZ119" i="3"/>
  <c r="AY119" i="3"/>
  <c r="AX119" i="3"/>
  <c r="AW119" i="3"/>
  <c r="AV119" i="3"/>
  <c r="AU119" i="3"/>
  <c r="W344" i="3"/>
  <c r="W119" i="3"/>
  <c r="BH118" i="3"/>
  <c r="BG118" i="3"/>
  <c r="BF118" i="3"/>
  <c r="BE118" i="3"/>
  <c r="BD118" i="3"/>
  <c r="BC118" i="3"/>
  <c r="BB118" i="3"/>
  <c r="BA118" i="3"/>
  <c r="AZ118" i="3"/>
  <c r="AY118" i="3"/>
  <c r="AX118" i="3"/>
  <c r="AW118" i="3"/>
  <c r="AV118" i="3"/>
  <c r="AU118" i="3"/>
  <c r="W343" i="3"/>
  <c r="W118" i="3"/>
  <c r="BH117" i="3"/>
  <c r="BG117" i="3"/>
  <c r="BF117" i="3"/>
  <c r="BE117" i="3"/>
  <c r="BD117" i="3"/>
  <c r="BC117" i="3"/>
  <c r="BB117" i="3"/>
  <c r="BA117" i="3"/>
  <c r="AZ117" i="3"/>
  <c r="AY117" i="3"/>
  <c r="AX117" i="3"/>
  <c r="AW117" i="3"/>
  <c r="AV117" i="3"/>
  <c r="AU117" i="3"/>
  <c r="W342" i="3"/>
  <c r="W117" i="3"/>
  <c r="BH116" i="3"/>
  <c r="BG116" i="3"/>
  <c r="BF116" i="3"/>
  <c r="BE116" i="3"/>
  <c r="BD116" i="3"/>
  <c r="BC116" i="3"/>
  <c r="BB116" i="3"/>
  <c r="BA116" i="3"/>
  <c r="AZ116" i="3"/>
  <c r="AY116" i="3"/>
  <c r="AX116" i="3"/>
  <c r="AW116" i="3"/>
  <c r="AV116" i="3"/>
  <c r="AU116" i="3"/>
  <c r="W341" i="3"/>
  <c r="W116" i="3"/>
  <c r="BH115" i="3"/>
  <c r="BG115" i="3"/>
  <c r="BF115" i="3"/>
  <c r="BE115" i="3"/>
  <c r="BD115" i="3"/>
  <c r="BC115" i="3"/>
  <c r="BB115" i="3"/>
  <c r="BA115" i="3"/>
  <c r="AZ115" i="3"/>
  <c r="AY115" i="3"/>
  <c r="AX115" i="3"/>
  <c r="AW115" i="3"/>
  <c r="AV115" i="3"/>
  <c r="AU115" i="3"/>
  <c r="W340" i="3"/>
  <c r="W115" i="3"/>
  <c r="BH114" i="3"/>
  <c r="BG114" i="3"/>
  <c r="BF114" i="3"/>
  <c r="BE114" i="3"/>
  <c r="BD114" i="3"/>
  <c r="BC114" i="3"/>
  <c r="BB114" i="3"/>
  <c r="BA114" i="3"/>
  <c r="AZ114" i="3"/>
  <c r="AY114" i="3"/>
  <c r="AX114" i="3"/>
  <c r="AW114" i="3"/>
  <c r="AV114" i="3"/>
  <c r="AU114" i="3"/>
  <c r="W339" i="3"/>
  <c r="W114" i="3"/>
  <c r="BH113" i="3"/>
  <c r="BG113" i="3"/>
  <c r="BF113" i="3"/>
  <c r="BE113" i="3"/>
  <c r="BD113" i="3"/>
  <c r="BC113" i="3"/>
  <c r="BB113" i="3"/>
  <c r="BA113" i="3"/>
  <c r="AZ113" i="3"/>
  <c r="AY113" i="3"/>
  <c r="AX113" i="3"/>
  <c r="AW113" i="3"/>
  <c r="AV113" i="3"/>
  <c r="AU113" i="3"/>
  <c r="W338" i="3"/>
  <c r="W113" i="3"/>
  <c r="BH112" i="3"/>
  <c r="BG112" i="3"/>
  <c r="BF112" i="3"/>
  <c r="BE112" i="3"/>
  <c r="BD112" i="3"/>
  <c r="BC112" i="3"/>
  <c r="BB112" i="3"/>
  <c r="BA112" i="3"/>
  <c r="AZ112" i="3"/>
  <c r="AY112" i="3"/>
  <c r="AX112" i="3"/>
  <c r="AW112" i="3"/>
  <c r="AV112" i="3"/>
  <c r="AU112" i="3"/>
  <c r="W337" i="3"/>
  <c r="W112" i="3"/>
  <c r="BH111" i="3"/>
  <c r="BG111" i="3"/>
  <c r="BF111" i="3"/>
  <c r="BE111" i="3"/>
  <c r="BD111" i="3"/>
  <c r="BC111" i="3"/>
  <c r="BB111" i="3"/>
  <c r="BA111" i="3"/>
  <c r="AZ111" i="3"/>
  <c r="AY111" i="3"/>
  <c r="AX111" i="3"/>
  <c r="AW111" i="3"/>
  <c r="AV111" i="3"/>
  <c r="AU111" i="3"/>
  <c r="W336" i="3"/>
  <c r="W111" i="3"/>
  <c r="BH110" i="3"/>
  <c r="BG110" i="3"/>
  <c r="BF110" i="3"/>
  <c r="BE110" i="3"/>
  <c r="BD110" i="3"/>
  <c r="BC110" i="3"/>
  <c r="BB110" i="3"/>
  <c r="BA110" i="3"/>
  <c r="AZ110" i="3"/>
  <c r="AY110" i="3"/>
  <c r="AX110" i="3"/>
  <c r="AW110" i="3"/>
  <c r="AV110" i="3"/>
  <c r="AU110" i="3"/>
  <c r="W335" i="3"/>
  <c r="W110" i="3"/>
  <c r="BH109" i="3"/>
  <c r="BG109" i="3"/>
  <c r="BF109" i="3"/>
  <c r="BE109" i="3"/>
  <c r="BD109" i="3"/>
  <c r="BC109" i="3"/>
  <c r="BB109" i="3"/>
  <c r="BA109" i="3"/>
  <c r="AZ109" i="3"/>
  <c r="AY109" i="3"/>
  <c r="AX109" i="3"/>
  <c r="AW109" i="3"/>
  <c r="AV109" i="3"/>
  <c r="AU109" i="3"/>
  <c r="W334" i="3"/>
  <c r="W109" i="3"/>
  <c r="BH108" i="3"/>
  <c r="BG108" i="3"/>
  <c r="BF108" i="3"/>
  <c r="BE108" i="3"/>
  <c r="BD108" i="3"/>
  <c r="BC108" i="3"/>
  <c r="BB108" i="3"/>
  <c r="BA108" i="3"/>
  <c r="AZ108" i="3"/>
  <c r="AY108" i="3"/>
  <c r="AX108" i="3"/>
  <c r="AW108" i="3"/>
  <c r="AV108" i="3"/>
  <c r="AU108" i="3"/>
  <c r="W333" i="3"/>
  <c r="W108" i="3"/>
  <c r="BH107" i="3"/>
  <c r="BG107" i="3"/>
  <c r="BF107" i="3"/>
  <c r="BE107" i="3"/>
  <c r="BD107" i="3"/>
  <c r="BC107" i="3"/>
  <c r="BB107" i="3"/>
  <c r="BA107" i="3"/>
  <c r="AZ107" i="3"/>
  <c r="AY107" i="3"/>
  <c r="AX107" i="3"/>
  <c r="AW107" i="3"/>
  <c r="AV107" i="3"/>
  <c r="AU107" i="3"/>
  <c r="W332" i="3"/>
  <c r="W107" i="3"/>
  <c r="BH106" i="3"/>
  <c r="BG106" i="3"/>
  <c r="BF106" i="3"/>
  <c r="BE106" i="3"/>
  <c r="BD106" i="3"/>
  <c r="BC106" i="3"/>
  <c r="BB106" i="3"/>
  <c r="BA106" i="3"/>
  <c r="AZ106" i="3"/>
  <c r="AY106" i="3"/>
  <c r="AX106" i="3"/>
  <c r="AW106" i="3"/>
  <c r="AV106" i="3"/>
  <c r="AU106" i="3"/>
  <c r="W331" i="3"/>
  <c r="W106" i="3"/>
  <c r="BH105" i="3"/>
  <c r="BG105" i="3"/>
  <c r="BF105" i="3"/>
  <c r="BE105" i="3"/>
  <c r="BD105" i="3"/>
  <c r="BC105" i="3"/>
  <c r="BB105" i="3"/>
  <c r="BA105" i="3"/>
  <c r="AZ105" i="3"/>
  <c r="AY105" i="3"/>
  <c r="AX105" i="3"/>
  <c r="AW105" i="3"/>
  <c r="AV105" i="3"/>
  <c r="AU105" i="3"/>
  <c r="W330" i="3"/>
  <c r="W105" i="3"/>
  <c r="BH104" i="3"/>
  <c r="BG104" i="3"/>
  <c r="BF104" i="3"/>
  <c r="BE104" i="3"/>
  <c r="BD104" i="3"/>
  <c r="BC104" i="3"/>
  <c r="BB104" i="3"/>
  <c r="BA104" i="3"/>
  <c r="AZ104" i="3"/>
  <c r="AY104" i="3"/>
  <c r="AX104" i="3"/>
  <c r="AW104" i="3"/>
  <c r="AV104" i="3"/>
  <c r="AU104" i="3"/>
  <c r="W329" i="3"/>
  <c r="W104" i="3"/>
  <c r="BH103" i="3"/>
  <c r="BG103" i="3"/>
  <c r="BF103" i="3"/>
  <c r="BE103" i="3"/>
  <c r="BD103" i="3"/>
  <c r="BC103" i="3"/>
  <c r="BB103" i="3"/>
  <c r="BA103" i="3"/>
  <c r="AZ103" i="3"/>
  <c r="AY103" i="3"/>
  <c r="AX103" i="3"/>
  <c r="AW103" i="3"/>
  <c r="AV103" i="3"/>
  <c r="AU103" i="3"/>
  <c r="W328" i="3"/>
  <c r="W103" i="3"/>
  <c r="BH102" i="3"/>
  <c r="BG102" i="3"/>
  <c r="BF102" i="3"/>
  <c r="BE102" i="3"/>
  <c r="BD102" i="3"/>
  <c r="BC102" i="3"/>
  <c r="BB102" i="3"/>
  <c r="BA102" i="3"/>
  <c r="AZ102" i="3"/>
  <c r="AY102" i="3"/>
  <c r="AX102" i="3"/>
  <c r="AW102" i="3"/>
  <c r="AV102" i="3"/>
  <c r="AU102" i="3"/>
  <c r="W327" i="3"/>
  <c r="W102" i="3"/>
  <c r="BH101" i="3"/>
  <c r="BG101" i="3"/>
  <c r="BF101" i="3"/>
  <c r="BE101" i="3"/>
  <c r="BD101" i="3"/>
  <c r="BC101" i="3"/>
  <c r="BB101" i="3"/>
  <c r="BA101" i="3"/>
  <c r="AZ101" i="3"/>
  <c r="AY101" i="3"/>
  <c r="AX101" i="3"/>
  <c r="AW101" i="3"/>
  <c r="AV101" i="3"/>
  <c r="AU101" i="3"/>
  <c r="W326" i="3"/>
  <c r="W101" i="3"/>
  <c r="BH100" i="3"/>
  <c r="BG100" i="3"/>
  <c r="BF100" i="3"/>
  <c r="BE100" i="3"/>
  <c r="BD100" i="3"/>
  <c r="BC100" i="3"/>
  <c r="BB100" i="3"/>
  <c r="BA100" i="3"/>
  <c r="AZ100" i="3"/>
  <c r="AY100" i="3"/>
  <c r="AX100" i="3"/>
  <c r="AW100" i="3"/>
  <c r="AV100" i="3"/>
  <c r="AU100" i="3"/>
  <c r="W325" i="3"/>
  <c r="W100" i="3"/>
  <c r="BH99" i="3"/>
  <c r="BG99" i="3"/>
  <c r="BF99" i="3"/>
  <c r="BE99" i="3"/>
  <c r="BD99" i="3"/>
  <c r="BC99" i="3"/>
  <c r="BB99" i="3"/>
  <c r="BA99" i="3"/>
  <c r="AZ99" i="3"/>
  <c r="AY99" i="3"/>
  <c r="AX99" i="3"/>
  <c r="AW99" i="3"/>
  <c r="AV99" i="3"/>
  <c r="AU99" i="3"/>
  <c r="W324" i="3"/>
  <c r="W99" i="3"/>
  <c r="BH98" i="3"/>
  <c r="BG98" i="3"/>
  <c r="BF98" i="3"/>
  <c r="BE98" i="3"/>
  <c r="BD98" i="3"/>
  <c r="BC98" i="3"/>
  <c r="BB98" i="3"/>
  <c r="BA98" i="3"/>
  <c r="AZ98" i="3"/>
  <c r="AY98" i="3"/>
  <c r="AX98" i="3"/>
  <c r="AW98" i="3"/>
  <c r="AV98" i="3"/>
  <c r="AU98" i="3"/>
  <c r="W323" i="3"/>
  <c r="W98" i="3"/>
  <c r="BH97" i="3"/>
  <c r="BG97" i="3"/>
  <c r="BF97" i="3"/>
  <c r="BE97" i="3"/>
  <c r="BD97" i="3"/>
  <c r="BC97" i="3"/>
  <c r="BB97" i="3"/>
  <c r="BA97" i="3"/>
  <c r="AZ97" i="3"/>
  <c r="AY97" i="3"/>
  <c r="AX97" i="3"/>
  <c r="AW97" i="3"/>
  <c r="AV97" i="3"/>
  <c r="AU97" i="3"/>
  <c r="W322" i="3"/>
  <c r="W97" i="3"/>
  <c r="BH96" i="3"/>
  <c r="BG96" i="3"/>
  <c r="BF96" i="3"/>
  <c r="BE96" i="3"/>
  <c r="BD96" i="3"/>
  <c r="BC96" i="3"/>
  <c r="BB96" i="3"/>
  <c r="BA96" i="3"/>
  <c r="AZ96" i="3"/>
  <c r="AY96" i="3"/>
  <c r="AX96" i="3"/>
  <c r="AW96" i="3"/>
  <c r="AV96" i="3"/>
  <c r="AU96" i="3"/>
  <c r="W321" i="3"/>
  <c r="W96" i="3"/>
  <c r="BH95" i="3"/>
  <c r="BG95" i="3"/>
  <c r="BF95" i="3"/>
  <c r="BE95" i="3"/>
  <c r="BD95" i="3"/>
  <c r="BC95" i="3"/>
  <c r="BB95" i="3"/>
  <c r="BA95" i="3"/>
  <c r="AZ95" i="3"/>
  <c r="AY95" i="3"/>
  <c r="AX95" i="3"/>
  <c r="AW95" i="3"/>
  <c r="AV95" i="3"/>
  <c r="AU95" i="3"/>
  <c r="W320" i="3"/>
  <c r="W95" i="3"/>
  <c r="BH94" i="3"/>
  <c r="BG94" i="3"/>
  <c r="BF94" i="3"/>
  <c r="BE94" i="3"/>
  <c r="BD94" i="3"/>
  <c r="BC94" i="3"/>
  <c r="BB94" i="3"/>
  <c r="BA94" i="3"/>
  <c r="AZ94" i="3"/>
  <c r="AY94" i="3"/>
  <c r="AX94" i="3"/>
  <c r="AW94" i="3"/>
  <c r="AV94" i="3"/>
  <c r="AU94" i="3"/>
  <c r="W319" i="3"/>
  <c r="W94" i="3"/>
  <c r="BH93" i="3"/>
  <c r="BG93" i="3"/>
  <c r="BF93" i="3"/>
  <c r="BE93" i="3"/>
  <c r="BD93" i="3"/>
  <c r="BC93" i="3"/>
  <c r="BB93" i="3"/>
  <c r="BA93" i="3"/>
  <c r="AZ93" i="3"/>
  <c r="AY93" i="3"/>
  <c r="AX93" i="3"/>
  <c r="AW93" i="3"/>
  <c r="AV93" i="3"/>
  <c r="AU93" i="3"/>
  <c r="W318" i="3"/>
  <c r="W93" i="3"/>
  <c r="BH92" i="3"/>
  <c r="BG92" i="3"/>
  <c r="BF92" i="3"/>
  <c r="BE92" i="3"/>
  <c r="BD92" i="3"/>
  <c r="BC92" i="3"/>
  <c r="BB92" i="3"/>
  <c r="BA92" i="3"/>
  <c r="AZ92" i="3"/>
  <c r="AY92" i="3"/>
  <c r="AX92" i="3"/>
  <c r="AW92" i="3"/>
  <c r="AV92" i="3"/>
  <c r="AU92" i="3"/>
  <c r="W317" i="3"/>
  <c r="W92" i="3"/>
  <c r="W316" i="2"/>
  <c r="W91" i="2"/>
  <c r="W315" i="2"/>
  <c r="W90" i="2"/>
  <c r="W314" i="2"/>
  <c r="W89" i="2"/>
  <c r="W313" i="2"/>
  <c r="W88" i="2"/>
  <c r="W312" i="2"/>
  <c r="W87" i="2"/>
  <c r="W311" i="2"/>
  <c r="W86" i="2"/>
  <c r="W310" i="2"/>
  <c r="W85" i="2"/>
  <c r="W309" i="2"/>
  <c r="W84" i="2"/>
  <c r="W308" i="2"/>
  <c r="W83" i="2"/>
  <c r="W307" i="2"/>
  <c r="W82" i="2"/>
  <c r="W306" i="2"/>
  <c r="W81" i="2"/>
  <c r="W305" i="2"/>
  <c r="W80" i="2"/>
  <c r="W304" i="2"/>
  <c r="W79" i="2"/>
  <c r="W303" i="2"/>
  <c r="W78" i="2"/>
  <c r="W302" i="2"/>
  <c r="W77" i="2"/>
  <c r="W301" i="2"/>
  <c r="W76" i="2"/>
  <c r="W300" i="2"/>
  <c r="W75" i="2"/>
  <c r="W299" i="2"/>
  <c r="W74" i="2"/>
  <c r="W298" i="2"/>
  <c r="W73" i="2"/>
  <c r="W297" i="2"/>
  <c r="W72" i="2"/>
  <c r="W296" i="2"/>
  <c r="W71" i="2"/>
  <c r="W295" i="2"/>
  <c r="W70" i="2"/>
  <c r="W294" i="2"/>
  <c r="W69" i="2"/>
  <c r="W293" i="2"/>
  <c r="W68" i="2"/>
  <c r="W292" i="2"/>
  <c r="W67" i="2"/>
  <c r="W291" i="2"/>
  <c r="W66" i="2"/>
  <c r="W290" i="2"/>
  <c r="W65" i="2"/>
  <c r="W289" i="2"/>
  <c r="W64" i="2"/>
  <c r="W288" i="2"/>
  <c r="W63" i="2"/>
  <c r="W287" i="2"/>
  <c r="W62" i="2"/>
  <c r="W286" i="2"/>
  <c r="W61" i="2"/>
  <c r="W285" i="2"/>
  <c r="W60" i="2"/>
  <c r="W284" i="2"/>
  <c r="W59" i="2"/>
  <c r="W283" i="2"/>
  <c r="W58" i="2"/>
  <c r="W282" i="2"/>
  <c r="W57" i="2"/>
  <c r="W281" i="2"/>
  <c r="W56" i="2"/>
  <c r="W280" i="2"/>
  <c r="W55" i="2"/>
  <c r="W279" i="2"/>
  <c r="W54" i="2"/>
  <c r="W278" i="2"/>
  <c r="W53" i="2"/>
  <c r="W277" i="2"/>
  <c r="W52" i="2"/>
  <c r="W276" i="2"/>
  <c r="W51" i="2"/>
  <c r="W275" i="2"/>
  <c r="W50" i="2"/>
  <c r="W274" i="2"/>
  <c r="W49" i="2"/>
  <c r="W273" i="2"/>
  <c r="W48" i="2"/>
  <c r="W272" i="2"/>
  <c r="W47" i="2"/>
  <c r="BH91" i="3"/>
  <c r="BG91" i="3"/>
  <c r="BF91" i="3"/>
  <c r="BE91" i="3"/>
  <c r="BD91" i="3"/>
  <c r="BC91" i="3"/>
  <c r="BB91" i="3"/>
  <c r="BA91" i="3"/>
  <c r="AZ91" i="3"/>
  <c r="AY91" i="3"/>
  <c r="AX91" i="3"/>
  <c r="AW91" i="3"/>
  <c r="AV91" i="3"/>
  <c r="AU91" i="3"/>
  <c r="W316" i="3"/>
  <c r="W91" i="3"/>
  <c r="BH90" i="3"/>
  <c r="BG90" i="3"/>
  <c r="BF90" i="3"/>
  <c r="BE90" i="3"/>
  <c r="BD90" i="3"/>
  <c r="BC90" i="3"/>
  <c r="BB90" i="3"/>
  <c r="BA90" i="3"/>
  <c r="AZ90" i="3"/>
  <c r="AY90" i="3"/>
  <c r="AX90" i="3"/>
  <c r="AW90" i="3"/>
  <c r="AV90" i="3"/>
  <c r="AU90" i="3"/>
  <c r="W315" i="3"/>
  <c r="W90" i="3"/>
  <c r="BH89" i="3"/>
  <c r="BG89" i="3"/>
  <c r="BF89" i="3"/>
  <c r="BE89" i="3"/>
  <c r="BD89" i="3"/>
  <c r="BC89" i="3"/>
  <c r="BB89" i="3"/>
  <c r="BA89" i="3"/>
  <c r="AZ89" i="3"/>
  <c r="AY89" i="3"/>
  <c r="AX89" i="3"/>
  <c r="AW89" i="3"/>
  <c r="AV89" i="3"/>
  <c r="AU89" i="3"/>
  <c r="W314" i="3"/>
  <c r="W89" i="3"/>
  <c r="BH88" i="3"/>
  <c r="BG88" i="3"/>
  <c r="BF88" i="3"/>
  <c r="BE88" i="3"/>
  <c r="BD88" i="3"/>
  <c r="BC88" i="3"/>
  <c r="BB88" i="3"/>
  <c r="BA88" i="3"/>
  <c r="AZ88" i="3"/>
  <c r="AY88" i="3"/>
  <c r="AX88" i="3"/>
  <c r="AW88" i="3"/>
  <c r="AV88" i="3"/>
  <c r="AU88" i="3"/>
  <c r="W313" i="3"/>
  <c r="W88" i="3"/>
  <c r="BH87" i="3"/>
  <c r="BG87" i="3"/>
  <c r="BF87" i="3"/>
  <c r="BE87" i="3"/>
  <c r="BD87" i="3"/>
  <c r="BC87" i="3"/>
  <c r="BB87" i="3"/>
  <c r="BA87" i="3"/>
  <c r="AZ87" i="3"/>
  <c r="AY87" i="3"/>
  <c r="AX87" i="3"/>
  <c r="AW87" i="3"/>
  <c r="AV87" i="3"/>
  <c r="AU87" i="3"/>
  <c r="W312" i="3"/>
  <c r="W87" i="3"/>
  <c r="BH86" i="3"/>
  <c r="BG86" i="3"/>
  <c r="BF86" i="3"/>
  <c r="BE86" i="3"/>
  <c r="BD86" i="3"/>
  <c r="BC86" i="3"/>
  <c r="BB86" i="3"/>
  <c r="BA86" i="3"/>
  <c r="AZ86" i="3"/>
  <c r="AY86" i="3"/>
  <c r="AX86" i="3"/>
  <c r="AW86" i="3"/>
  <c r="AV86" i="3"/>
  <c r="AU86" i="3"/>
  <c r="W311" i="3"/>
  <c r="W86" i="3"/>
  <c r="BH85" i="3"/>
  <c r="BG85" i="3"/>
  <c r="BF85" i="3"/>
  <c r="BE85" i="3"/>
  <c r="BD85" i="3"/>
  <c r="BC85" i="3"/>
  <c r="BB85" i="3"/>
  <c r="BA85" i="3"/>
  <c r="AZ85" i="3"/>
  <c r="AY85" i="3"/>
  <c r="AX85" i="3"/>
  <c r="AW85" i="3"/>
  <c r="AV85" i="3"/>
  <c r="AU85" i="3"/>
  <c r="W310" i="3"/>
  <c r="W85" i="3"/>
  <c r="BH84" i="3"/>
  <c r="BG84" i="3"/>
  <c r="BF84" i="3"/>
  <c r="BE84" i="3"/>
  <c r="BD84" i="3"/>
  <c r="BC84" i="3"/>
  <c r="BB84" i="3"/>
  <c r="BA84" i="3"/>
  <c r="AZ84" i="3"/>
  <c r="AY84" i="3"/>
  <c r="AX84" i="3"/>
  <c r="AW84" i="3"/>
  <c r="AV84" i="3"/>
  <c r="AU84" i="3"/>
  <c r="W309" i="3"/>
  <c r="W84" i="3"/>
  <c r="BH83" i="3"/>
  <c r="BG83" i="3"/>
  <c r="BF83" i="3"/>
  <c r="BE83" i="3"/>
  <c r="BD83" i="3"/>
  <c r="BC83" i="3"/>
  <c r="BB83" i="3"/>
  <c r="BA83" i="3"/>
  <c r="AZ83" i="3"/>
  <c r="AY83" i="3"/>
  <c r="AX83" i="3"/>
  <c r="AW83" i="3"/>
  <c r="AV83" i="3"/>
  <c r="AU83" i="3"/>
  <c r="W308" i="3"/>
  <c r="W83" i="3"/>
  <c r="BH82" i="3"/>
  <c r="BG82" i="3"/>
  <c r="BF82" i="3"/>
  <c r="BE82" i="3"/>
  <c r="BD82" i="3"/>
  <c r="BC82" i="3"/>
  <c r="BB82" i="3"/>
  <c r="BA82" i="3"/>
  <c r="AZ82" i="3"/>
  <c r="AY82" i="3"/>
  <c r="AX82" i="3"/>
  <c r="AW82" i="3"/>
  <c r="AV82" i="3"/>
  <c r="AU82" i="3"/>
  <c r="W307" i="3"/>
  <c r="W82" i="3"/>
  <c r="BH81" i="3"/>
  <c r="BG81" i="3"/>
  <c r="BF81" i="3"/>
  <c r="BE81" i="3"/>
  <c r="BD81" i="3"/>
  <c r="BC81" i="3"/>
  <c r="BB81" i="3"/>
  <c r="BA81" i="3"/>
  <c r="AZ81" i="3"/>
  <c r="AY81" i="3"/>
  <c r="AX81" i="3"/>
  <c r="AW81" i="3"/>
  <c r="AV81" i="3"/>
  <c r="AU81" i="3"/>
  <c r="W306" i="3"/>
  <c r="W81" i="3"/>
  <c r="BH80" i="3"/>
  <c r="BG80" i="3"/>
  <c r="BF80" i="3"/>
  <c r="BE80" i="3"/>
  <c r="BD80" i="3"/>
  <c r="BC80" i="3"/>
  <c r="BB80" i="3"/>
  <c r="BA80" i="3"/>
  <c r="AZ80" i="3"/>
  <c r="AY80" i="3"/>
  <c r="AX80" i="3"/>
  <c r="AW80" i="3"/>
  <c r="AV80" i="3"/>
  <c r="AU80" i="3"/>
  <c r="W305" i="3"/>
  <c r="W80" i="3"/>
  <c r="BH79" i="3"/>
  <c r="BG79" i="3"/>
  <c r="BF79" i="3"/>
  <c r="BE79" i="3"/>
  <c r="BD79" i="3"/>
  <c r="BC79" i="3"/>
  <c r="BB79" i="3"/>
  <c r="BA79" i="3"/>
  <c r="AZ79" i="3"/>
  <c r="AY79" i="3"/>
  <c r="AX79" i="3"/>
  <c r="AW79" i="3"/>
  <c r="AV79" i="3"/>
  <c r="AU79" i="3"/>
  <c r="W304" i="3"/>
  <c r="W79" i="3"/>
  <c r="BH78" i="3"/>
  <c r="BG78" i="3"/>
  <c r="BF78" i="3"/>
  <c r="BE78" i="3"/>
  <c r="BD78" i="3"/>
  <c r="BC78" i="3"/>
  <c r="BB78" i="3"/>
  <c r="BA78" i="3"/>
  <c r="AZ78" i="3"/>
  <c r="AY78" i="3"/>
  <c r="AX78" i="3"/>
  <c r="AW78" i="3"/>
  <c r="AV78" i="3"/>
  <c r="AU78" i="3"/>
  <c r="W303" i="3"/>
  <c r="W78" i="3"/>
  <c r="BH77" i="3"/>
  <c r="BG77" i="3"/>
  <c r="BF77" i="3"/>
  <c r="BE77" i="3"/>
  <c r="BD77" i="3"/>
  <c r="BC77" i="3"/>
  <c r="BB77" i="3"/>
  <c r="BA77" i="3"/>
  <c r="AZ77" i="3"/>
  <c r="AY77" i="3"/>
  <c r="AX77" i="3"/>
  <c r="AW77" i="3"/>
  <c r="AV77" i="3"/>
  <c r="AU77" i="3"/>
  <c r="W302" i="3"/>
  <c r="W77" i="3"/>
  <c r="BH76" i="3"/>
  <c r="BG76" i="3"/>
  <c r="BF76" i="3"/>
  <c r="BE76" i="3"/>
  <c r="BD76" i="3"/>
  <c r="BC76" i="3"/>
  <c r="BB76" i="3"/>
  <c r="BA76" i="3"/>
  <c r="AZ76" i="3"/>
  <c r="AY76" i="3"/>
  <c r="AX76" i="3"/>
  <c r="AW76" i="3"/>
  <c r="AV76" i="3"/>
  <c r="AU76" i="3"/>
  <c r="W301" i="3"/>
  <c r="W76" i="3"/>
  <c r="BH75" i="3"/>
  <c r="BG75" i="3"/>
  <c r="BF75" i="3"/>
  <c r="BE75" i="3"/>
  <c r="BD75" i="3"/>
  <c r="BC75" i="3"/>
  <c r="BB75" i="3"/>
  <c r="BA75" i="3"/>
  <c r="AZ75" i="3"/>
  <c r="AY75" i="3"/>
  <c r="AX75" i="3"/>
  <c r="AW75" i="3"/>
  <c r="AV75" i="3"/>
  <c r="AU75" i="3"/>
  <c r="W300" i="3"/>
  <c r="W75" i="3"/>
  <c r="BH74" i="3"/>
  <c r="BG74" i="3"/>
  <c r="BF74" i="3"/>
  <c r="BE74" i="3"/>
  <c r="BD74" i="3"/>
  <c r="BC74" i="3"/>
  <c r="BB74" i="3"/>
  <c r="BA74" i="3"/>
  <c r="AZ74" i="3"/>
  <c r="AY74" i="3"/>
  <c r="AX74" i="3"/>
  <c r="AW74" i="3"/>
  <c r="AV74" i="3"/>
  <c r="AU74" i="3"/>
  <c r="W299" i="3"/>
  <c r="W74" i="3"/>
  <c r="BH73" i="3"/>
  <c r="BG73" i="3"/>
  <c r="BF73" i="3"/>
  <c r="BE73" i="3"/>
  <c r="BD73" i="3"/>
  <c r="BC73" i="3"/>
  <c r="BB73" i="3"/>
  <c r="BA73" i="3"/>
  <c r="AZ73" i="3"/>
  <c r="AY73" i="3"/>
  <c r="AX73" i="3"/>
  <c r="AW73" i="3"/>
  <c r="AV73" i="3"/>
  <c r="AU73" i="3"/>
  <c r="W298" i="3"/>
  <c r="W73" i="3"/>
  <c r="BH72" i="3"/>
  <c r="BG72" i="3"/>
  <c r="BF72" i="3"/>
  <c r="BE72" i="3"/>
  <c r="BD72" i="3"/>
  <c r="BC72" i="3"/>
  <c r="BB72" i="3"/>
  <c r="BA72" i="3"/>
  <c r="AZ72" i="3"/>
  <c r="AY72" i="3"/>
  <c r="AX72" i="3"/>
  <c r="AW72" i="3"/>
  <c r="AV72" i="3"/>
  <c r="AU72" i="3"/>
  <c r="W297" i="3"/>
  <c r="W72" i="3"/>
  <c r="BH71" i="3"/>
  <c r="BG71" i="3"/>
  <c r="BF71" i="3"/>
  <c r="BE71" i="3"/>
  <c r="BD71" i="3"/>
  <c r="BC71" i="3"/>
  <c r="BB71" i="3"/>
  <c r="BA71" i="3"/>
  <c r="AZ71" i="3"/>
  <c r="AY71" i="3"/>
  <c r="AX71" i="3"/>
  <c r="AW71" i="3"/>
  <c r="AV71" i="3"/>
  <c r="AU71" i="3"/>
  <c r="W296" i="3"/>
  <c r="W71" i="3"/>
  <c r="BH70" i="3"/>
  <c r="BG70" i="3"/>
  <c r="BF70" i="3"/>
  <c r="BE70" i="3"/>
  <c r="BD70" i="3"/>
  <c r="BC70" i="3"/>
  <c r="BB70" i="3"/>
  <c r="BA70" i="3"/>
  <c r="AZ70" i="3"/>
  <c r="AY70" i="3"/>
  <c r="AX70" i="3"/>
  <c r="AW70" i="3"/>
  <c r="AV70" i="3"/>
  <c r="AU70" i="3"/>
  <c r="W295" i="3"/>
  <c r="W70" i="3"/>
  <c r="BH69" i="3"/>
  <c r="BG69" i="3"/>
  <c r="BF69" i="3"/>
  <c r="BE69" i="3"/>
  <c r="BD69" i="3"/>
  <c r="BC69" i="3"/>
  <c r="BB69" i="3"/>
  <c r="BA69" i="3"/>
  <c r="AZ69" i="3"/>
  <c r="AY69" i="3"/>
  <c r="AX69" i="3"/>
  <c r="AW69" i="3"/>
  <c r="AV69" i="3"/>
  <c r="AU69" i="3"/>
  <c r="W294" i="3"/>
  <c r="W69" i="3"/>
  <c r="BH68" i="3"/>
  <c r="BG68" i="3"/>
  <c r="BF68" i="3"/>
  <c r="BE68" i="3"/>
  <c r="BD68" i="3"/>
  <c r="BC68" i="3"/>
  <c r="BB68" i="3"/>
  <c r="BA68" i="3"/>
  <c r="AZ68" i="3"/>
  <c r="AY68" i="3"/>
  <c r="AX68" i="3"/>
  <c r="AW68" i="3"/>
  <c r="AV68" i="3"/>
  <c r="AU68" i="3"/>
  <c r="W293" i="3"/>
  <c r="W68" i="3"/>
  <c r="BH67" i="3"/>
  <c r="BG67" i="3"/>
  <c r="BF67" i="3"/>
  <c r="BE67" i="3"/>
  <c r="BD67" i="3"/>
  <c r="BC67" i="3"/>
  <c r="BB67" i="3"/>
  <c r="BA67" i="3"/>
  <c r="AZ67" i="3"/>
  <c r="AY67" i="3"/>
  <c r="AX67" i="3"/>
  <c r="AW67" i="3"/>
  <c r="AV67" i="3"/>
  <c r="AU67" i="3"/>
  <c r="W292" i="3"/>
  <c r="W67" i="3"/>
  <c r="BH66" i="3"/>
  <c r="BG66" i="3"/>
  <c r="BF66" i="3"/>
  <c r="BE66" i="3"/>
  <c r="BD66" i="3"/>
  <c r="BC66" i="3"/>
  <c r="BB66" i="3"/>
  <c r="BA66" i="3"/>
  <c r="AZ66" i="3"/>
  <c r="AY66" i="3"/>
  <c r="AX66" i="3"/>
  <c r="AW66" i="3"/>
  <c r="AV66" i="3"/>
  <c r="AU66" i="3"/>
  <c r="W291" i="3"/>
  <c r="W66" i="3"/>
  <c r="BH65" i="3"/>
  <c r="BG65" i="3"/>
  <c r="BF65" i="3"/>
  <c r="BE65" i="3"/>
  <c r="BD65" i="3"/>
  <c r="BC65" i="3"/>
  <c r="BB65" i="3"/>
  <c r="BA65" i="3"/>
  <c r="AZ65" i="3"/>
  <c r="AY65" i="3"/>
  <c r="AX65" i="3"/>
  <c r="AW65" i="3"/>
  <c r="AV65" i="3"/>
  <c r="AU65" i="3"/>
  <c r="W290" i="3"/>
  <c r="W65" i="3"/>
  <c r="BH64" i="3"/>
  <c r="BG64" i="3"/>
  <c r="BF64" i="3"/>
  <c r="BE64" i="3"/>
  <c r="BD64" i="3"/>
  <c r="BC64" i="3"/>
  <c r="BB64" i="3"/>
  <c r="BA64" i="3"/>
  <c r="AZ64" i="3"/>
  <c r="AY64" i="3"/>
  <c r="AX64" i="3"/>
  <c r="AW64" i="3"/>
  <c r="AV64" i="3"/>
  <c r="AU64" i="3"/>
  <c r="W289" i="3"/>
  <c r="W64" i="3"/>
  <c r="BH63" i="3"/>
  <c r="BG63" i="3"/>
  <c r="BF63" i="3"/>
  <c r="BE63" i="3"/>
  <c r="BD63" i="3"/>
  <c r="BC63" i="3"/>
  <c r="BB63" i="3"/>
  <c r="BA63" i="3"/>
  <c r="AZ63" i="3"/>
  <c r="AY63" i="3"/>
  <c r="AX63" i="3"/>
  <c r="AW63" i="3"/>
  <c r="AV63" i="3"/>
  <c r="AU63" i="3"/>
  <c r="W288" i="3"/>
  <c r="W63" i="3"/>
  <c r="BH62" i="3"/>
  <c r="BG62" i="3"/>
  <c r="BF62" i="3"/>
  <c r="BE62" i="3"/>
  <c r="BD62" i="3"/>
  <c r="BC62" i="3"/>
  <c r="BB62" i="3"/>
  <c r="BA62" i="3"/>
  <c r="AZ62" i="3"/>
  <c r="AY62" i="3"/>
  <c r="AX62" i="3"/>
  <c r="AW62" i="3"/>
  <c r="AV62" i="3"/>
  <c r="AU62" i="3"/>
  <c r="W287" i="3"/>
  <c r="W62" i="3"/>
  <c r="BH61" i="3"/>
  <c r="BG61" i="3"/>
  <c r="BF61" i="3"/>
  <c r="BE61" i="3"/>
  <c r="BD61" i="3"/>
  <c r="BC61" i="3"/>
  <c r="BB61" i="3"/>
  <c r="BA61" i="3"/>
  <c r="AZ61" i="3"/>
  <c r="AY61" i="3"/>
  <c r="AX61" i="3"/>
  <c r="AW61" i="3"/>
  <c r="AV61" i="3"/>
  <c r="AU61" i="3"/>
  <c r="W286" i="3"/>
  <c r="W61" i="3"/>
  <c r="BH60" i="3"/>
  <c r="BG60" i="3"/>
  <c r="BF60" i="3"/>
  <c r="BE60" i="3"/>
  <c r="BD60" i="3"/>
  <c r="BC60" i="3"/>
  <c r="BB60" i="3"/>
  <c r="BA60" i="3"/>
  <c r="AZ60" i="3"/>
  <c r="AY60" i="3"/>
  <c r="AX60" i="3"/>
  <c r="AW60" i="3"/>
  <c r="AV60" i="3"/>
  <c r="AU60" i="3"/>
  <c r="W285" i="3"/>
  <c r="W60" i="3"/>
  <c r="BH59" i="3"/>
  <c r="BG59" i="3"/>
  <c r="BF59" i="3"/>
  <c r="BE59" i="3"/>
  <c r="BD59" i="3"/>
  <c r="BC59" i="3"/>
  <c r="BB59" i="3"/>
  <c r="BA59" i="3"/>
  <c r="AZ59" i="3"/>
  <c r="AY59" i="3"/>
  <c r="AX59" i="3"/>
  <c r="AW59" i="3"/>
  <c r="AV59" i="3"/>
  <c r="AU59" i="3"/>
  <c r="W284" i="3"/>
  <c r="W59" i="3"/>
  <c r="BH58" i="3"/>
  <c r="BG58" i="3"/>
  <c r="BF58" i="3"/>
  <c r="BE58" i="3"/>
  <c r="BD58" i="3"/>
  <c r="BC58" i="3"/>
  <c r="BB58" i="3"/>
  <c r="BA58" i="3"/>
  <c r="AZ58" i="3"/>
  <c r="AY58" i="3"/>
  <c r="AX58" i="3"/>
  <c r="AW58" i="3"/>
  <c r="AV58" i="3"/>
  <c r="AU58" i="3"/>
  <c r="W283" i="3"/>
  <c r="W58" i="3"/>
  <c r="BH57" i="3"/>
  <c r="BG57" i="3"/>
  <c r="BF57" i="3"/>
  <c r="BE57" i="3"/>
  <c r="BD57" i="3"/>
  <c r="BC57" i="3"/>
  <c r="BB57" i="3"/>
  <c r="BA57" i="3"/>
  <c r="AZ57" i="3"/>
  <c r="AY57" i="3"/>
  <c r="AX57" i="3"/>
  <c r="AW57" i="3"/>
  <c r="AV57" i="3"/>
  <c r="AU57" i="3"/>
  <c r="W282" i="3"/>
  <c r="W57" i="3"/>
  <c r="BH56" i="3"/>
  <c r="BG56" i="3"/>
  <c r="BF56" i="3"/>
  <c r="BE56" i="3"/>
  <c r="BD56" i="3"/>
  <c r="BC56" i="3"/>
  <c r="BB56" i="3"/>
  <c r="BA56" i="3"/>
  <c r="AZ56" i="3"/>
  <c r="AY56" i="3"/>
  <c r="AX56" i="3"/>
  <c r="AW56" i="3"/>
  <c r="AV56" i="3"/>
  <c r="AU56" i="3"/>
  <c r="W281" i="3"/>
  <c r="W56" i="3"/>
  <c r="BH55" i="3"/>
  <c r="BG55" i="3"/>
  <c r="BF55" i="3"/>
  <c r="BE55" i="3"/>
  <c r="BD55" i="3"/>
  <c r="BC55" i="3"/>
  <c r="BB55" i="3"/>
  <c r="BA55" i="3"/>
  <c r="AZ55" i="3"/>
  <c r="AY55" i="3"/>
  <c r="AX55" i="3"/>
  <c r="AW55" i="3"/>
  <c r="AV55" i="3"/>
  <c r="AU55" i="3"/>
  <c r="W280" i="3"/>
  <c r="W55" i="3"/>
  <c r="BH54" i="3"/>
  <c r="BG54" i="3"/>
  <c r="BF54" i="3"/>
  <c r="BE54" i="3"/>
  <c r="BD54" i="3"/>
  <c r="BC54" i="3"/>
  <c r="BB54" i="3"/>
  <c r="BA54" i="3"/>
  <c r="AZ54" i="3"/>
  <c r="AY54" i="3"/>
  <c r="AX54" i="3"/>
  <c r="AW54" i="3"/>
  <c r="AV54" i="3"/>
  <c r="AU54" i="3"/>
  <c r="W279" i="3"/>
  <c r="W54" i="3"/>
  <c r="BH53" i="3"/>
  <c r="BG53" i="3"/>
  <c r="BF53" i="3"/>
  <c r="BE53" i="3"/>
  <c r="BD53" i="3"/>
  <c r="BC53" i="3"/>
  <c r="BB53" i="3"/>
  <c r="BA53" i="3"/>
  <c r="AZ53" i="3"/>
  <c r="AY53" i="3"/>
  <c r="AX53" i="3"/>
  <c r="AW53" i="3"/>
  <c r="AV53" i="3"/>
  <c r="AU53" i="3"/>
  <c r="W278" i="3"/>
  <c r="W53" i="3"/>
  <c r="BH52" i="3"/>
  <c r="BG52" i="3"/>
  <c r="BF52" i="3"/>
  <c r="BE52" i="3"/>
  <c r="BD52" i="3"/>
  <c r="BC52" i="3"/>
  <c r="BB52" i="3"/>
  <c r="BA52" i="3"/>
  <c r="AZ52" i="3"/>
  <c r="AY52" i="3"/>
  <c r="AX52" i="3"/>
  <c r="AW52" i="3"/>
  <c r="AV52" i="3"/>
  <c r="AU52" i="3"/>
  <c r="W277" i="3"/>
  <c r="W52" i="3"/>
  <c r="BH51" i="3"/>
  <c r="BG51" i="3"/>
  <c r="BF51" i="3"/>
  <c r="BE51" i="3"/>
  <c r="BD51" i="3"/>
  <c r="BC51" i="3"/>
  <c r="BB51" i="3"/>
  <c r="BA51" i="3"/>
  <c r="AZ51" i="3"/>
  <c r="AY51" i="3"/>
  <c r="AX51" i="3"/>
  <c r="AW51" i="3"/>
  <c r="AV51" i="3"/>
  <c r="AU51" i="3"/>
  <c r="W276" i="3"/>
  <c r="W51" i="3"/>
  <c r="BH50" i="3"/>
  <c r="BG50" i="3"/>
  <c r="BF50" i="3"/>
  <c r="BE50" i="3"/>
  <c r="BD50" i="3"/>
  <c r="BC50" i="3"/>
  <c r="BB50" i="3"/>
  <c r="BA50" i="3"/>
  <c r="AZ50" i="3"/>
  <c r="AY50" i="3"/>
  <c r="AX50" i="3"/>
  <c r="AW50" i="3"/>
  <c r="AV50" i="3"/>
  <c r="AU50" i="3"/>
  <c r="W275" i="3"/>
  <c r="W50" i="3"/>
  <c r="BH49" i="3"/>
  <c r="BG49" i="3"/>
  <c r="BF49" i="3"/>
  <c r="BE49" i="3"/>
  <c r="BD49" i="3"/>
  <c r="BC49" i="3"/>
  <c r="BB49" i="3"/>
  <c r="BA49" i="3"/>
  <c r="AZ49" i="3"/>
  <c r="AY49" i="3"/>
  <c r="AX49" i="3"/>
  <c r="AW49" i="3"/>
  <c r="AV49" i="3"/>
  <c r="AU49" i="3"/>
  <c r="W274" i="3"/>
  <c r="W49" i="3"/>
  <c r="BH48" i="3"/>
  <c r="BG48" i="3"/>
  <c r="BF48" i="3"/>
  <c r="BE48" i="3"/>
  <c r="BD48" i="3"/>
  <c r="BC48" i="3"/>
  <c r="BB48" i="3"/>
  <c r="BA48" i="3"/>
  <c r="AZ48" i="3"/>
  <c r="AY48" i="3"/>
  <c r="AX48" i="3"/>
  <c r="AW48" i="3"/>
  <c r="AV48" i="3"/>
  <c r="AU48" i="3"/>
  <c r="W273" i="3"/>
  <c r="W48" i="3"/>
  <c r="BH47" i="3"/>
  <c r="BG47" i="3"/>
  <c r="BF47" i="3"/>
  <c r="BE47" i="3"/>
  <c r="BD47" i="3"/>
  <c r="BC47" i="3"/>
  <c r="BB47" i="3"/>
  <c r="BA47" i="3"/>
  <c r="AZ47" i="3"/>
  <c r="AY47" i="3"/>
  <c r="AX47" i="3"/>
  <c r="AW47" i="3"/>
  <c r="AV47" i="3"/>
  <c r="AU47" i="3"/>
  <c r="W272" i="3"/>
  <c r="W47" i="3"/>
  <c r="W271" i="3"/>
  <c r="W270" i="3"/>
  <c r="W269" i="3"/>
  <c r="W268" i="3"/>
  <c r="W267" i="3"/>
  <c r="W266" i="3"/>
  <c r="W265" i="3"/>
  <c r="W264" i="3"/>
  <c r="W263" i="3"/>
  <c r="W262" i="3"/>
  <c r="W261" i="3"/>
  <c r="W260" i="3"/>
  <c r="W259" i="3"/>
  <c r="W258" i="3"/>
  <c r="W257" i="3"/>
  <c r="W256" i="3"/>
  <c r="W255" i="3"/>
  <c r="W254" i="3"/>
  <c r="W253" i="3"/>
  <c r="W252" i="3"/>
  <c r="W251" i="3"/>
  <c r="W250" i="3"/>
  <c r="W249" i="3"/>
  <c r="W248" i="3"/>
  <c r="W247" i="3"/>
  <c r="W246" i="3"/>
  <c r="W245" i="3"/>
  <c r="W244" i="3"/>
  <c r="W243" i="3"/>
  <c r="W242" i="3"/>
  <c r="W241" i="3"/>
  <c r="W240" i="3"/>
  <c r="W239" i="3"/>
  <c r="W238" i="3"/>
  <c r="W237" i="3"/>
  <c r="W236" i="3"/>
  <c r="W235" i="3"/>
  <c r="W234" i="3"/>
  <c r="W233" i="3"/>
  <c r="W232" i="3"/>
  <c r="W231" i="3"/>
  <c r="W230" i="3"/>
  <c r="W229" i="3"/>
  <c r="W228" i="3"/>
  <c r="W227" i="3"/>
  <c r="W3"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Q4" i="19" l="1"/>
  <c r="Q5" i="19"/>
  <c r="BE136" i="5"/>
  <c r="BA121" i="5"/>
  <c r="BF193" i="5"/>
  <c r="AT72" i="5"/>
  <c r="AY80" i="5"/>
  <c r="BD168" i="5"/>
  <c r="BD192" i="5"/>
  <c r="BA200" i="5"/>
  <c r="BB208" i="5"/>
  <c r="AX216" i="5"/>
  <c r="AY109" i="5"/>
  <c r="BB93" i="5"/>
  <c r="BF101" i="5"/>
  <c r="AW141" i="5"/>
  <c r="BE197" i="5"/>
  <c r="AT213" i="5"/>
  <c r="BF49" i="5"/>
  <c r="BC50" i="5"/>
  <c r="AZ72" i="5"/>
  <c r="AT168" i="5"/>
  <c r="AV200" i="5"/>
  <c r="AS208" i="5"/>
  <c r="AT216" i="5"/>
  <c r="BF85" i="5"/>
  <c r="BA93" i="5"/>
  <c r="AX157" i="5"/>
  <c r="BD197" i="5"/>
  <c r="AU57" i="5"/>
  <c r="BA77" i="5"/>
  <c r="AZ93" i="5"/>
  <c r="AT157" i="5"/>
  <c r="AV157" i="5"/>
  <c r="AZ165" i="5"/>
  <c r="AZ189" i="5"/>
  <c r="BC197" i="5"/>
  <c r="BB61" i="5"/>
  <c r="AX80" i="5"/>
  <c r="AS88" i="5"/>
  <c r="BB168" i="5"/>
  <c r="AY200" i="5"/>
  <c r="BA208" i="5"/>
  <c r="AW216" i="5"/>
  <c r="BB216" i="5"/>
  <c r="AS175" i="5"/>
  <c r="BC113" i="5"/>
  <c r="AS121" i="5"/>
  <c r="AX217" i="5"/>
  <c r="BE80" i="5"/>
  <c r="AW61" i="5"/>
  <c r="AV67" i="5"/>
  <c r="AS202" i="5"/>
  <c r="BB72" i="5"/>
  <c r="BF168" i="5"/>
  <c r="AT200" i="5"/>
  <c r="BE208" i="5"/>
  <c r="BF216" i="5"/>
  <c r="AV216" i="5"/>
  <c r="AS224" i="5"/>
  <c r="BC105" i="5"/>
  <c r="BB121" i="5"/>
  <c r="BA137" i="5"/>
  <c r="BA169" i="5"/>
  <c r="BE177" i="5"/>
  <c r="AZ225" i="5"/>
  <c r="BE65" i="5"/>
  <c r="AU72" i="5"/>
  <c r="AS96" i="5"/>
  <c r="AY192" i="5"/>
  <c r="BB200" i="5"/>
  <c r="AX208" i="5"/>
  <c r="AY216" i="5"/>
  <c r="BA224" i="5"/>
  <c r="BC152" i="5"/>
  <c r="BA168" i="5"/>
  <c r="BC192" i="5"/>
  <c r="AY208" i="5"/>
  <c r="BA216" i="5"/>
  <c r="BB224" i="5"/>
  <c r="AY77" i="5"/>
  <c r="AX85" i="5"/>
  <c r="AS93" i="5"/>
  <c r="AW157" i="5"/>
  <c r="AV197" i="5"/>
  <c r="BF213" i="5"/>
  <c r="AS77" i="5"/>
  <c r="BC157" i="5"/>
  <c r="BA173" i="5"/>
  <c r="AY189" i="5"/>
  <c r="AU197" i="5"/>
  <c r="AW48" i="5"/>
  <c r="AZ59" i="5"/>
  <c r="BA72" i="5"/>
  <c r="BF80" i="5"/>
  <c r="BA104" i="5"/>
  <c r="AV168" i="5"/>
  <c r="AZ192" i="5"/>
  <c r="AS200" i="5"/>
  <c r="AT208" i="5"/>
  <c r="AT186" i="5"/>
  <c r="AT93" i="5"/>
  <c r="AX101" i="5"/>
  <c r="BF157" i="5"/>
  <c r="AZ181" i="5"/>
  <c r="AW197" i="5"/>
  <c r="BE59" i="5"/>
  <c r="AY198" i="5"/>
  <c r="BC72" i="5"/>
  <c r="AZ152" i="5"/>
  <c r="AS168" i="5"/>
  <c r="AX184" i="5"/>
  <c r="BF208" i="5"/>
  <c r="AS216" i="5"/>
  <c r="AT224" i="5"/>
  <c r="BE56" i="5"/>
  <c r="BF61" i="5"/>
  <c r="AZ77" i="5"/>
  <c r="AU157" i="5"/>
  <c r="BF56" i="5"/>
  <c r="BD67" i="5"/>
  <c r="BE128" i="5"/>
  <c r="AZ49" i="5"/>
  <c r="AU123" i="5"/>
  <c r="BA126" i="5"/>
  <c r="BE132" i="5"/>
  <c r="BE104" i="5"/>
  <c r="BD157" i="5"/>
  <c r="BD51" i="5"/>
  <c r="AU176" i="5"/>
  <c r="AZ69" i="5"/>
  <c r="AX70" i="5"/>
  <c r="BE88" i="5"/>
  <c r="AZ53" i="5"/>
  <c r="AZ57" i="5"/>
  <c r="AY105" i="5"/>
  <c r="BD59" i="5"/>
  <c r="BE100" i="5"/>
  <c r="AY81" i="5"/>
  <c r="BD198" i="5"/>
  <c r="AU147" i="5"/>
  <c r="AW185" i="5"/>
  <c r="AW55" i="5"/>
  <c r="AZ55" i="5"/>
  <c r="BE192" i="5"/>
  <c r="AY73" i="5"/>
  <c r="AT114" i="5"/>
  <c r="AT161" i="5"/>
  <c r="BB217" i="5"/>
  <c r="BC66" i="5"/>
  <c r="BE157" i="5"/>
  <c r="BB52" i="5"/>
  <c r="BA171" i="5"/>
  <c r="AV59" i="5"/>
  <c r="BB205" i="5"/>
  <c r="AW89" i="5"/>
  <c r="AU51" i="5"/>
  <c r="AZ201" i="5"/>
  <c r="AZ81" i="5"/>
  <c r="BF201" i="5"/>
  <c r="AU107" i="5"/>
  <c r="BC81" i="5"/>
  <c r="AU161" i="5"/>
  <c r="BF97" i="5"/>
  <c r="BE217" i="5"/>
  <c r="AV169" i="5"/>
  <c r="BC209" i="5"/>
  <c r="BB89" i="5"/>
  <c r="AX145" i="5"/>
  <c r="BA113" i="5"/>
  <c r="BF209" i="5"/>
  <c r="BB73" i="5"/>
  <c r="AZ105" i="5"/>
  <c r="AX177" i="5"/>
  <c r="BD217" i="5"/>
  <c r="AT146" i="5"/>
  <c r="AS95" i="5"/>
  <c r="BF73" i="5"/>
  <c r="BE193" i="5"/>
  <c r="BB56" i="5"/>
  <c r="AY113" i="5"/>
  <c r="BA71" i="5"/>
  <c r="BE121" i="5"/>
  <c r="BB185" i="5"/>
  <c r="AY82" i="5"/>
  <c r="AT153" i="5"/>
  <c r="BD185" i="5"/>
  <c r="BD113" i="5"/>
  <c r="BC129" i="5"/>
  <c r="AW137" i="5"/>
  <c r="AY153" i="5"/>
  <c r="AW96" i="5"/>
  <c r="AZ168" i="5"/>
  <c r="AY182" i="5"/>
  <c r="BE96" i="5"/>
  <c r="BE160" i="5"/>
  <c r="BF48" i="5"/>
  <c r="AW53" i="5"/>
  <c r="BF81" i="5"/>
  <c r="BA89" i="5"/>
  <c r="BE225" i="5"/>
  <c r="AT64" i="5"/>
  <c r="BE120" i="5"/>
  <c r="BA129" i="5"/>
  <c r="BF177" i="5"/>
  <c r="AY193" i="5"/>
  <c r="AT225" i="5"/>
  <c r="AY129" i="5"/>
  <c r="AU73" i="5"/>
  <c r="BB64" i="5"/>
  <c r="AT129" i="5"/>
  <c r="BC137" i="5"/>
  <c r="BB193" i="5"/>
  <c r="AT209" i="5"/>
  <c r="BB62" i="5"/>
  <c r="AT217" i="5"/>
  <c r="BB81" i="5"/>
  <c r="AV89" i="5"/>
  <c r="BE97" i="5"/>
  <c r="AZ113" i="5"/>
  <c r="AT48" i="5"/>
  <c r="AS99" i="5"/>
  <c r="AS131" i="5"/>
  <c r="AZ139" i="5"/>
  <c r="AS155" i="5"/>
  <c r="BE179" i="5"/>
  <c r="AS174" i="5"/>
  <c r="AU83" i="5"/>
  <c r="AY123" i="5"/>
  <c r="AU144" i="5"/>
  <c r="AS126" i="5"/>
  <c r="AV73" i="5"/>
  <c r="AX113" i="5"/>
  <c r="BF137" i="5"/>
  <c r="AX193" i="5"/>
  <c r="AY209" i="5"/>
  <c r="AS217" i="5"/>
  <c r="AU225" i="5"/>
  <c r="BA163" i="5"/>
  <c r="AZ179" i="5"/>
  <c r="BC203" i="5"/>
  <c r="BC123" i="5"/>
  <c r="BB60" i="5"/>
  <c r="AW107" i="5"/>
  <c r="AX155" i="5"/>
  <c r="AT54" i="5"/>
  <c r="AS79" i="5"/>
  <c r="AS103" i="5"/>
  <c r="AV121" i="5"/>
  <c r="BD145" i="5"/>
  <c r="AW169" i="5"/>
  <c r="AZ177" i="5"/>
  <c r="AV193" i="5"/>
  <c r="AY70" i="5"/>
  <c r="AY186" i="5"/>
  <c r="BF150" i="5"/>
  <c r="BB158" i="5"/>
  <c r="BD166" i="5"/>
  <c r="AZ206" i="5"/>
  <c r="AW214" i="5"/>
  <c r="AT115" i="5"/>
  <c r="BA54" i="5"/>
  <c r="AY131" i="5"/>
  <c r="AU177" i="5"/>
  <c r="AY56" i="5"/>
  <c r="AV139" i="5"/>
  <c r="AU195" i="5"/>
  <c r="AU150" i="5"/>
  <c r="AW182" i="5"/>
  <c r="BA86" i="5"/>
  <c r="AW73" i="5"/>
  <c r="AX129" i="5"/>
  <c r="BC177" i="5"/>
  <c r="BE185" i="5"/>
  <c r="AU217" i="5"/>
  <c r="AV225" i="5"/>
  <c r="AX49" i="5"/>
  <c r="AT142" i="5"/>
  <c r="BD190" i="5"/>
  <c r="BA53" i="5"/>
  <c r="AZ67" i="5"/>
  <c r="AT134" i="5"/>
  <c r="AT97" i="5"/>
  <c r="AX105" i="5"/>
  <c r="BB153" i="5"/>
  <c r="BD153" i="5"/>
  <c r="BF161" i="5"/>
  <c r="AW201" i="5"/>
  <c r="AS209" i="5"/>
  <c r="AY48" i="5"/>
  <c r="BC70" i="5"/>
  <c r="AY99" i="5"/>
  <c r="AX81" i="5"/>
  <c r="AS89" i="5"/>
  <c r="AS161" i="5"/>
  <c r="AW225" i="5"/>
  <c r="AW131" i="5"/>
  <c r="BC147" i="5"/>
  <c r="BE163" i="5"/>
  <c r="AS171" i="5"/>
  <c r="AW54" i="5"/>
  <c r="BD78" i="5"/>
  <c r="BD182" i="5"/>
  <c r="BF182" i="5"/>
  <c r="AW123" i="5"/>
  <c r="AS116" i="5"/>
  <c r="BC73" i="5"/>
  <c r="BA105" i="5"/>
  <c r="AU113" i="5"/>
  <c r="BD121" i="5"/>
  <c r="AX137" i="5"/>
  <c r="AW145" i="5"/>
  <c r="AT185" i="5"/>
  <c r="BD193" i="5"/>
  <c r="AZ217" i="5"/>
  <c r="AT56" i="5"/>
  <c r="BE112" i="5"/>
  <c r="BF65" i="5"/>
  <c r="AS139" i="5"/>
  <c r="AY106" i="5"/>
  <c r="BA142" i="5"/>
  <c r="AV51" i="5"/>
  <c r="BA167" i="5"/>
  <c r="AX73" i="5"/>
  <c r="AV97" i="5"/>
  <c r="AW161" i="5"/>
  <c r="BE152" i="5"/>
  <c r="BD176" i="5"/>
  <c r="BF200" i="5"/>
  <c r="AX224" i="5"/>
  <c r="BB129" i="5"/>
  <c r="AV137" i="5"/>
  <c r="BB54" i="5"/>
  <c r="BE73" i="5"/>
  <c r="BF129" i="5"/>
  <c r="AV177" i="5"/>
  <c r="AZ185" i="5"/>
  <c r="BF185" i="5"/>
  <c r="AX209" i="5"/>
  <c r="BC217" i="5"/>
  <c r="BD225" i="5"/>
  <c r="AU59" i="5"/>
  <c r="AT73" i="5"/>
  <c r="BB97" i="5"/>
  <c r="BF105" i="5"/>
  <c r="AV105" i="5"/>
  <c r="BE113" i="5"/>
  <c r="BD129" i="5"/>
  <c r="AY145" i="5"/>
  <c r="BE153" i="5"/>
  <c r="AX153" i="5"/>
  <c r="BE169" i="5"/>
  <c r="AU169" i="5"/>
  <c r="AT177" i="5"/>
  <c r="BD177" i="5"/>
  <c r="AS185" i="5"/>
  <c r="AT193" i="5"/>
  <c r="BE201" i="5"/>
  <c r="BA209" i="5"/>
  <c r="AV217" i="5"/>
  <c r="AZ54" i="5"/>
  <c r="AW65" i="5"/>
  <c r="BE57" i="5"/>
  <c r="BD49" i="5"/>
  <c r="AV182" i="5"/>
  <c r="BE70" i="5"/>
  <c r="BD110" i="5"/>
  <c r="BB190" i="5"/>
  <c r="BE198" i="5"/>
  <c r="BF206" i="5"/>
  <c r="AY90" i="5"/>
  <c r="AW133" i="5"/>
  <c r="BE181" i="5"/>
  <c r="AZ61" i="5"/>
  <c r="AS110" i="5"/>
  <c r="AY138" i="5"/>
  <c r="BB65" i="5"/>
  <c r="AX94" i="5"/>
  <c r="BD142" i="5"/>
  <c r="AU158" i="5"/>
  <c r="AV190" i="5"/>
  <c r="AT198" i="5"/>
  <c r="AZ145" i="5"/>
  <c r="AY161" i="5"/>
  <c r="BA177" i="5"/>
  <c r="AS85" i="5"/>
  <c r="BC165" i="5"/>
  <c r="AU205" i="5"/>
  <c r="AV213" i="5"/>
  <c r="AY49" i="5"/>
  <c r="AS129" i="5"/>
  <c r="BE145" i="5"/>
  <c r="BF153" i="5"/>
  <c r="BA161" i="5"/>
  <c r="BC169" i="5"/>
  <c r="AW193" i="5"/>
  <c r="AU209" i="5"/>
  <c r="BA225" i="5"/>
  <c r="AY66" i="5"/>
  <c r="AY162" i="5"/>
  <c r="AW93" i="5"/>
  <c r="AU84" i="5"/>
  <c r="AY118" i="5"/>
  <c r="AT182" i="5"/>
  <c r="AY117" i="5"/>
  <c r="BA94" i="5"/>
  <c r="BB177" i="5"/>
  <c r="BD81" i="5"/>
  <c r="AT89" i="5"/>
  <c r="AX97" i="5"/>
  <c r="BB113" i="5"/>
  <c r="BF121" i="5"/>
  <c r="AS153" i="5"/>
  <c r="AW217" i="5"/>
  <c r="AX225" i="5"/>
  <c r="AT67" i="5"/>
  <c r="BA174" i="5"/>
  <c r="AV107" i="5"/>
  <c r="AX131" i="5"/>
  <c r="BA118" i="5"/>
  <c r="AW149" i="5"/>
  <c r="AU213" i="5"/>
  <c r="BC102" i="5"/>
  <c r="AZ110" i="5"/>
  <c r="BE126" i="5"/>
  <c r="BC134" i="5"/>
  <c r="AY142" i="5"/>
  <c r="AV198" i="5"/>
  <c r="BD69" i="5"/>
  <c r="AU68" i="5"/>
  <c r="BE67" i="5"/>
  <c r="AV161" i="5"/>
  <c r="AV185" i="5"/>
  <c r="BB187" i="5"/>
  <c r="AT130" i="5"/>
  <c r="BF78" i="5"/>
  <c r="BB94" i="5"/>
  <c r="BC222" i="5"/>
  <c r="BA61" i="5"/>
  <c r="AT173" i="5"/>
  <c r="BC99" i="5"/>
  <c r="BA62" i="5"/>
  <c r="AZ97" i="5"/>
  <c r="AU153" i="5"/>
  <c r="AX169" i="5"/>
  <c r="BD209" i="5"/>
  <c r="AT170" i="5"/>
  <c r="AT150" i="5"/>
  <c r="AZ73" i="5"/>
  <c r="AX89" i="5"/>
  <c r="AV113" i="5"/>
  <c r="AZ137" i="5"/>
  <c r="BD137" i="5"/>
  <c r="AZ169" i="5"/>
  <c r="AZ193" i="5"/>
  <c r="BB209" i="5"/>
  <c r="AY78" i="5"/>
  <c r="AY166" i="5"/>
  <c r="AU91" i="5"/>
  <c r="AZ65" i="5"/>
  <c r="AW121" i="5"/>
  <c r="BC201" i="5"/>
  <c r="AY53" i="5"/>
  <c r="AU105" i="5"/>
  <c r="AT121" i="5"/>
  <c r="BA145" i="5"/>
  <c r="AY177" i="5"/>
  <c r="AY201" i="5"/>
  <c r="BE209" i="5"/>
  <c r="AY225" i="5"/>
  <c r="AW128" i="5"/>
  <c r="AS115" i="5"/>
  <c r="BE165" i="5"/>
  <c r="BC68" i="5"/>
  <c r="BD62" i="5"/>
  <c r="BB70" i="5"/>
  <c r="BC78" i="5"/>
  <c r="AZ86" i="5"/>
  <c r="BE102" i="5"/>
  <c r="BC126" i="5"/>
  <c r="AZ134" i="5"/>
  <c r="BD222" i="5"/>
  <c r="BA81" i="5"/>
  <c r="AW69" i="5"/>
  <c r="AY83" i="5"/>
  <c r="AS87" i="5"/>
  <c r="BA199" i="5"/>
  <c r="AU81" i="5"/>
  <c r="AZ89" i="5"/>
  <c r="AS113" i="5"/>
  <c r="AU145" i="5"/>
  <c r="BB201" i="5"/>
  <c r="AS59" i="5"/>
  <c r="AS195" i="5"/>
  <c r="AS219" i="5"/>
  <c r="AY170" i="5"/>
  <c r="AW76" i="5"/>
  <c r="AT166" i="5"/>
  <c r="BA123" i="5"/>
  <c r="BC163" i="5"/>
  <c r="BF219" i="5"/>
  <c r="BA175" i="5"/>
  <c r="BE189" i="5"/>
  <c r="AY57" i="5"/>
  <c r="AV81" i="5"/>
  <c r="BE89" i="5"/>
  <c r="AU97" i="5"/>
  <c r="BD105" i="5"/>
  <c r="AT113" i="5"/>
  <c r="AX121" i="5"/>
  <c r="BA185" i="5"/>
  <c r="AY217" i="5"/>
  <c r="AW57" i="5"/>
  <c r="BB75" i="5"/>
  <c r="AX211" i="5"/>
  <c r="BD214" i="5"/>
  <c r="BE117" i="5"/>
  <c r="AS100" i="5"/>
  <c r="BC116" i="5"/>
  <c r="AY86" i="5"/>
  <c r="AU102" i="5"/>
  <c r="AW110" i="5"/>
  <c r="AU118" i="5"/>
  <c r="AW126" i="5"/>
  <c r="AY134" i="5"/>
  <c r="AT158" i="5"/>
  <c r="BE174" i="5"/>
  <c r="AU190" i="5"/>
  <c r="AS198" i="5"/>
  <c r="AX222" i="5"/>
  <c r="AW67" i="5"/>
  <c r="BD57" i="5"/>
  <c r="BA57" i="5"/>
  <c r="AT94" i="5"/>
  <c r="AS81" i="5"/>
  <c r="BC161" i="5"/>
  <c r="BD169" i="5"/>
  <c r="AS177" i="5"/>
  <c r="BC185" i="5"/>
  <c r="AU201" i="5"/>
  <c r="AV209" i="5"/>
  <c r="AS102" i="5"/>
  <c r="AV150" i="5"/>
  <c r="BA75" i="5"/>
  <c r="BF83" i="5"/>
  <c r="BA91" i="5"/>
  <c r="BF99" i="5"/>
  <c r="AX179" i="5"/>
  <c r="BD85" i="5"/>
  <c r="BB117" i="5"/>
  <c r="AY149" i="5"/>
  <c r="BA205" i="5"/>
  <c r="AT110" i="5"/>
  <c r="AU206" i="5"/>
  <c r="AW59" i="5"/>
  <c r="AX65" i="5"/>
  <c r="AY54" i="5"/>
  <c r="AW147" i="5"/>
  <c r="BE219" i="5"/>
  <c r="AU148" i="5"/>
  <c r="AT65" i="5"/>
  <c r="AX142" i="5"/>
  <c r="AS158" i="5"/>
  <c r="AT174" i="5"/>
  <c r="BD61" i="5"/>
  <c r="AZ51" i="5"/>
  <c r="AT70" i="5"/>
  <c r="AW153" i="5"/>
  <c r="BF145" i="5"/>
  <c r="BB169" i="5"/>
  <c r="BE61" i="5"/>
  <c r="BA95" i="5"/>
  <c r="AT141" i="5"/>
  <c r="AT81" i="5"/>
  <c r="AW97" i="5"/>
  <c r="AW209" i="5"/>
  <c r="BC83" i="5"/>
  <c r="BE91" i="5"/>
  <c r="BB99" i="5"/>
  <c r="AZ115" i="5"/>
  <c r="BE123" i="5"/>
  <c r="BB131" i="5"/>
  <c r="BA203" i="5"/>
  <c r="BD211" i="5"/>
  <c r="BA85" i="5"/>
  <c r="AZ101" i="5"/>
  <c r="AV165" i="5"/>
  <c r="AZ173" i="5"/>
  <c r="BA181" i="5"/>
  <c r="AX197" i="5"/>
  <c r="BC205" i="5"/>
  <c r="BD213" i="5"/>
  <c r="AS52" i="5"/>
  <c r="AW86" i="5"/>
  <c r="AY94" i="5"/>
  <c r="AY110" i="5"/>
  <c r="AU126" i="5"/>
  <c r="AY126" i="5"/>
  <c r="AW134" i="5"/>
  <c r="AX190" i="5"/>
  <c r="BD218" i="5"/>
  <c r="AS199" i="5"/>
  <c r="AV207" i="5"/>
  <c r="AY223" i="5"/>
  <c r="BD187" i="5"/>
  <c r="AX195" i="5"/>
  <c r="BD53" i="5"/>
  <c r="AS193" i="5"/>
  <c r="AZ195" i="5"/>
  <c r="AW70" i="5"/>
  <c r="AU133" i="5"/>
  <c r="AT214" i="5"/>
  <c r="BC107" i="5"/>
  <c r="BA63" i="5"/>
  <c r="BA119" i="5"/>
  <c r="BA143" i="5"/>
  <c r="BC51" i="5"/>
  <c r="AW113" i="5"/>
  <c r="AV129" i="5"/>
  <c r="BE137" i="5"/>
  <c r="AZ161" i="5"/>
  <c r="BD115" i="5"/>
  <c r="BB155" i="5"/>
  <c r="AW163" i="5"/>
  <c r="AW187" i="5"/>
  <c r="AV94" i="5"/>
  <c r="AX118" i="5"/>
  <c r="AT190" i="5"/>
  <c r="AU140" i="5"/>
  <c r="AS225" i="5"/>
  <c r="AX104" i="5"/>
  <c r="AX160" i="5"/>
  <c r="BF136" i="5"/>
  <c r="AT96" i="5"/>
  <c r="AT128" i="5"/>
  <c r="AW144" i="5"/>
  <c r="AS144" i="5"/>
  <c r="AZ200" i="5"/>
  <c r="BB80" i="5"/>
  <c r="BE216" i="5"/>
  <c r="BC148" i="5"/>
  <c r="AU112" i="5"/>
  <c r="BF176" i="5"/>
  <c r="BF224" i="5"/>
  <c r="BC100" i="5"/>
  <c r="BC108" i="5"/>
  <c r="BC202" i="5"/>
  <c r="AS196" i="5"/>
  <c r="AU210" i="5"/>
  <c r="AW218" i="5"/>
  <c r="AV210" i="5"/>
  <c r="AX226" i="5"/>
  <c r="AU65" i="5"/>
  <c r="AW189" i="5"/>
  <c r="AS60" i="5"/>
  <c r="AU76" i="5"/>
  <c r="AS220" i="5"/>
  <c r="AS83" i="5"/>
  <c r="AT126" i="5"/>
  <c r="AY158" i="5"/>
  <c r="AT90" i="5"/>
  <c r="AT122" i="5"/>
  <c r="AT162" i="5"/>
  <c r="BE105" i="5"/>
  <c r="BA210" i="5"/>
  <c r="AS172" i="5"/>
  <c r="BC156" i="5"/>
  <c r="AW150" i="5"/>
  <c r="AX158" i="5"/>
  <c r="AZ166" i="5"/>
  <c r="BC174" i="5"/>
  <c r="BA206" i="5"/>
  <c r="BB214" i="5"/>
  <c r="BF62" i="5"/>
  <c r="BB136" i="5"/>
  <c r="BE200" i="5"/>
  <c r="AS57" i="5"/>
  <c r="AX57" i="5"/>
  <c r="BE171" i="5"/>
  <c r="AV53" i="5"/>
  <c r="BA128" i="5"/>
  <c r="BC136" i="5"/>
  <c r="BD184" i="5"/>
  <c r="BC75" i="5"/>
  <c r="AW81" i="5"/>
  <c r="BB225" i="5"/>
  <c r="AY64" i="5"/>
  <c r="AT59" i="5"/>
  <c r="BD107" i="5"/>
  <c r="BF131" i="5"/>
  <c r="BF211" i="5"/>
  <c r="AT194" i="5"/>
  <c r="AU77" i="5"/>
  <c r="AS109" i="5"/>
  <c r="BD173" i="5"/>
  <c r="AY222" i="5"/>
  <c r="AV61" i="5"/>
  <c r="AU99" i="5"/>
  <c r="AZ83" i="5"/>
  <c r="BA160" i="5"/>
  <c r="AS63" i="5"/>
  <c r="BA134" i="5"/>
  <c r="AS73" i="5"/>
  <c r="BF89" i="5"/>
  <c r="AS169" i="5"/>
  <c r="AX185" i="5"/>
  <c r="BE72" i="5"/>
  <c r="BA110" i="5"/>
  <c r="AV99" i="5"/>
  <c r="AV131" i="5"/>
  <c r="AX147" i="5"/>
  <c r="BC155" i="5"/>
  <c r="BD163" i="5"/>
  <c r="BF179" i="5"/>
  <c r="AV203" i="5"/>
  <c r="AU219" i="5"/>
  <c r="AZ219" i="5"/>
  <c r="BE62" i="5"/>
  <c r="AX93" i="5"/>
  <c r="BF149" i="5"/>
  <c r="AT181" i="5"/>
  <c r="AW213" i="5"/>
  <c r="BE51" i="5"/>
  <c r="AX62" i="5"/>
  <c r="AY226" i="5"/>
  <c r="BA159" i="5"/>
  <c r="BF169" i="5"/>
  <c r="AV201" i="5"/>
  <c r="AT57" i="5"/>
  <c r="BD144" i="5"/>
  <c r="BA151" i="5"/>
  <c r="BB48" i="5"/>
  <c r="AS64" i="5"/>
  <c r="BA139" i="5"/>
  <c r="AY101" i="5"/>
  <c r="BF75" i="5"/>
  <c r="BD83" i="5"/>
  <c r="BF91" i="5"/>
  <c r="BA115" i="5"/>
  <c r="BF171" i="5"/>
  <c r="AZ171" i="5"/>
  <c r="AS187" i="5"/>
  <c r="BB203" i="5"/>
  <c r="BE211" i="5"/>
  <c r="AY98" i="5"/>
  <c r="AY130" i="5"/>
  <c r="AU109" i="5"/>
  <c r="BE141" i="5"/>
  <c r="AW181" i="5"/>
  <c r="BC92" i="5"/>
  <c r="BC140" i="5"/>
  <c r="AU172" i="5"/>
  <c r="BC188" i="5"/>
  <c r="AW222" i="5"/>
  <c r="AW109" i="5"/>
  <c r="AU196" i="5"/>
  <c r="BC131" i="5"/>
  <c r="BE202" i="5"/>
  <c r="BF210" i="5"/>
  <c r="BB218" i="5"/>
  <c r="AZ218" i="5"/>
  <c r="BC226" i="5"/>
  <c r="AZ226" i="5"/>
  <c r="BA65" i="5"/>
  <c r="AY121" i="5"/>
  <c r="BB161" i="5"/>
  <c r="BE147" i="5"/>
  <c r="AU152" i="5"/>
  <c r="BC184" i="5"/>
  <c r="AU208" i="5"/>
  <c r="AS135" i="5"/>
  <c r="AU67" i="5"/>
  <c r="AU121" i="5"/>
  <c r="AZ129" i="5"/>
  <c r="BC145" i="5"/>
  <c r="AU193" i="5"/>
  <c r="AS134" i="5"/>
  <c r="AX69" i="5"/>
  <c r="AS51" i="5"/>
  <c r="AY75" i="5"/>
  <c r="AW83" i="5"/>
  <c r="AY107" i="5"/>
  <c r="BE139" i="5"/>
  <c r="AT171" i="5"/>
  <c r="BD179" i="5"/>
  <c r="BE187" i="5"/>
  <c r="BA195" i="5"/>
  <c r="AW203" i="5"/>
  <c r="AY211" i="5"/>
  <c r="BA219" i="5"/>
  <c r="AW117" i="5"/>
  <c r="BA149" i="5"/>
  <c r="AV54" i="5"/>
  <c r="BB118" i="5"/>
  <c r="BE150" i="5"/>
  <c r="BF158" i="5"/>
  <c r="BB166" i="5"/>
  <c r="AW174" i="5"/>
  <c r="AU214" i="5"/>
  <c r="BE222" i="5"/>
  <c r="AX54" i="5"/>
  <c r="AS97" i="5"/>
  <c r="BD161" i="5"/>
  <c r="BF217" i="5"/>
  <c r="AY168" i="5"/>
  <c r="BA111" i="5"/>
  <c r="BA135" i="5"/>
  <c r="BA183" i="5"/>
  <c r="AY65" i="5"/>
  <c r="AW129" i="5"/>
  <c r="BB137" i="5"/>
  <c r="AZ153" i="5"/>
  <c r="AW177" i="5"/>
  <c r="AX201" i="5"/>
  <c r="BB67" i="5"/>
  <c r="BB91" i="5"/>
  <c r="BE115" i="5"/>
  <c r="BB123" i="5"/>
  <c r="BB147" i="5"/>
  <c r="AY163" i="5"/>
  <c r="AV109" i="5"/>
  <c r="AU125" i="5"/>
  <c r="BD133" i="5"/>
  <c r="AW173" i="5"/>
  <c r="BF70" i="5"/>
  <c r="AY102" i="5"/>
  <c r="AX150" i="5"/>
  <c r="AZ158" i="5"/>
  <c r="BD174" i="5"/>
  <c r="AX198" i="5"/>
  <c r="AT206" i="5"/>
  <c r="BC214" i="5"/>
  <c r="BF54" i="5"/>
  <c r="BC54" i="5"/>
  <c r="BF202" i="5"/>
  <c r="BB210" i="5"/>
  <c r="BC218" i="5"/>
  <c r="BC89" i="5"/>
  <c r="BC153" i="5"/>
  <c r="BC120" i="5"/>
  <c r="BC176" i="5"/>
  <c r="BC97" i="5"/>
  <c r="AW105" i="5"/>
  <c r="AU185" i="5"/>
  <c r="BF64" i="5"/>
  <c r="AW49" i="5"/>
  <c r="AV75" i="5"/>
  <c r="AS107" i="5"/>
  <c r="AX115" i="5"/>
  <c r="AV123" i="5"/>
  <c r="AW155" i="5"/>
  <c r="AS179" i="5"/>
  <c r="AZ187" i="5"/>
  <c r="BB195" i="5"/>
  <c r="AS211" i="5"/>
  <c r="AV85" i="5"/>
  <c r="AU101" i="5"/>
  <c r="AT117" i="5"/>
  <c r="AS133" i="5"/>
  <c r="BA141" i="5"/>
  <c r="AY197" i="5"/>
  <c r="AX205" i="5"/>
  <c r="AY221" i="5"/>
  <c r="BC84" i="5"/>
  <c r="AS92" i="5"/>
  <c r="BC132" i="5"/>
  <c r="AU131" i="5"/>
  <c r="AY202" i="5"/>
  <c r="AV49" i="5"/>
  <c r="AY97" i="5"/>
  <c r="BB222" i="5"/>
  <c r="AY136" i="5"/>
  <c r="AY114" i="5"/>
  <c r="AX78" i="5"/>
  <c r="AU182" i="5"/>
  <c r="BA214" i="5"/>
  <c r="AU222" i="5"/>
  <c r="AZ120" i="5"/>
  <c r="AZ144" i="5"/>
  <c r="AZ222" i="5"/>
  <c r="AW102" i="5"/>
  <c r="AW158" i="5"/>
  <c r="AX166" i="5"/>
  <c r="BA190" i="5"/>
  <c r="BF214" i="5"/>
  <c r="AS119" i="5"/>
  <c r="BA70" i="5"/>
  <c r="BC110" i="5"/>
  <c r="AZ118" i="5"/>
  <c r="AZ142" i="5"/>
  <c r="BC150" i="5"/>
  <c r="BE206" i="5"/>
  <c r="BC91" i="5"/>
  <c r="AU62" i="5"/>
  <c r="AS78" i="5"/>
  <c r="AW202" i="5"/>
  <c r="AX210" i="5"/>
  <c r="AT218" i="5"/>
  <c r="AU116" i="5"/>
  <c r="AY69" i="5"/>
  <c r="BF163" i="5"/>
  <c r="AX107" i="5"/>
  <c r="AY147" i="5"/>
  <c r="AY218" i="5"/>
  <c r="AW99" i="5"/>
  <c r="AX139" i="5"/>
  <c r="AU187" i="5"/>
  <c r="BF195" i="5"/>
  <c r="AU211" i="5"/>
  <c r="BB86" i="5"/>
  <c r="BD94" i="5"/>
  <c r="BF118" i="5"/>
  <c r="AU142" i="5"/>
  <c r="AY150" i="5"/>
  <c r="BA198" i="5"/>
  <c r="BD206" i="5"/>
  <c r="BA222" i="5"/>
  <c r="AU54" i="5"/>
  <c r="BA202" i="5"/>
  <c r="AV57" i="5"/>
  <c r="AX61" i="5"/>
  <c r="AZ91" i="5"/>
  <c r="AZ123" i="5"/>
  <c r="BD155" i="5"/>
  <c r="AU171" i="5"/>
  <c r="AV195" i="5"/>
  <c r="AV219" i="5"/>
  <c r="AT219" i="5"/>
  <c r="AY122" i="5"/>
  <c r="AY67" i="5"/>
  <c r="AU132" i="5"/>
  <c r="AZ210" i="5"/>
  <c r="AS75" i="5"/>
  <c r="AV91" i="5"/>
  <c r="AV171" i="5"/>
  <c r="AY203" i="5"/>
  <c r="BA226" i="5"/>
  <c r="AY93" i="5"/>
  <c r="AT163" i="5"/>
  <c r="BC57" i="5"/>
  <c r="BE133" i="5"/>
  <c r="AU165" i="5"/>
  <c r="AX59" i="5"/>
  <c r="BC210" i="5"/>
  <c r="BE218" i="5"/>
  <c r="AS226" i="5"/>
  <c r="BE226" i="5"/>
  <c r="BA49" i="5"/>
  <c r="AS48" i="5"/>
  <c r="AT51" i="5"/>
  <c r="AW75" i="5"/>
  <c r="AT83" i="5"/>
  <c r="AU139" i="5"/>
  <c r="AY155" i="5"/>
  <c r="BF187" i="5"/>
  <c r="AW85" i="5"/>
  <c r="AS157" i="5"/>
  <c r="AW165" i="5"/>
  <c r="AS181" i="5"/>
  <c r="AU124" i="5"/>
  <c r="AS188" i="5"/>
  <c r="AU70" i="5"/>
  <c r="AU115" i="5"/>
  <c r="AT179" i="5"/>
  <c r="BF203" i="5"/>
  <c r="BF226" i="5"/>
  <c r="AY137" i="5"/>
  <c r="AS68" i="5"/>
  <c r="BC124" i="5"/>
  <c r="AS132" i="5"/>
  <c r="BC172" i="5"/>
  <c r="AU188" i="5"/>
  <c r="BC196" i="5"/>
  <c r="AY62" i="5"/>
  <c r="AT102" i="5"/>
  <c r="AW77" i="5"/>
  <c r="AW101" i="5"/>
  <c r="AW125" i="5"/>
  <c r="AU181" i="5"/>
  <c r="AU189" i="5"/>
  <c r="AW80" i="5"/>
  <c r="BA112" i="5"/>
  <c r="BF120" i="5"/>
  <c r="AU128" i="5"/>
  <c r="AU160" i="5"/>
  <c r="AZ184" i="5"/>
  <c r="BD65" i="5"/>
  <c r="BC104" i="5"/>
  <c r="AU53" i="5"/>
  <c r="AS71" i="5"/>
  <c r="AV215" i="5"/>
  <c r="BB163" i="5"/>
  <c r="AW171" i="5"/>
  <c r="AU117" i="5"/>
  <c r="BE173" i="5"/>
  <c r="BB150" i="5"/>
  <c r="BE166" i="5"/>
  <c r="AS214" i="5"/>
  <c r="AX214" i="5"/>
  <c r="BA127" i="5"/>
  <c r="AS70" i="5"/>
  <c r="AY61" i="5"/>
  <c r="AS167" i="5"/>
  <c r="BC59" i="5"/>
  <c r="BA99" i="5"/>
  <c r="BF107" i="5"/>
  <c r="BF123" i="5"/>
  <c r="BD131" i="5"/>
  <c r="BA131" i="5"/>
  <c r="AZ147" i="5"/>
  <c r="AX86" i="5"/>
  <c r="AV126" i="5"/>
  <c r="AX134" i="5"/>
  <c r="BB142" i="5"/>
  <c r="BA182" i="5"/>
  <c r="AX53" i="5"/>
  <c r="AS94" i="5"/>
  <c r="BA176" i="5"/>
  <c r="AY194" i="5"/>
  <c r="AT101" i="5"/>
  <c r="AX109" i="5"/>
  <c r="BF133" i="5"/>
  <c r="BF165" i="5"/>
  <c r="AW205" i="5"/>
  <c r="AS213" i="5"/>
  <c r="AU221" i="5"/>
  <c r="AU89" i="5"/>
  <c r="AS104" i="5"/>
  <c r="AX112" i="5"/>
  <c r="AS160" i="5"/>
  <c r="AU184" i="5"/>
  <c r="AW192" i="5"/>
  <c r="BE75" i="5"/>
  <c r="BB83" i="5"/>
  <c r="AZ155" i="5"/>
  <c r="BC179" i="5"/>
  <c r="BF77" i="5"/>
  <c r="AV77" i="5"/>
  <c r="AT109" i="5"/>
  <c r="AX117" i="5"/>
  <c r="AX149" i="5"/>
  <c r="BF173" i="5"/>
  <c r="AY213" i="5"/>
  <c r="BE221" i="5"/>
  <c r="BB49" i="5"/>
  <c r="AU110" i="5"/>
  <c r="AW206" i="5"/>
  <c r="AS53" i="5"/>
  <c r="AV144" i="5"/>
  <c r="BF152" i="5"/>
  <c r="BC171" i="5"/>
  <c r="AT203" i="5"/>
  <c r="AS101" i="5"/>
  <c r="BB141" i="5"/>
  <c r="AZ149" i="5"/>
  <c r="BD165" i="5"/>
  <c r="BD189" i="5"/>
  <c r="BA197" i="5"/>
  <c r="AV205" i="5"/>
  <c r="AV70" i="5"/>
  <c r="BC198" i="5"/>
  <c r="AV206" i="5"/>
  <c r="BD117" i="5"/>
  <c r="BB157" i="5"/>
  <c r="BC181" i="5"/>
  <c r="AX189" i="5"/>
  <c r="BC216" i="5"/>
  <c r="BF144" i="5"/>
  <c r="BB184" i="5"/>
  <c r="AY91" i="5"/>
  <c r="BB125" i="5"/>
  <c r="AV133" i="5"/>
  <c r="AZ141" i="5"/>
  <c r="AT205" i="5"/>
  <c r="BF102" i="5"/>
  <c r="BD158" i="5"/>
  <c r="AX168" i="5"/>
  <c r="AU120" i="5"/>
  <c r="AS128" i="5"/>
  <c r="AX136" i="5"/>
  <c r="AU136" i="5"/>
  <c r="AW152" i="5"/>
  <c r="AZ176" i="5"/>
  <c r="AX219" i="5"/>
  <c r="BE99" i="5"/>
  <c r="BB107" i="5"/>
  <c r="BC139" i="5"/>
  <c r="AS163" i="5"/>
  <c r="AX187" i="5"/>
  <c r="BC53" i="5"/>
  <c r="BC85" i="5"/>
  <c r="BA117" i="5"/>
  <c r="AS189" i="5"/>
  <c r="AZ205" i="5"/>
  <c r="AW78" i="5"/>
  <c r="AU86" i="5"/>
  <c r="AT222" i="5"/>
  <c r="AV69" i="5"/>
  <c r="AW51" i="5"/>
  <c r="AZ208" i="5"/>
  <c r="BA80" i="5"/>
  <c r="BF88" i="5"/>
  <c r="BC115" i="5"/>
  <c r="BC56" i="5"/>
  <c r="BF139" i="5"/>
  <c r="BD195" i="5"/>
  <c r="BC211" i="5"/>
  <c r="BD219" i="5"/>
  <c r="BB77" i="5"/>
  <c r="BE93" i="5"/>
  <c r="AZ109" i="5"/>
  <c r="AY157" i="5"/>
  <c r="AV173" i="5"/>
  <c r="AU108" i="5"/>
  <c r="BE110" i="5"/>
  <c r="BA69" i="5"/>
  <c r="BE101" i="5"/>
  <c r="BE125" i="5"/>
  <c r="AV96" i="5"/>
  <c r="AT112" i="5"/>
  <c r="AY120" i="5"/>
  <c r="AV176" i="5"/>
  <c r="AX200" i="5"/>
  <c r="BE224" i="5"/>
  <c r="BB51" i="5"/>
  <c r="BE69" i="5"/>
  <c r="BD91" i="5"/>
  <c r="BD123" i="5"/>
  <c r="BE155" i="5"/>
  <c r="BC187" i="5"/>
  <c r="AZ203" i="5"/>
  <c r="AZ85" i="5"/>
  <c r="BF125" i="5"/>
  <c r="BF181" i="5"/>
  <c r="BC213" i="5"/>
  <c r="BD221" i="5"/>
  <c r="AT78" i="5"/>
  <c r="AV118" i="5"/>
  <c r="AV174" i="5"/>
  <c r="BF174" i="5"/>
  <c r="AV152" i="5"/>
  <c r="AX176" i="5"/>
  <c r="AX144" i="5"/>
  <c r="BD72" i="5"/>
  <c r="AZ80" i="5"/>
  <c r="BD88" i="5"/>
  <c r="AW160" i="5"/>
  <c r="AU48" i="5"/>
  <c r="AT91" i="5"/>
  <c r="AW115" i="5"/>
  <c r="AT123" i="5"/>
  <c r="AT147" i="5"/>
  <c r="AV155" i="5"/>
  <c r="BC61" i="5"/>
  <c r="BE77" i="5"/>
  <c r="BD93" i="5"/>
  <c r="BF141" i="5"/>
  <c r="AU173" i="5"/>
  <c r="AY181" i="5"/>
  <c r="BF189" i="5"/>
  <c r="AX213" i="5"/>
  <c r="AS124" i="5"/>
  <c r="AS148" i="5"/>
  <c r="BF128" i="5"/>
  <c r="AT136" i="5"/>
  <c r="AS112" i="5"/>
  <c r="AX120" i="5"/>
  <c r="AW200" i="5"/>
  <c r="BD216" i="5"/>
  <c r="BF53" i="5"/>
  <c r="AZ107" i="5"/>
  <c r="AW179" i="5"/>
  <c r="AY187" i="5"/>
  <c r="BB101" i="5"/>
  <c r="BF109" i="5"/>
  <c r="AT149" i="5"/>
  <c r="BD181" i="5"/>
  <c r="BE205" i="5"/>
  <c r="BA213" i="5"/>
  <c r="BC221" i="5"/>
  <c r="AV65" i="5"/>
  <c r="AV128" i="5"/>
  <c r="BF160" i="5"/>
  <c r="BD208" i="5"/>
  <c r="AY165" i="5"/>
  <c r="AU75" i="5"/>
  <c r="AU64" i="5"/>
  <c r="BD147" i="5"/>
  <c r="AU155" i="5"/>
  <c r="AX163" i="5"/>
  <c r="BD171" i="5"/>
  <c r="AY179" i="5"/>
  <c r="AU203" i="5"/>
  <c r="AY51" i="5"/>
  <c r="BC101" i="5"/>
  <c r="AV125" i="5"/>
  <c r="BA133" i="5"/>
  <c r="AV149" i="5"/>
  <c r="AZ157" i="5"/>
  <c r="AU192" i="5"/>
  <c r="AY133" i="5"/>
  <c r="BC189" i="5"/>
  <c r="AU96" i="5"/>
  <c r="BC224" i="5"/>
  <c r="AX203" i="5"/>
  <c r="BB211" i="5"/>
  <c r="AY219" i="5"/>
  <c r="BC117" i="5"/>
  <c r="AV141" i="5"/>
  <c r="BB165" i="5"/>
  <c r="AT192" i="5"/>
  <c r="AX75" i="5"/>
  <c r="AV83" i="5"/>
  <c r="AX91" i="5"/>
  <c r="BD139" i="5"/>
  <c r="AY171" i="5"/>
  <c r="AW211" i="5"/>
  <c r="BC93" i="5"/>
  <c r="BA125" i="5"/>
  <c r="AY184" i="5"/>
  <c r="BB85" i="5"/>
  <c r="AZ117" i="5"/>
  <c r="BF221" i="5"/>
  <c r="BB176" i="5"/>
  <c r="AV208" i="5"/>
  <c r="AW224" i="5"/>
  <c r="BD109" i="5"/>
  <c r="AX125" i="5"/>
  <c r="AS205" i="5"/>
  <c r="AV221" i="5"/>
  <c r="AS118" i="5"/>
  <c r="BD150" i="5"/>
  <c r="BD128" i="5"/>
  <c r="AX77" i="5"/>
  <c r="AW221" i="5"/>
  <c r="BB126" i="5"/>
  <c r="AS142" i="5"/>
  <c r="AV166" i="5"/>
  <c r="AS49" i="5"/>
  <c r="BC144" i="5"/>
  <c r="BD152" i="5"/>
  <c r="BB192" i="5"/>
  <c r="AU56" i="5"/>
  <c r="BA157" i="5"/>
  <c r="AT189" i="5"/>
  <c r="AV189" i="5"/>
  <c r="AU78" i="5"/>
  <c r="AV142" i="5"/>
  <c r="BB174" i="5"/>
  <c r="AU198" i="5"/>
  <c r="AS206" i="5"/>
  <c r="BC96" i="5"/>
  <c r="AY176" i="5"/>
  <c r="BA184" i="5"/>
  <c r="AU216" i="5"/>
  <c r="AV117" i="5"/>
  <c r="BD141" i="5"/>
  <c r="AS173" i="5"/>
  <c r="BB213" i="5"/>
  <c r="BE158" i="5"/>
  <c r="BF166" i="5"/>
  <c r="AY205" i="5"/>
  <c r="AV62" i="5"/>
  <c r="AX102" i="5"/>
  <c r="AV110" i="5"/>
  <c r="AX182" i="5"/>
  <c r="AW198" i="5"/>
  <c r="AX206" i="5"/>
  <c r="BE210" i="5"/>
  <c r="BF218" i="5"/>
  <c r="BB134" i="5"/>
  <c r="BC62" i="5"/>
  <c r="AS65" i="5"/>
  <c r="AX56" i="5"/>
  <c r="AY144" i="5"/>
  <c r="AW94" i="5"/>
  <c r="AV72" i="5"/>
  <c r="AT88" i="5"/>
  <c r="AY112" i="5"/>
  <c r="AV120" i="5"/>
  <c r="AV136" i="5"/>
  <c r="AT160" i="5"/>
  <c r="AX192" i="5"/>
  <c r="BD224" i="5"/>
  <c r="BF69" i="5"/>
  <c r="BF93" i="5"/>
  <c r="BC133" i="5"/>
  <c r="AX141" i="5"/>
  <c r="BE213" i="5"/>
  <c r="BD70" i="5"/>
  <c r="BB88" i="5"/>
  <c r="AZ96" i="5"/>
  <c r="BD104" i="5"/>
  <c r="BB120" i="5"/>
  <c r="AZ128" i="5"/>
  <c r="AW176" i="5"/>
  <c r="AU85" i="5"/>
  <c r="BC109" i="5"/>
  <c r="AS117" i="5"/>
  <c r="AV181" i="5"/>
  <c r="BF86" i="5"/>
  <c r="BB102" i="5"/>
  <c r="BD126" i="5"/>
  <c r="BF134" i="5"/>
  <c r="AY174" i="5"/>
  <c r="AT202" i="5"/>
  <c r="AS218" i="5"/>
  <c r="AV184" i="5"/>
  <c r="BC208" i="5"/>
  <c r="BC48" i="5"/>
  <c r="AS56" i="5"/>
  <c r="AT77" i="5"/>
  <c r="AZ133" i="5"/>
  <c r="AS141" i="5"/>
  <c r="BC173" i="5"/>
  <c r="AU134" i="5"/>
  <c r="BC142" i="5"/>
  <c r="BA150" i="5"/>
  <c r="AU166" i="5"/>
  <c r="AY206" i="5"/>
  <c r="BC125" i="5"/>
  <c r="AX67" i="5"/>
  <c r="BE78" i="5"/>
  <c r="BC86" i="5"/>
  <c r="AU202" i="5"/>
  <c r="AW210" i="5"/>
  <c r="AX218" i="5"/>
  <c r="AT226" i="5"/>
  <c r="BC77" i="5"/>
  <c r="AV101" i="5"/>
  <c r="BA109" i="5"/>
  <c r="BB149" i="5"/>
  <c r="BD149" i="5"/>
  <c r="AX173" i="5"/>
  <c r="AZ197" i="5"/>
  <c r="AZ221" i="5"/>
  <c r="BB78" i="5"/>
  <c r="BF110" i="5"/>
  <c r="BD118" i="5"/>
  <c r="AZ174" i="5"/>
  <c r="BB198" i="5"/>
  <c r="BD210" i="5"/>
  <c r="BF104" i="5"/>
  <c r="BA144" i="5"/>
  <c r="BD200" i="5"/>
  <c r="BC112" i="5"/>
  <c r="BE144" i="5"/>
  <c r="AW208" i="5"/>
  <c r="AY224" i="5"/>
  <c r="AV224" i="5"/>
  <c r="AZ112" i="5"/>
  <c r="BD136" i="5"/>
  <c r="BB104" i="5"/>
  <c r="BD120" i="5"/>
  <c r="BB160" i="5"/>
  <c r="BF192" i="5"/>
  <c r="AX72" i="5"/>
  <c r="AU88" i="5"/>
  <c r="BA152" i="5"/>
  <c r="BE184" i="5"/>
  <c r="BE176" i="5"/>
  <c r="BA96" i="5"/>
  <c r="BB128" i="5"/>
  <c r="AZ136" i="5"/>
  <c r="AY160" i="5"/>
  <c r="BC168" i="5"/>
  <c r="AU80" i="5"/>
  <c r="AX128" i="5"/>
  <c r="BF59" i="5"/>
  <c r="AX48" i="5"/>
  <c r="BD80" i="5"/>
  <c r="AZ88" i="5"/>
  <c r="BD96" i="5"/>
  <c r="BB112" i="5"/>
  <c r="AU129" i="5"/>
  <c r="BA88" i="5"/>
  <c r="BF112" i="5"/>
  <c r="AW112" i="5"/>
  <c r="AY96" i="5"/>
  <c r="AV104" i="5"/>
  <c r="AT104" i="5"/>
  <c r="P5" i="19"/>
  <c r="E5" i="19"/>
  <c r="I5" i="19"/>
  <c r="AW64" i="5"/>
  <c r="M5" i="19"/>
  <c r="J5" i="19"/>
  <c r="N5" i="19"/>
  <c r="R5" i="19"/>
  <c r="G5" i="19"/>
  <c r="K5" i="19"/>
  <c r="O5" i="19"/>
  <c r="L5" i="19"/>
  <c r="H5" i="19"/>
  <c r="AT62" i="5"/>
  <c r="AT120" i="5"/>
  <c r="AT137" i="5"/>
  <c r="AT75" i="5"/>
  <c r="AT107" i="5"/>
  <c r="AT176" i="5"/>
  <c r="AT195" i="5"/>
  <c r="AT106" i="5"/>
  <c r="AT197" i="5"/>
  <c r="AT61" i="5"/>
  <c r="AT145" i="5"/>
  <c r="AT80" i="5"/>
  <c r="AT139" i="5"/>
  <c r="AT221" i="5"/>
  <c r="AT105" i="5"/>
  <c r="AT201" i="5"/>
  <c r="AT49" i="5"/>
  <c r="AT125" i="5"/>
  <c r="AT165" i="5"/>
  <c r="AT86" i="5"/>
  <c r="AS62" i="5"/>
  <c r="AS145" i="5"/>
  <c r="AS125" i="5"/>
  <c r="AS197" i="5"/>
  <c r="AS221" i="5"/>
  <c r="AS137" i="5"/>
  <c r="AS210" i="5"/>
  <c r="AS150" i="5"/>
  <c r="BG60" i="5"/>
  <c r="AS111" i="5"/>
  <c r="AS156" i="5"/>
  <c r="AS204" i="5"/>
  <c r="AS152" i="5"/>
  <c r="BG80" i="5"/>
  <c r="AS201" i="5"/>
  <c r="AS165" i="5"/>
  <c r="BB53" i="5"/>
  <c r="AS69" i="5"/>
  <c r="AS105" i="5"/>
  <c r="AS190" i="5"/>
  <c r="AS61" i="5"/>
  <c r="AU180" i="5"/>
  <c r="AT69" i="5"/>
  <c r="AS76" i="5"/>
  <c r="AU156" i="5"/>
  <c r="BC164" i="5"/>
  <c r="AS91" i="5"/>
  <c r="AS123" i="5"/>
  <c r="AS147" i="5"/>
  <c r="AS203" i="5"/>
  <c r="BC80" i="5"/>
  <c r="BC88" i="5"/>
  <c r="AU104" i="5"/>
  <c r="AS176" i="5"/>
  <c r="AS184" i="5"/>
  <c r="AS192" i="5"/>
  <c r="AU200" i="5"/>
  <c r="AV48" i="5"/>
  <c r="BE53" i="5"/>
  <c r="BE85" i="5"/>
  <c r="AU93" i="5"/>
  <c r="BE109" i="5"/>
  <c r="AU141" i="5"/>
  <c r="AU149" i="5"/>
  <c r="BC128" i="5"/>
  <c r="BC160" i="5"/>
  <c r="AU168" i="5"/>
  <c r="BC200" i="5"/>
  <c r="BC64" i="5"/>
  <c r="AZ50" i="5"/>
  <c r="BF58" i="5"/>
  <c r="BA58" i="5"/>
  <c r="AW66" i="5"/>
  <c r="AS74" i="5"/>
  <c r="BD74" i="5"/>
  <c r="AZ82" i="5"/>
  <c r="BE82" i="5"/>
  <c r="BB90" i="5"/>
  <c r="BF90" i="5"/>
  <c r="BC98" i="5"/>
  <c r="AS106" i="5"/>
  <c r="BD106" i="5"/>
  <c r="AZ114" i="5"/>
  <c r="BB122" i="5"/>
  <c r="AS138" i="5"/>
  <c r="BC138" i="5"/>
  <c r="AY146" i="5"/>
  <c r="BE146" i="5"/>
  <c r="AY154" i="5"/>
  <c r="BF154" i="5"/>
  <c r="BB162" i="5"/>
  <c r="AS170" i="5"/>
  <c r="BC170" i="5"/>
  <c r="AY178" i="5"/>
  <c r="BE178" i="5"/>
  <c r="BF186" i="5"/>
  <c r="BB194" i="5"/>
  <c r="BE131" i="5"/>
  <c r="AX83" i="5"/>
  <c r="AX99" i="5"/>
  <c r="AV147" i="5"/>
  <c r="AU163" i="5"/>
  <c r="BB219" i="5"/>
  <c r="AY59" i="5"/>
  <c r="BC149" i="5"/>
  <c r="BA165" i="5"/>
  <c r="AX181" i="5"/>
  <c r="AZ78" i="5"/>
  <c r="BE94" i="5"/>
  <c r="AW142" i="5"/>
  <c r="BC166" i="5"/>
  <c r="BB182" i="5"/>
  <c r="BC190" i="5"/>
  <c r="BF198" i="5"/>
  <c r="BB206" i="5"/>
  <c r="AZ63" i="5"/>
  <c r="AV202" i="5"/>
  <c r="BA191" i="5"/>
  <c r="BA192" i="5"/>
  <c r="AT187" i="5"/>
  <c r="AW195" i="5"/>
  <c r="AW219" i="5"/>
  <c r="BF51" i="5"/>
  <c r="AV86" i="5"/>
  <c r="AV102" i="5"/>
  <c r="AX126" i="5"/>
  <c r="AV134" i="5"/>
  <c r="BE142" i="5"/>
  <c r="AS166" i="5"/>
  <c r="AW190" i="5"/>
  <c r="AS47" i="5"/>
  <c r="AX55" i="5"/>
  <c r="BC55" i="5"/>
  <c r="BB71" i="5"/>
  <c r="AZ71" i="5"/>
  <c r="BD79" i="5"/>
  <c r="BA79" i="5"/>
  <c r="AT95" i="5"/>
  <c r="AY95" i="5"/>
  <c r="BD103" i="5"/>
  <c r="BA103" i="5"/>
  <c r="BE111" i="5"/>
  <c r="AY119" i="5"/>
  <c r="AV127" i="5"/>
  <c r="AS127" i="5"/>
  <c r="BE135" i="5"/>
  <c r="AS143" i="5"/>
  <c r="BE143" i="5"/>
  <c r="AS151" i="5"/>
  <c r="AZ151" i="5"/>
  <c r="AS159" i="5"/>
  <c r="BB159" i="5"/>
  <c r="BD167" i="5"/>
  <c r="BE175" i="5"/>
  <c r="AS183" i="5"/>
  <c r="AZ183" i="5"/>
  <c r="AS191" i="5"/>
  <c r="BB191" i="5"/>
  <c r="BE199" i="5"/>
  <c r="AZ207" i="5"/>
  <c r="BF215" i="5"/>
  <c r="BA215" i="5"/>
  <c r="BE223" i="5"/>
  <c r="BB223" i="5"/>
  <c r="AY190" i="5"/>
  <c r="AY210" i="5"/>
  <c r="AW226" i="5"/>
  <c r="AY72" i="5"/>
  <c r="BB152" i="5"/>
  <c r="BF184" i="5"/>
  <c r="AZ104" i="5"/>
  <c r="BD112" i="5"/>
  <c r="AU224" i="5"/>
  <c r="AW88" i="5"/>
  <c r="AW91" i="5"/>
  <c r="AT99" i="5"/>
  <c r="AY115" i="5"/>
  <c r="AT131" i="5"/>
  <c r="AV211" i="5"/>
  <c r="AT211" i="5"/>
  <c r="BC49" i="5"/>
  <c r="AZ125" i="5"/>
  <c r="BC141" i="5"/>
  <c r="BB189" i="5"/>
  <c r="AS86" i="5"/>
  <c r="AX51" i="5"/>
  <c r="BD86" i="5"/>
  <c r="BF94" i="5"/>
  <c r="BD102" i="5"/>
  <c r="BF126" i="5"/>
  <c r="BD134" i="5"/>
  <c r="BC182" i="5"/>
  <c r="BE190" i="5"/>
  <c r="AZ198" i="5"/>
  <c r="BB226" i="5"/>
  <c r="BE49" i="5"/>
  <c r="BE129" i="5"/>
  <c r="AU137" i="5"/>
  <c r="BE161" i="5"/>
  <c r="AY139" i="5"/>
  <c r="AU179" i="5"/>
  <c r="AV80" i="5"/>
  <c r="AS54" i="5"/>
  <c r="BD64" i="5"/>
  <c r="AV163" i="5"/>
  <c r="AX171" i="5"/>
  <c r="AV187" i="5"/>
  <c r="AY195" i="5"/>
  <c r="BB133" i="5"/>
  <c r="AU94" i="5"/>
  <c r="AW118" i="5"/>
  <c r="AV158" i="5"/>
  <c r="AV214" i="5"/>
  <c r="AV222" i="5"/>
  <c r="AV52" i="5"/>
  <c r="BA60" i="5"/>
  <c r="BF60" i="5"/>
  <c r="AW68" i="5"/>
  <c r="BF76" i="5"/>
  <c r="BC76" i="5"/>
  <c r="AZ84" i="5"/>
  <c r="BE92" i="5"/>
  <c r="BA92" i="5"/>
  <c r="AX100" i="5"/>
  <c r="AU100" i="5"/>
  <c r="AZ108" i="5"/>
  <c r="BE116" i="5"/>
  <c r="BA116" i="5"/>
  <c r="BD124" i="5"/>
  <c r="BB124" i="5"/>
  <c r="AY132" i="5"/>
  <c r="BE140" i="5"/>
  <c r="AS140" i="5"/>
  <c r="BB148" i="5"/>
  <c r="BF156" i="5"/>
  <c r="AU164" i="5"/>
  <c r="AS164" i="5"/>
  <c r="AW172" i="5"/>
  <c r="AT172" i="5"/>
  <c r="AX180" i="5"/>
  <c r="BD180" i="5"/>
  <c r="AY188" i="5"/>
  <c r="AW196" i="5"/>
  <c r="BB196" i="5"/>
  <c r="AX204" i="5"/>
  <c r="BC204" i="5"/>
  <c r="AY212" i="5"/>
  <c r="BD212" i="5"/>
  <c r="BA220" i="5"/>
  <c r="BA83" i="5"/>
  <c r="BA107" i="5"/>
  <c r="BA155" i="5"/>
  <c r="BA179" i="5"/>
  <c r="BA187" i="5"/>
  <c r="AW63" i="5"/>
  <c r="AU226" i="5"/>
  <c r="BD160" i="5"/>
  <c r="AY88" i="5"/>
  <c r="AS136" i="5"/>
  <c r="BB144" i="5"/>
  <c r="BE168" i="5"/>
  <c r="AS72" i="5"/>
  <c r="AX64" i="5"/>
  <c r="BF96" i="5"/>
  <c r="BA120" i="5"/>
  <c r="BA136" i="5"/>
  <c r="AZ216" i="5"/>
  <c r="AS67" i="5"/>
  <c r="AV115" i="5"/>
  <c r="AT155" i="5"/>
  <c r="AT85" i="5"/>
  <c r="BF197" i="5"/>
  <c r="BC94" i="5"/>
  <c r="AZ102" i="5"/>
  <c r="BE118" i="5"/>
  <c r="BA166" i="5"/>
  <c r="BE182" i="5"/>
  <c r="BE47" i="5"/>
  <c r="BB202" i="5"/>
  <c r="AZ202" i="5"/>
  <c r="AU69" i="5"/>
  <c r="AU61" i="5"/>
  <c r="AV88" i="5"/>
  <c r="AY152" i="5"/>
  <c r="AT184" i="5"/>
  <c r="BF155" i="5"/>
  <c r="AV179" i="5"/>
  <c r="AW62" i="5"/>
  <c r="AV93" i="5"/>
  <c r="AS149" i="5"/>
  <c r="BB221" i="5"/>
  <c r="BB69" i="5"/>
  <c r="BD54" i="5"/>
  <c r="AT118" i="5"/>
  <c r="AZ190" i="5"/>
  <c r="AZ214" i="5"/>
  <c r="BA218" i="5"/>
  <c r="AV226" i="5"/>
  <c r="AT63" i="5"/>
  <c r="BC207" i="5"/>
  <c r="BE114" i="5"/>
  <c r="BC130" i="5"/>
  <c r="BA102" i="5"/>
  <c r="AT169" i="5"/>
  <c r="BC193" i="5"/>
  <c r="AW120" i="5"/>
  <c r="BA78" i="5"/>
  <c r="AZ75" i="5"/>
  <c r="BE83" i="5"/>
  <c r="BF147" i="5"/>
  <c r="BB171" i="5"/>
  <c r="BE203" i="5"/>
  <c r="AZ211" i="5"/>
  <c r="BB181" i="5"/>
  <c r="AW136" i="5"/>
  <c r="BF67" i="5"/>
  <c r="AZ182" i="5"/>
  <c r="BD52" i="5"/>
  <c r="AU60" i="5"/>
  <c r="AZ68" i="5"/>
  <c r="BE68" i="5"/>
  <c r="AY76" i="5"/>
  <c r="AW84" i="5"/>
  <c r="AS84" i="5"/>
  <c r="AV92" i="5"/>
  <c r="AT92" i="5"/>
  <c r="BF100" i="5"/>
  <c r="AS108" i="5"/>
  <c r="AV116" i="5"/>
  <c r="AT116" i="5"/>
  <c r="AX124" i="5"/>
  <c r="AZ132" i="5"/>
  <c r="BA140" i="5"/>
  <c r="AW148" i="5"/>
  <c r="AV148" i="5"/>
  <c r="AY156" i="5"/>
  <c r="AW164" i="5"/>
  <c r="BA164" i="5"/>
  <c r="AZ172" i="5"/>
  <c r="BB172" i="5"/>
  <c r="BF180" i="5"/>
  <c r="AW188" i="5"/>
  <c r="BE196" i="5"/>
  <c r="BF204" i="5"/>
  <c r="AV204" i="5"/>
  <c r="AS212" i="5"/>
  <c r="AW220" i="5"/>
  <c r="AT220" i="5"/>
  <c r="AW47" i="5"/>
  <c r="BA47" i="5"/>
  <c r="BF55" i="5"/>
  <c r="AV55" i="5"/>
  <c r="BB63" i="5"/>
  <c r="AV71" i="5"/>
  <c r="AW79" i="5"/>
  <c r="BC87" i="5"/>
  <c r="BF87" i="5"/>
  <c r="BB95" i="5"/>
  <c r="AZ95" i="5"/>
  <c r="AW103" i="5"/>
  <c r="AU111" i="5"/>
  <c r="AX111" i="5"/>
  <c r="BB119" i="5"/>
  <c r="AZ119" i="5"/>
  <c r="BD127" i="5"/>
  <c r="AX135" i="5"/>
  <c r="AU143" i="5"/>
  <c r="AY143" i="5"/>
  <c r="AU151" i="5"/>
  <c r="AT151" i="5"/>
  <c r="AV159" i="5"/>
  <c r="AW167" i="5"/>
  <c r="AU175" i="5"/>
  <c r="AY175" i="5"/>
  <c r="AU183" i="5"/>
  <c r="AT183" i="5"/>
  <c r="AV191" i="5"/>
  <c r="AU199" i="5"/>
  <c r="AY199" i="5"/>
  <c r="AU207" i="5"/>
  <c r="AS207" i="5"/>
  <c r="AT215" i="5"/>
  <c r="AX223" i="5"/>
  <c r="BF50" i="5"/>
  <c r="AS50" i="5"/>
  <c r="AV58" i="5"/>
  <c r="AT58" i="5"/>
  <c r="BE66" i="5"/>
  <c r="BA74" i="5"/>
  <c r="AW74" i="5"/>
  <c r="AT82" i="5"/>
  <c r="AX82" i="5"/>
  <c r="AU90" i="5"/>
  <c r="AV98" i="5"/>
  <c r="BA106" i="5"/>
  <c r="AW106" i="5"/>
  <c r="AX114" i="5"/>
  <c r="AU122" i="5"/>
  <c r="AV130" i="5"/>
  <c r="AV138" i="5"/>
  <c r="AW138" i="5"/>
  <c r="BA146" i="5"/>
  <c r="AX146" i="5"/>
  <c r="AT154" i="5"/>
  <c r="AZ154" i="5"/>
  <c r="AU162" i="5"/>
  <c r="AV170" i="5"/>
  <c r="AW170" i="5"/>
  <c r="BA178" i="5"/>
  <c r="AX178" i="5"/>
  <c r="AZ186" i="5"/>
  <c r="AU194" i="5"/>
  <c r="AT119" i="5"/>
  <c r="AY89" i="5"/>
  <c r="AX88" i="5"/>
  <c r="AZ160" i="5"/>
  <c r="BC121" i="5"/>
  <c r="AV145" i="5"/>
  <c r="BF72" i="5"/>
  <c r="AT152" i="5"/>
  <c r="BE64" i="5"/>
  <c r="BE48" i="5"/>
  <c r="BA201" i="5"/>
  <c r="BB59" i="5"/>
  <c r="AZ163" i="5"/>
  <c r="BC65" i="5"/>
  <c r="AY173" i="5"/>
  <c r="BA189" i="5"/>
  <c r="AT53" i="5"/>
  <c r="AZ94" i="5"/>
  <c r="BC118" i="5"/>
  <c r="AZ126" i="5"/>
  <c r="AX174" i="5"/>
  <c r="BF222" i="5"/>
  <c r="AW156" i="5"/>
  <c r="AW52" i="5"/>
  <c r="BC60" i="5"/>
  <c r="AX68" i="5"/>
  <c r="AZ76" i="5"/>
  <c r="BE84" i="5"/>
  <c r="BA84" i="5"/>
  <c r="BD92" i="5"/>
  <c r="BB92" i="5"/>
  <c r="AY100" i="5"/>
  <c r="BE108" i="5"/>
  <c r="BA108" i="5"/>
  <c r="BD116" i="5"/>
  <c r="BB116" i="5"/>
  <c r="BF124" i="5"/>
  <c r="AW140" i="5"/>
  <c r="AT140" i="5"/>
  <c r="AX148" i="5"/>
  <c r="BD148" i="5"/>
  <c r="AZ164" i="5"/>
  <c r="AT164" i="5"/>
  <c r="AV172" i="5"/>
  <c r="AY180" i="5"/>
  <c r="BA188" i="5"/>
  <c r="AX196" i="5"/>
  <c r="AY204" i="5"/>
  <c r="BD204" i="5"/>
  <c r="BA212" i="5"/>
  <c r="AZ220" i="5"/>
  <c r="BB220" i="5"/>
  <c r="BC135" i="5"/>
  <c r="AT47" i="5"/>
  <c r="AY55" i="5"/>
  <c r="BD55" i="5"/>
  <c r="AU63" i="5"/>
  <c r="BD71" i="5"/>
  <c r="BE79" i="5"/>
  <c r="AT87" i="5"/>
  <c r="AY87" i="5"/>
  <c r="AV95" i="5"/>
  <c r="BE103" i="5"/>
  <c r="BC111" i="5"/>
  <c r="BF111" i="5"/>
  <c r="AV119" i="5"/>
  <c r="AW127" i="5"/>
  <c r="AU135" i="5"/>
  <c r="BF135" i="5"/>
  <c r="AX143" i="5"/>
  <c r="AZ143" i="5"/>
  <c r="AX151" i="5"/>
  <c r="BB151" i="5"/>
  <c r="BD159" i="5"/>
  <c r="AU167" i="5"/>
  <c r="BE167" i="5"/>
  <c r="AX175" i="5"/>
  <c r="AZ175" i="5"/>
  <c r="AX183" i="5"/>
  <c r="BB183" i="5"/>
  <c r="BD191" i="5"/>
  <c r="AX199" i="5"/>
  <c r="AZ199" i="5"/>
  <c r="AX207" i="5"/>
  <c r="BA207" i="5"/>
  <c r="BD215" i="5"/>
  <c r="BB215" i="5"/>
  <c r="BF223" i="5"/>
  <c r="AU50" i="5"/>
  <c r="BA50" i="5"/>
  <c r="BD58" i="5"/>
  <c r="BB58" i="5"/>
  <c r="AZ74" i="5"/>
  <c r="BE74" i="5"/>
  <c r="BB82" i="5"/>
  <c r="BF82" i="5"/>
  <c r="BC90" i="5"/>
  <c r="AS98" i="5"/>
  <c r="BD98" i="5"/>
  <c r="AZ106" i="5"/>
  <c r="BE106" i="5"/>
  <c r="BB114" i="5"/>
  <c r="BF114" i="5"/>
  <c r="BC122" i="5"/>
  <c r="AS130" i="5"/>
  <c r="BD130" i="5"/>
  <c r="BE138" i="5"/>
  <c r="BD146" i="5"/>
  <c r="BF146" i="5"/>
  <c r="BB154" i="5"/>
  <c r="BC162" i="5"/>
  <c r="BE170" i="5"/>
  <c r="BD178" i="5"/>
  <c r="BF178" i="5"/>
  <c r="BB186" i="5"/>
  <c r="BC194" i="5"/>
  <c r="AX202" i="5"/>
  <c r="AT210" i="5"/>
  <c r="AU218" i="5"/>
  <c r="AX87" i="5"/>
  <c r="BF122" i="5"/>
  <c r="AV160" i="5"/>
  <c r="AY104" i="5"/>
  <c r="AV112" i="5"/>
  <c r="AW168" i="5"/>
  <c r="AW56" i="5"/>
  <c r="AZ121" i="5"/>
  <c r="BA153" i="5"/>
  <c r="AY169" i="5"/>
  <c r="BF225" i="5"/>
  <c r="BD75" i="5"/>
  <c r="BF115" i="5"/>
  <c r="BA211" i="5"/>
  <c r="BB173" i="5"/>
  <c r="BB197" i="5"/>
  <c r="BF205" i="5"/>
  <c r="AW104" i="5"/>
  <c r="AX110" i="5"/>
  <c r="AZ150" i="5"/>
  <c r="AW166" i="5"/>
  <c r="BE214" i="5"/>
  <c r="AW108" i="5"/>
  <c r="AZ52" i="5"/>
  <c r="BE52" i="5"/>
  <c r="AV60" i="5"/>
  <c r="BA68" i="5"/>
  <c r="BF68" i="5"/>
  <c r="AV84" i="5"/>
  <c r="AT84" i="5"/>
  <c r="AX92" i="5"/>
  <c r="AU92" i="5"/>
  <c r="AZ100" i="5"/>
  <c r="AV108" i="5"/>
  <c r="AT108" i="5"/>
  <c r="AX116" i="5"/>
  <c r="AY124" i="5"/>
  <c r="AW132" i="5"/>
  <c r="BA132" i="5"/>
  <c r="AZ140" i="5"/>
  <c r="BB140" i="5"/>
  <c r="BF148" i="5"/>
  <c r="BA156" i="5"/>
  <c r="BB164" i="5"/>
  <c r="AX172" i="5"/>
  <c r="BD172" i="5"/>
  <c r="AS180" i="5"/>
  <c r="AZ188" i="5"/>
  <c r="AT188" i="5"/>
  <c r="BF196" i="5"/>
  <c r="AV196" i="5"/>
  <c r="AZ212" i="5"/>
  <c r="AT212" i="5"/>
  <c r="BE220" i="5"/>
  <c r="AU220" i="5"/>
  <c r="AY60" i="5"/>
  <c r="BB47" i="5"/>
  <c r="AS55" i="5"/>
  <c r="AX63" i="5"/>
  <c r="BC63" i="5"/>
  <c r="AW71" i="5"/>
  <c r="AU79" i="5"/>
  <c r="AX79" i="5"/>
  <c r="BB87" i="5"/>
  <c r="AZ87" i="5"/>
  <c r="BD95" i="5"/>
  <c r="AX103" i="5"/>
  <c r="AT111" i="5"/>
  <c r="AY111" i="5"/>
  <c r="BD119" i="5"/>
  <c r="BE127" i="5"/>
  <c r="AT135" i="5"/>
  <c r="AY135" i="5"/>
  <c r="AT143" i="5"/>
  <c r="AV151" i="5"/>
  <c r="AX159" i="5"/>
  <c r="AW159" i="5"/>
  <c r="AX167" i="5"/>
  <c r="AY167" i="5"/>
  <c r="AT175" i="5"/>
  <c r="AV183" i="5"/>
  <c r="AX191" i="5"/>
  <c r="AW191" i="5"/>
  <c r="BC199" i="5"/>
  <c r="AT207" i="5"/>
  <c r="AW215" i="5"/>
  <c r="AU223" i="5"/>
  <c r="AV50" i="5"/>
  <c r="AT50" i="5"/>
  <c r="AW58" i="5"/>
  <c r="BF66" i="5"/>
  <c r="AZ66" i="5"/>
  <c r="AT74" i="5"/>
  <c r="AX74" i="5"/>
  <c r="AU82" i="5"/>
  <c r="AV90" i="5"/>
  <c r="BA98" i="5"/>
  <c r="AW98" i="5"/>
  <c r="AX106" i="5"/>
  <c r="AU114" i="5"/>
  <c r="AV122" i="5"/>
  <c r="BA130" i="5"/>
  <c r="AW130" i="5"/>
  <c r="BA138" i="5"/>
  <c r="AX138" i="5"/>
  <c r="AZ146" i="5"/>
  <c r="AU154" i="5"/>
  <c r="AV162" i="5"/>
  <c r="AW162" i="5"/>
  <c r="BA170" i="5"/>
  <c r="AX170" i="5"/>
  <c r="AT178" i="5"/>
  <c r="AZ178" i="5"/>
  <c r="AU186" i="5"/>
  <c r="AV194" i="5"/>
  <c r="AW194" i="5"/>
  <c r="BD202" i="5"/>
  <c r="AT144" i="5"/>
  <c r="BE81" i="5"/>
  <c r="BD97" i="5"/>
  <c r="AY185" i="5"/>
  <c r="BF57" i="5"/>
  <c r="BB139" i="5"/>
  <c r="BE195" i="5"/>
  <c r="BA64" i="5"/>
  <c r="BD125" i="5"/>
  <c r="AT133" i="5"/>
  <c r="BB57" i="5"/>
  <c r="BB110" i="5"/>
  <c r="BC158" i="5"/>
  <c r="BC206" i="5"/>
  <c r="BC71" i="5"/>
  <c r="AU87" i="5"/>
  <c r="AT52" i="5"/>
  <c r="AX52" i="5"/>
  <c r="BD60" i="5"/>
  <c r="BE76" i="5"/>
  <c r="BA76" i="5"/>
  <c r="BD84" i="5"/>
  <c r="BB84" i="5"/>
  <c r="BF92" i="5"/>
  <c r="BD108" i="5"/>
  <c r="BB108" i="5"/>
  <c r="BF116" i="5"/>
  <c r="AZ124" i="5"/>
  <c r="AV132" i="5"/>
  <c r="AT132" i="5"/>
  <c r="AV140" i="5"/>
  <c r="AY148" i="5"/>
  <c r="AZ156" i="5"/>
  <c r="AT156" i="5"/>
  <c r="BE164" i="5"/>
  <c r="AV164" i="5"/>
  <c r="BF172" i="5"/>
  <c r="AZ180" i="5"/>
  <c r="BA180" i="5"/>
  <c r="BB188" i="5"/>
  <c r="AY196" i="5"/>
  <c r="BD196" i="5"/>
  <c r="BA204" i="5"/>
  <c r="AW212" i="5"/>
  <c r="BB212" i="5"/>
  <c r="AX220" i="5"/>
  <c r="BC220" i="5"/>
  <c r="BA67" i="5"/>
  <c r="BA147" i="5"/>
  <c r="BE55" i="5"/>
  <c r="BG39" i="5"/>
  <c r="AU47" i="5"/>
  <c r="BA55" i="5"/>
  <c r="BF63" i="5"/>
  <c r="AV63" i="5"/>
  <c r="BE71" i="5"/>
  <c r="BC79" i="5"/>
  <c r="BF79" i="5"/>
  <c r="AV87" i="5"/>
  <c r="AW95" i="5"/>
  <c r="AU103" i="5"/>
  <c r="BF103" i="5"/>
  <c r="BB111" i="5"/>
  <c r="AZ111" i="5"/>
  <c r="AW119" i="5"/>
  <c r="AU127" i="5"/>
  <c r="AX127" i="5"/>
  <c r="BB135" i="5"/>
  <c r="AZ135" i="5"/>
  <c r="BC143" i="5"/>
  <c r="BB143" i="5"/>
  <c r="BD151" i="5"/>
  <c r="AU159" i="5"/>
  <c r="BE159" i="5"/>
  <c r="AZ167" i="5"/>
  <c r="BC175" i="5"/>
  <c r="BB175" i="5"/>
  <c r="BD183" i="5"/>
  <c r="AU191" i="5"/>
  <c r="BE191" i="5"/>
  <c r="BF199" i="5"/>
  <c r="BD207" i="5"/>
  <c r="BB207" i="5"/>
  <c r="BE215" i="5"/>
  <c r="BC223" i="5"/>
  <c r="AZ223" i="5"/>
  <c r="AT60" i="5"/>
  <c r="BD50" i="5"/>
  <c r="BB50" i="5"/>
  <c r="BE58" i="5"/>
  <c r="AU66" i="5"/>
  <c r="AS66" i="5"/>
  <c r="BB74" i="5"/>
  <c r="BF74" i="5"/>
  <c r="BC82" i="5"/>
  <c r="AS90" i="5"/>
  <c r="BD90" i="5"/>
  <c r="AZ98" i="5"/>
  <c r="BE98" i="5"/>
  <c r="BB106" i="5"/>
  <c r="BF106" i="5"/>
  <c r="BC114" i="5"/>
  <c r="AS122" i="5"/>
  <c r="BD122" i="5"/>
  <c r="AZ130" i="5"/>
  <c r="BE130" i="5"/>
  <c r="BD138" i="5"/>
  <c r="BF138" i="5"/>
  <c r="BB146" i="5"/>
  <c r="BD154" i="5"/>
  <c r="BC154" i="5"/>
  <c r="BA162" i="5"/>
  <c r="BE162" i="5"/>
  <c r="BD170" i="5"/>
  <c r="BF170" i="5"/>
  <c r="BB178" i="5"/>
  <c r="BD186" i="5"/>
  <c r="BC186" i="5"/>
  <c r="BA194" i="5"/>
  <c r="BE194" i="5"/>
  <c r="BD226" i="5"/>
  <c r="BD73" i="5"/>
  <c r="BB105" i="5"/>
  <c r="BF113" i="5"/>
  <c r="BA217" i="5"/>
  <c r="BC225" i="5"/>
  <c r="AZ99" i="5"/>
  <c r="BE107" i="5"/>
  <c r="BB115" i="5"/>
  <c r="AZ131" i="5"/>
  <c r="BA56" i="5"/>
  <c r="BG49" i="5"/>
  <c r="AU49" i="5"/>
  <c r="BD101" i="5"/>
  <c r="AY141" i="5"/>
  <c r="AW72" i="5"/>
  <c r="AZ64" i="5"/>
  <c r="AZ70" i="5"/>
  <c r="BF142" i="5"/>
  <c r="AS182" i="5"/>
  <c r="BB68" i="5"/>
  <c r="AY68" i="5"/>
  <c r="BA52" i="5"/>
  <c r="BF52" i="5"/>
  <c r="AW60" i="5"/>
  <c r="AV76" i="5"/>
  <c r="AT76" i="5"/>
  <c r="AX84" i="5"/>
  <c r="AY92" i="5"/>
  <c r="AW100" i="5"/>
  <c r="BA100" i="5"/>
  <c r="AX108" i="5"/>
  <c r="AY116" i="5"/>
  <c r="AW124" i="5"/>
  <c r="BD132" i="5"/>
  <c r="BB132" i="5"/>
  <c r="AX140" i="5"/>
  <c r="BD140" i="5"/>
  <c r="BB156" i="5"/>
  <c r="AX164" i="5"/>
  <c r="BD164" i="5"/>
  <c r="AY172" i="5"/>
  <c r="BE180" i="5"/>
  <c r="AT180" i="5"/>
  <c r="BE188" i="5"/>
  <c r="AV188" i="5"/>
  <c r="AW204" i="5"/>
  <c r="AT204" i="5"/>
  <c r="BE212" i="5"/>
  <c r="AU212" i="5"/>
  <c r="BF220" i="5"/>
  <c r="AV220" i="5"/>
  <c r="AX47" i="5"/>
  <c r="BC47" i="5"/>
  <c r="AT55" i="5"/>
  <c r="AY63" i="5"/>
  <c r="BD63" i="5"/>
  <c r="AX71" i="5"/>
  <c r="AT79" i="5"/>
  <c r="AY79" i="5"/>
  <c r="BD87" i="5"/>
  <c r="BA87" i="5"/>
  <c r="BE95" i="5"/>
  <c r="AT103" i="5"/>
  <c r="AY103" i="5"/>
  <c r="AV111" i="5"/>
  <c r="BE119" i="5"/>
  <c r="BC127" i="5"/>
  <c r="BF127" i="5"/>
  <c r="AV135" i="5"/>
  <c r="AV143" i="5"/>
  <c r="BC151" i="5"/>
  <c r="AW151" i="5"/>
  <c r="AY159" i="5"/>
  <c r="BC167" i="5"/>
  <c r="AT167" i="5"/>
  <c r="AV175" i="5"/>
  <c r="BC183" i="5"/>
  <c r="AW183" i="5"/>
  <c r="AY191" i="5"/>
  <c r="AV199" i="5"/>
  <c r="AT199" i="5"/>
  <c r="AW207" i="5"/>
  <c r="AU215" i="5"/>
  <c r="AY215" i="5"/>
  <c r="AV223" i="5"/>
  <c r="AS223" i="5"/>
  <c r="AW50" i="5"/>
  <c r="AU58" i="5"/>
  <c r="AY58" i="5"/>
  <c r="AX66" i="5"/>
  <c r="BA66" i="5"/>
  <c r="AU74" i="5"/>
  <c r="AY74" i="5"/>
  <c r="AV82" i="5"/>
  <c r="BA90" i="5"/>
  <c r="AW90" i="5"/>
  <c r="AT98" i="5"/>
  <c r="AX98" i="5"/>
  <c r="AU106" i="5"/>
  <c r="AV114" i="5"/>
  <c r="BA122" i="5"/>
  <c r="AW122" i="5"/>
  <c r="AX130" i="5"/>
  <c r="AT138" i="5"/>
  <c r="AZ138" i="5"/>
  <c r="AU146" i="5"/>
  <c r="BA154" i="5"/>
  <c r="AW154" i="5"/>
  <c r="BD162" i="5"/>
  <c r="AX162" i="5"/>
  <c r="AZ170" i="5"/>
  <c r="AU178" i="5"/>
  <c r="BA186" i="5"/>
  <c r="AW186" i="5"/>
  <c r="BD194" i="5"/>
  <c r="AX194" i="5"/>
  <c r="AV218" i="5"/>
  <c r="BB96" i="5"/>
  <c r="AX96" i="5"/>
  <c r="AS80" i="5"/>
  <c r="AW184" i="5"/>
  <c r="AV192" i="5"/>
  <c r="BA97" i="5"/>
  <c r="AV153" i="5"/>
  <c r="AX161" i="5"/>
  <c r="BD201" i="5"/>
  <c r="AZ209" i="5"/>
  <c r="AV64" i="5"/>
  <c r="BD56" i="5"/>
  <c r="AX123" i="5"/>
  <c r="BB179" i="5"/>
  <c r="BA48" i="5"/>
  <c r="BD77" i="5"/>
  <c r="BB109" i="5"/>
  <c r="BF117" i="5"/>
  <c r="BA221" i="5"/>
  <c r="AX221" i="5"/>
  <c r="AZ56" i="5"/>
  <c r="BE86" i="5"/>
  <c r="BE134" i="5"/>
  <c r="AU174" i="5"/>
  <c r="BF190" i="5"/>
  <c r="AY214" i="5"/>
  <c r="BE63" i="5"/>
  <c r="AT68" i="5"/>
  <c r="AZ47" i="5"/>
  <c r="AU52" i="5"/>
  <c r="AZ60" i="5"/>
  <c r="BE60" i="5"/>
  <c r="AV68" i="5"/>
  <c r="BD76" i="5"/>
  <c r="BB76" i="5"/>
  <c r="BF84" i="5"/>
  <c r="AZ92" i="5"/>
  <c r="AV100" i="5"/>
  <c r="AT100" i="5"/>
  <c r="BF108" i="5"/>
  <c r="AZ116" i="5"/>
  <c r="BE124" i="5"/>
  <c r="BA124" i="5"/>
  <c r="AX132" i="5"/>
  <c r="BF140" i="5"/>
  <c r="AZ148" i="5"/>
  <c r="BA148" i="5"/>
  <c r="BE156" i="5"/>
  <c r="AV156" i="5"/>
  <c r="BF164" i="5"/>
  <c r="BE172" i="5"/>
  <c r="BB180" i="5"/>
  <c r="AX188" i="5"/>
  <c r="BD188" i="5"/>
  <c r="BA196" i="5"/>
  <c r="AZ204" i="5"/>
  <c r="BB204" i="5"/>
  <c r="AX212" i="5"/>
  <c r="BC212" i="5"/>
  <c r="AY220" i="5"/>
  <c r="BD220" i="5"/>
  <c r="BA59" i="5"/>
  <c r="BF47" i="5"/>
  <c r="AV47" i="5"/>
  <c r="BB55" i="5"/>
  <c r="AU71" i="5"/>
  <c r="BF71" i="5"/>
  <c r="BB79" i="5"/>
  <c r="AZ79" i="5"/>
  <c r="AW87" i="5"/>
  <c r="AU95" i="5"/>
  <c r="AX95" i="5"/>
  <c r="BB103" i="5"/>
  <c r="AZ103" i="5"/>
  <c r="BD111" i="5"/>
  <c r="AX119" i="5"/>
  <c r="AT127" i="5"/>
  <c r="AY127" i="5"/>
  <c r="BD135" i="5"/>
  <c r="BD143" i="5"/>
  <c r="BE151" i="5"/>
  <c r="BC159" i="5"/>
  <c r="AZ159" i="5"/>
  <c r="BF167" i="5"/>
  <c r="BB167" i="5"/>
  <c r="BD175" i="5"/>
  <c r="BE183" i="5"/>
  <c r="BC191" i="5"/>
  <c r="AZ191" i="5"/>
  <c r="BD199" i="5"/>
  <c r="BB199" i="5"/>
  <c r="BE207" i="5"/>
  <c r="AX215" i="5"/>
  <c r="AZ215" i="5"/>
  <c r="BD223" i="5"/>
  <c r="BA223" i="5"/>
  <c r="BE50" i="5"/>
  <c r="AX58" i="5"/>
  <c r="AZ58" i="5"/>
  <c r="AV66" i="5"/>
  <c r="AT66" i="5"/>
  <c r="BC74" i="5"/>
  <c r="BA82" i="5"/>
  <c r="BD82" i="5"/>
  <c r="AZ90" i="5"/>
  <c r="BE90" i="5"/>
  <c r="BB98" i="5"/>
  <c r="BF98" i="5"/>
  <c r="BC106" i="5"/>
  <c r="BA114" i="5"/>
  <c r="BD114" i="5"/>
  <c r="AZ122" i="5"/>
  <c r="BE122" i="5"/>
  <c r="BB130" i="5"/>
  <c r="BF130" i="5"/>
  <c r="BB138" i="5"/>
  <c r="AS146" i="5"/>
  <c r="BC146" i="5"/>
  <c r="AS154" i="5"/>
  <c r="BE154" i="5"/>
  <c r="AS162" i="5"/>
  <c r="BF162" i="5"/>
  <c r="BB170" i="5"/>
  <c r="AS178" i="5"/>
  <c r="BC178" i="5"/>
  <c r="AS186" i="5"/>
  <c r="BE186" i="5"/>
  <c r="AS194" i="5"/>
  <c r="BF194" i="5"/>
  <c r="AX50" i="5"/>
  <c r="BG120" i="5"/>
  <c r="AS120" i="5"/>
  <c r="AX152" i="5"/>
  <c r="AY128" i="5"/>
  <c r="AZ224" i="5"/>
  <c r="AY125" i="5"/>
  <c r="BC67" i="5"/>
  <c r="BA73" i="5"/>
  <c r="BD89" i="5"/>
  <c r="BA193" i="5"/>
  <c r="AV56" i="5"/>
  <c r="BD48" i="5"/>
  <c r="BA51" i="5"/>
  <c r="BD99" i="5"/>
  <c r="AW139" i="5"/>
  <c r="BC195" i="5"/>
  <c r="BD203" i="5"/>
  <c r="BC219" i="5"/>
  <c r="BC69" i="5"/>
  <c r="BE54" i="5"/>
  <c r="BA101" i="5"/>
  <c r="AX133" i="5"/>
  <c r="AX165" i="5"/>
  <c r="BD205" i="5"/>
  <c r="AZ213" i="5"/>
  <c r="AZ48" i="5"/>
  <c r="AV78" i="5"/>
  <c r="BA158" i="5"/>
  <c r="BE149" i="5"/>
  <c r="AY52" i="5"/>
  <c r="BC52" i="5"/>
  <c r="AX60" i="5"/>
  <c r="BD68" i="5"/>
  <c r="AX76" i="5"/>
  <c r="AY84" i="5"/>
  <c r="AW92" i="5"/>
  <c r="BD100" i="5"/>
  <c r="BB100" i="5"/>
  <c r="AY108" i="5"/>
  <c r="AW116" i="5"/>
  <c r="AV124" i="5"/>
  <c r="AT124" i="5"/>
  <c r="BF132" i="5"/>
  <c r="AY140" i="5"/>
  <c r="BE148" i="5"/>
  <c r="AT148" i="5"/>
  <c r="AX156" i="5"/>
  <c r="BD156" i="5"/>
  <c r="AY164" i="5"/>
  <c r="BA172" i="5"/>
  <c r="AW180" i="5"/>
  <c r="AV180" i="5"/>
  <c r="BF188" i="5"/>
  <c r="AZ196" i="5"/>
  <c r="AT196" i="5"/>
  <c r="BE204" i="5"/>
  <c r="AU204" i="5"/>
  <c r="BF212" i="5"/>
  <c r="AV212" i="5"/>
  <c r="BC103" i="5"/>
  <c r="AU119" i="5"/>
  <c r="AY47" i="5"/>
  <c r="BD47" i="5"/>
  <c r="AU55" i="5"/>
  <c r="AT71" i="5"/>
  <c r="AY71" i="5"/>
  <c r="AV79" i="5"/>
  <c r="BE87" i="5"/>
  <c r="BC95" i="5"/>
  <c r="BF95" i="5"/>
  <c r="AV103" i="5"/>
  <c r="AW111" i="5"/>
  <c r="BC119" i="5"/>
  <c r="BF119" i="5"/>
  <c r="BB127" i="5"/>
  <c r="AZ127" i="5"/>
  <c r="AW135" i="5"/>
  <c r="BF143" i="5"/>
  <c r="AW143" i="5"/>
  <c r="BF151" i="5"/>
  <c r="AY151" i="5"/>
  <c r="BF159" i="5"/>
  <c r="AT159" i="5"/>
  <c r="AV167" i="5"/>
  <c r="BF175" i="5"/>
  <c r="AW175" i="5"/>
  <c r="BF183" i="5"/>
  <c r="AY183" i="5"/>
  <c r="BF191" i="5"/>
  <c r="AT191" i="5"/>
  <c r="AW199" i="5"/>
  <c r="BF207" i="5"/>
  <c r="AY207" i="5"/>
  <c r="BC215" i="5"/>
  <c r="AS215" i="5"/>
  <c r="AW223" i="5"/>
  <c r="AT223" i="5"/>
  <c r="AY50" i="5"/>
  <c r="BC58" i="5"/>
  <c r="AS58" i="5"/>
  <c r="BD66" i="5"/>
  <c r="BB66" i="5"/>
  <c r="AV74" i="5"/>
  <c r="AS82" i="5"/>
  <c r="AW82" i="5"/>
  <c r="AX90" i="5"/>
  <c r="AU98" i="5"/>
  <c r="AV106" i="5"/>
  <c r="AS114" i="5"/>
  <c r="AW114" i="5"/>
  <c r="AX122" i="5"/>
  <c r="AU130" i="5"/>
  <c r="AU138" i="5"/>
  <c r="AV146" i="5"/>
  <c r="AW146" i="5"/>
  <c r="AV154" i="5"/>
  <c r="AX154" i="5"/>
  <c r="AZ162" i="5"/>
  <c r="AU170" i="5"/>
  <c r="AV178" i="5"/>
  <c r="AW178" i="5"/>
  <c r="AV186" i="5"/>
  <c r="AX186" i="5"/>
  <c r="AZ194" i="5"/>
  <c r="BG103" i="5"/>
  <c r="BG137" i="5"/>
  <c r="BG133" i="5"/>
  <c r="BG64" i="5"/>
  <c r="BG192" i="5"/>
  <c r="BG160" i="5"/>
  <c r="BI182" i="3"/>
  <c r="BI183" i="3"/>
  <c r="BI185" i="3"/>
  <c r="BI186" i="3"/>
  <c r="BI187" i="3"/>
  <c r="BI188" i="3"/>
  <c r="BI189" i="3"/>
  <c r="BI190" i="3"/>
  <c r="BI191" i="3"/>
  <c r="BI193" i="3"/>
  <c r="BI194" i="3"/>
  <c r="BI195" i="3"/>
  <c r="BI196" i="3"/>
  <c r="BI197" i="3"/>
  <c r="BI198" i="3"/>
  <c r="BI199" i="3"/>
  <c r="BI200" i="3"/>
  <c r="BI202" i="3"/>
  <c r="BI203" i="3"/>
  <c r="BI204" i="3"/>
  <c r="BI205" i="3"/>
  <c r="BI206" i="3"/>
  <c r="BI207" i="3"/>
  <c r="BI210" i="3"/>
  <c r="BI211" i="3"/>
  <c r="BI212" i="3"/>
  <c r="BI213" i="3"/>
  <c r="BI214" i="3"/>
  <c r="BI215" i="3"/>
  <c r="BI216" i="3"/>
  <c r="BI218" i="3"/>
  <c r="BI219" i="3"/>
  <c r="BI220" i="3"/>
  <c r="BI221" i="3"/>
  <c r="BI222" i="3"/>
  <c r="BI223" i="3"/>
  <c r="BI224" i="3"/>
  <c r="BI226" i="3"/>
  <c r="BI137" i="3"/>
  <c r="BI139" i="3"/>
  <c r="BI140" i="3"/>
  <c r="BI142" i="3"/>
  <c r="BI143" i="3"/>
  <c r="BI144" i="3"/>
  <c r="BI145" i="3"/>
  <c r="BI146" i="3"/>
  <c r="BI149" i="3"/>
  <c r="BI150" i="3"/>
  <c r="BI151" i="3"/>
  <c r="BI152" i="3"/>
  <c r="BI153" i="3"/>
  <c r="BI158" i="3"/>
  <c r="BI159" i="3"/>
  <c r="BI160" i="3"/>
  <c r="BI161" i="3"/>
  <c r="BI162" i="3"/>
  <c r="BI166" i="3"/>
  <c r="BI167" i="3"/>
  <c r="BI168" i="3"/>
  <c r="BI169" i="3"/>
  <c r="BI170" i="3"/>
  <c r="BI174" i="3"/>
  <c r="BI175" i="3"/>
  <c r="BI176" i="3"/>
  <c r="BI177" i="3"/>
  <c r="BI178" i="3"/>
  <c r="BI181" i="3"/>
  <c r="BI92" i="3"/>
  <c r="BI93" i="3"/>
  <c r="BI94" i="3"/>
  <c r="BI95" i="3"/>
  <c r="BI96" i="3"/>
  <c r="BI97" i="3"/>
  <c r="BI98" i="3"/>
  <c r="BI99" i="3"/>
  <c r="BI100" i="3"/>
  <c r="BI102" i="3"/>
  <c r="BI103" i="3"/>
  <c r="BI105" i="3"/>
  <c r="BI106" i="3"/>
  <c r="BI107" i="3"/>
  <c r="BI108" i="3"/>
  <c r="BI109" i="3"/>
  <c r="BI113" i="3"/>
  <c r="BI114" i="3"/>
  <c r="BI115" i="3"/>
  <c r="BI116" i="3"/>
  <c r="BI119" i="3"/>
  <c r="BI121" i="3"/>
  <c r="BI122" i="3"/>
  <c r="BI123" i="3"/>
  <c r="BI124" i="3"/>
  <c r="BI125" i="3"/>
  <c r="BI130" i="3"/>
  <c r="BI131" i="3"/>
  <c r="BI132" i="3"/>
  <c r="BI135" i="3"/>
  <c r="BI47" i="3"/>
  <c r="BI48" i="3"/>
  <c r="BI49" i="3"/>
  <c r="BI50" i="3"/>
  <c r="BI51" i="3"/>
  <c r="BI52" i="3"/>
  <c r="BI53" i="3"/>
  <c r="BI54" i="3"/>
  <c r="BI55" i="3"/>
  <c r="BI56" i="3"/>
  <c r="BI57" i="3"/>
  <c r="BI58" i="3"/>
  <c r="BI59" i="3"/>
  <c r="BI60" i="3"/>
  <c r="BI61" i="3"/>
  <c r="BI62" i="3"/>
  <c r="BI63" i="3"/>
  <c r="BI66" i="3"/>
  <c r="BI67" i="3"/>
  <c r="BI68" i="3"/>
  <c r="BI69" i="3"/>
  <c r="BI70" i="3"/>
  <c r="BI71" i="3"/>
  <c r="BI76" i="3"/>
  <c r="BI77" i="3"/>
  <c r="BI78" i="3"/>
  <c r="BI79" i="3"/>
  <c r="BI82" i="3"/>
  <c r="BI84" i="3"/>
  <c r="BI85" i="3"/>
  <c r="BI86" i="3"/>
  <c r="BI87" i="3"/>
  <c r="BI90" i="3"/>
  <c r="BI208" i="3"/>
  <c r="BI209" i="3"/>
  <c r="BI217" i="3"/>
  <c r="BI225" i="3"/>
  <c r="BI184" i="3"/>
  <c r="BI192" i="3"/>
  <c r="BI201" i="3"/>
  <c r="BI163" i="3"/>
  <c r="BI148" i="3"/>
  <c r="BI165" i="3"/>
  <c r="BI171" i="3"/>
  <c r="BI172" i="3"/>
  <c r="BI147" i="3"/>
  <c r="BI138" i="3"/>
  <c r="BI154" i="3"/>
  <c r="BI155" i="3"/>
  <c r="BI173" i="3"/>
  <c r="BI156" i="3"/>
  <c r="BI179" i="3"/>
  <c r="BI164" i="3"/>
  <c r="BI141" i="3"/>
  <c r="BI157" i="3"/>
  <c r="BI180" i="3"/>
  <c r="BI112" i="3"/>
  <c r="BI128" i="3"/>
  <c r="BI111" i="3"/>
  <c r="BI129" i="3"/>
  <c r="BI101" i="3"/>
  <c r="BI117" i="3"/>
  <c r="BI118" i="3"/>
  <c r="BI133" i="3"/>
  <c r="BI134" i="3"/>
  <c r="BI110" i="3"/>
  <c r="BI126" i="3"/>
  <c r="BI127" i="3"/>
  <c r="BI104" i="3"/>
  <c r="BI120" i="3"/>
  <c r="BI136" i="3"/>
  <c r="BI72" i="3"/>
  <c r="BI73" i="3"/>
  <c r="BI91" i="3"/>
  <c r="BI75" i="3"/>
  <c r="BI80" i="3"/>
  <c r="BI81" i="3"/>
  <c r="BI74" i="3"/>
  <c r="BI64" i="3"/>
  <c r="BI65" i="3"/>
  <c r="BI83" i="3"/>
  <c r="BI88" i="3"/>
  <c r="BI89" i="3"/>
  <c r="BG45" i="5" l="1"/>
  <c r="BG31" i="5"/>
  <c r="BG44" i="5"/>
  <c r="BG40" i="5"/>
  <c r="BG12" i="5"/>
  <c r="M34" i="5"/>
  <c r="AX34" i="5" s="1"/>
  <c r="T18" i="5"/>
  <c r="BE18" i="5" s="1"/>
  <c r="M42" i="5"/>
  <c r="AX42" i="5" s="1"/>
  <c r="S4" i="5"/>
  <c r="BD4" i="5" s="1"/>
  <c r="W18" i="3"/>
  <c r="BI18" i="3" s="1"/>
  <c r="R23" i="5"/>
  <c r="BC23" i="5" s="1"/>
  <c r="M11" i="5"/>
  <c r="AX11" i="5" s="1"/>
  <c r="W32" i="3"/>
  <c r="BI32" i="3" s="1"/>
  <c r="J10" i="5"/>
  <c r="AU10" i="5" s="1"/>
  <c r="W11" i="3"/>
  <c r="BI11" i="3" s="1"/>
  <c r="R31" i="5"/>
  <c r="BC31" i="5" s="1"/>
  <c r="K7" i="5"/>
  <c r="AV7" i="5" s="1"/>
  <c r="K44" i="5"/>
  <c r="AV44" i="5" s="1"/>
  <c r="W40" i="3"/>
  <c r="BI40" i="3" s="1"/>
  <c r="W24" i="3"/>
  <c r="BI24" i="3" s="1"/>
  <c r="W8" i="3"/>
  <c r="BI8" i="3" s="1"/>
  <c r="H18" i="5"/>
  <c r="AS18" i="5" s="1"/>
  <c r="O31" i="5"/>
  <c r="AZ31" i="5" s="1"/>
  <c r="L44" i="5"/>
  <c r="AW44" i="5" s="1"/>
  <c r="Q5" i="5"/>
  <c r="BB5" i="5" s="1"/>
  <c r="K10" i="5"/>
  <c r="AV10" i="5" s="1"/>
  <c r="M4" i="5"/>
  <c r="AX4" i="5" s="1"/>
  <c r="H42" i="5"/>
  <c r="AS42" i="5" s="1"/>
  <c r="H8" i="5"/>
  <c r="AS8" i="5" s="1"/>
  <c r="P30" i="5"/>
  <c r="BA30" i="5" s="1"/>
  <c r="N42" i="5"/>
  <c r="AY42" i="5" s="1"/>
  <c r="P44" i="5"/>
  <c r="BA44" i="5" s="1"/>
  <c r="R36" i="5"/>
  <c r="BC36" i="5" s="1"/>
  <c r="W21" i="3"/>
  <c r="BI21" i="3" s="1"/>
  <c r="W37" i="3"/>
  <c r="BI37" i="3" s="1"/>
  <c r="U36" i="5"/>
  <c r="BF36" i="5" s="1"/>
  <c r="N36" i="5"/>
  <c r="AY36" i="5" s="1"/>
  <c r="W45" i="3"/>
  <c r="BI45" i="3" s="1"/>
  <c r="W29" i="3"/>
  <c r="BI29" i="3" s="1"/>
  <c r="W13" i="3"/>
  <c r="BI13" i="3" s="1"/>
  <c r="U42" i="5"/>
  <c r="BF42" i="5" s="1"/>
  <c r="I29" i="5"/>
  <c r="AT29" i="5" s="1"/>
  <c r="P12" i="5"/>
  <c r="BA12" i="5" s="1"/>
  <c r="L16" i="5"/>
  <c r="Q34" i="5"/>
  <c r="BB34" i="5" s="1"/>
  <c r="T44" i="5"/>
  <c r="BE44" i="5" s="1"/>
  <c r="Q39" i="5"/>
  <c r="BB39" i="5" s="1"/>
  <c r="J34" i="5"/>
  <c r="AU34" i="5" s="1"/>
  <c r="W5" i="3"/>
  <c r="BI5" i="3" s="1"/>
  <c r="S10" i="5"/>
  <c r="BD10" i="5" s="1"/>
  <c r="I45" i="5"/>
  <c r="AT45" i="5" s="1"/>
  <c r="O24" i="5"/>
  <c r="AZ24" i="5" s="1"/>
  <c r="W35" i="3"/>
  <c r="BI35" i="3" s="1"/>
  <c r="W3" i="3"/>
  <c r="BI3" i="3" s="1"/>
  <c r="R32" i="5"/>
  <c r="BC32" i="5" s="1"/>
  <c r="I21" i="5"/>
  <c r="AT21" i="5" s="1"/>
  <c r="O40" i="5"/>
  <c r="AZ40" i="5" s="1"/>
  <c r="W2" i="3"/>
  <c r="BI2" i="3" s="1"/>
  <c r="S36" i="5"/>
  <c r="BD36" i="5" s="1"/>
  <c r="R10" i="5"/>
  <c r="BC10" i="5" s="1"/>
  <c r="K2" i="5"/>
  <c r="P34" i="5"/>
  <c r="BA34" i="5" s="1"/>
  <c r="Q42" i="5"/>
  <c r="BB42" i="5" s="1"/>
  <c r="R11" i="5"/>
  <c r="BC11" i="5" s="1"/>
  <c r="T7" i="5"/>
  <c r="BE7" i="5" s="1"/>
  <c r="W43" i="3"/>
  <c r="BI43" i="3" s="1"/>
  <c r="Q26" i="5"/>
  <c r="BB26" i="5" s="1"/>
  <c r="M36" i="5"/>
  <c r="AX36" i="5" s="1"/>
  <c r="M24" i="5"/>
  <c r="AX24" i="5" s="1"/>
  <c r="J36" i="5"/>
  <c r="AU36" i="5" s="1"/>
  <c r="S23" i="5"/>
  <c r="BD23" i="5" s="1"/>
  <c r="P18" i="5"/>
  <c r="BA18" i="5" s="1"/>
  <c r="J24" i="5"/>
  <c r="AU24" i="5" s="1"/>
  <c r="N34" i="5"/>
  <c r="AY34" i="5" s="1"/>
  <c r="H26" i="5"/>
  <c r="AS26" i="5" s="1"/>
  <c r="T28" i="5"/>
  <c r="BE28" i="5" s="1"/>
  <c r="W19" i="3"/>
  <c r="BI19" i="3" s="1"/>
  <c r="L12" i="5"/>
  <c r="AW12" i="5" s="1"/>
  <c r="O15" i="5"/>
  <c r="AZ15" i="5" s="1"/>
  <c r="R41" i="5"/>
  <c r="BC41" i="5" s="1"/>
  <c r="R7" i="5"/>
  <c r="BC7" i="5" s="1"/>
  <c r="S18" i="5"/>
  <c r="BD18" i="5" s="1"/>
  <c r="T32" i="5"/>
  <c r="BE32" i="5" s="1"/>
  <c r="L8" i="5"/>
  <c r="AW8" i="5" s="1"/>
  <c r="R21" i="5"/>
  <c r="BC21" i="5" s="1"/>
  <c r="W34" i="3"/>
  <c r="BI34" i="3" s="1"/>
  <c r="N12" i="5"/>
  <c r="AY12" i="5" s="1"/>
  <c r="U26" i="5"/>
  <c r="BF26" i="5" s="1"/>
  <c r="L42" i="5"/>
  <c r="AW42" i="5" s="1"/>
  <c r="I46" i="5"/>
  <c r="AT46" i="5" s="1"/>
  <c r="Q45" i="5"/>
  <c r="BB45" i="5" s="1"/>
  <c r="W16" i="3"/>
  <c r="BI16" i="3" s="1"/>
  <c r="M7" i="5"/>
  <c r="AX7" i="5" s="1"/>
  <c r="L36" i="5"/>
  <c r="AW36" i="5" s="1"/>
  <c r="W27" i="3"/>
  <c r="BI27" i="3" s="1"/>
  <c r="H34" i="5"/>
  <c r="AS34" i="5" s="1"/>
  <c r="M10" i="5"/>
  <c r="AX10" i="5" s="1"/>
  <c r="W42" i="3"/>
  <c r="BI42" i="3" s="1"/>
  <c r="W26" i="3"/>
  <c r="BI26" i="3" s="1"/>
  <c r="W10" i="3"/>
  <c r="BI10" i="3" s="1"/>
  <c r="S26" i="5"/>
  <c r="BD26" i="5" s="1"/>
  <c r="M15" i="5"/>
  <c r="AX15" i="5" s="1"/>
  <c r="K26" i="5"/>
  <c r="AV26" i="5" s="1"/>
  <c r="L4" i="5"/>
  <c r="AW4" i="5" s="1"/>
  <c r="R13" i="5"/>
  <c r="BC13" i="5" s="1"/>
  <c r="Q31" i="5"/>
  <c r="BB31" i="5" s="1"/>
  <c r="O36" i="5"/>
  <c r="AZ36" i="5" s="1"/>
  <c r="U45" i="5"/>
  <c r="BF45" i="5" s="1"/>
  <c r="T23" i="5"/>
  <c r="BE23" i="5" s="1"/>
  <c r="P24" i="5"/>
  <c r="BA24" i="5" s="1"/>
  <c r="I37" i="5"/>
  <c r="AT37" i="5" s="1"/>
  <c r="M45" i="5"/>
  <c r="AX45" i="5" s="1"/>
  <c r="T13" i="5"/>
  <c r="BE13" i="5" s="1"/>
  <c r="P2" i="5"/>
  <c r="M19" i="5"/>
  <c r="AX19" i="5" s="1"/>
  <c r="U17" i="5"/>
  <c r="BF17" i="5" s="1"/>
  <c r="M17" i="5"/>
  <c r="AX17" i="5" s="1"/>
  <c r="R5" i="5"/>
  <c r="BC5" i="5" s="1"/>
  <c r="J12" i="5"/>
  <c r="AU12" i="5" s="1"/>
  <c r="M8" i="5"/>
  <c r="AX8" i="5" s="1"/>
  <c r="N11" i="5"/>
  <c r="AY11" i="5" s="1"/>
  <c r="L22" i="5"/>
  <c r="AW22" i="5" s="1"/>
  <c r="H27" i="5"/>
  <c r="AS27" i="5" s="1"/>
  <c r="I19" i="5"/>
  <c r="AT19" i="5" s="1"/>
  <c r="P9" i="5"/>
  <c r="BA9" i="5" s="1"/>
  <c r="U11" i="5"/>
  <c r="BF11" i="5" s="1"/>
  <c r="R33" i="5"/>
  <c r="BC33" i="5" s="1"/>
  <c r="P22" i="5"/>
  <c r="BA22" i="5" s="1"/>
  <c r="H43" i="5"/>
  <c r="AS43" i="5" s="1"/>
  <c r="N17" i="5"/>
  <c r="K35" i="5"/>
  <c r="AV35" i="5" s="1"/>
  <c r="T15" i="5"/>
  <c r="BE15" i="5" s="1"/>
  <c r="I32" i="5"/>
  <c r="AT32" i="5" s="1"/>
  <c r="O43" i="5"/>
  <c r="AZ43" i="5" s="1"/>
  <c r="M25" i="5"/>
  <c r="AX25" i="5" s="1"/>
  <c r="J20" i="5"/>
  <c r="AU20" i="5" s="1"/>
  <c r="M13" i="5"/>
  <c r="AX13" i="5" s="1"/>
  <c r="N38" i="5"/>
  <c r="AY38" i="5" s="1"/>
  <c r="L14" i="5"/>
  <c r="AW14" i="5" s="1"/>
  <c r="P3" i="5"/>
  <c r="BA3" i="5" s="1"/>
  <c r="O14" i="5"/>
  <c r="AZ14" i="5" s="1"/>
  <c r="I25" i="5"/>
  <c r="AT25" i="5" s="1"/>
  <c r="K43" i="5"/>
  <c r="AV43" i="5" s="1"/>
  <c r="L17" i="5"/>
  <c r="P14" i="5"/>
  <c r="BA14" i="5" s="1"/>
  <c r="S35" i="5"/>
  <c r="BD35" i="5" s="1"/>
  <c r="O2" i="5"/>
  <c r="S38" i="5"/>
  <c r="BD38" i="5" s="1"/>
  <c r="K13" i="5"/>
  <c r="AV13" i="5" s="1"/>
  <c r="S19" i="5"/>
  <c r="BD19" i="5" s="1"/>
  <c r="J2" i="5"/>
  <c r="Q8" i="5"/>
  <c r="BB8" i="5" s="1"/>
  <c r="P6" i="5"/>
  <c r="BA6" i="5" s="1"/>
  <c r="O29" i="5"/>
  <c r="AZ29" i="5" s="1"/>
  <c r="S5" i="5"/>
  <c r="BD5" i="5" s="1"/>
  <c r="W44" i="3"/>
  <c r="BI44" i="3" s="1"/>
  <c r="W36" i="3"/>
  <c r="BI36" i="3" s="1"/>
  <c r="W28" i="3"/>
  <c r="BI28" i="3" s="1"/>
  <c r="W20" i="3"/>
  <c r="BI20" i="3" s="1"/>
  <c r="W12" i="3"/>
  <c r="BI12" i="3" s="1"/>
  <c r="W4" i="3"/>
  <c r="BI4" i="3" s="1"/>
  <c r="U34" i="5"/>
  <c r="BF34" i="5" s="1"/>
  <c r="U7" i="5"/>
  <c r="BF7" i="5" s="1"/>
  <c r="O34" i="5"/>
  <c r="AZ34" i="5" s="1"/>
  <c r="J31" i="5"/>
  <c r="AU31" i="5" s="1"/>
  <c r="S44" i="5"/>
  <c r="BD44" i="5" s="1"/>
  <c r="U41" i="5"/>
  <c r="BF41" i="5" s="1"/>
  <c r="R42" i="5"/>
  <c r="BC42" i="5" s="1"/>
  <c r="P19" i="5"/>
  <c r="BA19" i="5" s="1"/>
  <c r="T36" i="5"/>
  <c r="BE36" i="5" s="1"/>
  <c r="I43" i="5"/>
  <c r="AT43" i="5" s="1"/>
  <c r="O42" i="5"/>
  <c r="AZ42" i="5" s="1"/>
  <c r="K28" i="5"/>
  <c r="AV28" i="5" s="1"/>
  <c r="J15" i="5"/>
  <c r="AU15" i="5" s="1"/>
  <c r="O8" i="5"/>
  <c r="AZ8" i="5" s="1"/>
  <c r="R26" i="5"/>
  <c r="BC26" i="5" s="1"/>
  <c r="J44" i="5"/>
  <c r="AU44" i="5" s="1"/>
  <c r="L32" i="5"/>
  <c r="AW32" i="5" s="1"/>
  <c r="T42" i="5"/>
  <c r="BE42" i="5" s="1"/>
  <c r="T31" i="5"/>
  <c r="BE31" i="5" s="1"/>
  <c r="K36" i="5"/>
  <c r="AV36" i="5" s="1"/>
  <c r="M44" i="5"/>
  <c r="AX44" i="5" s="1"/>
  <c r="H32" i="5"/>
  <c r="AS32" i="5" s="1"/>
  <c r="K40" i="5"/>
  <c r="AV40" i="5" s="1"/>
  <c r="N30" i="5"/>
  <c r="O44" i="5"/>
  <c r="AZ44" i="5" s="1"/>
  <c r="J37" i="5"/>
  <c r="AU37" i="5" s="1"/>
  <c r="M37" i="5"/>
  <c r="AX37" i="5" s="1"/>
  <c r="K31" i="5"/>
  <c r="AV31" i="5" s="1"/>
  <c r="L26" i="5"/>
  <c r="AW26" i="5" s="1"/>
  <c r="T37" i="5"/>
  <c r="BE37" i="5" s="1"/>
  <c r="L24" i="5"/>
  <c r="I2" i="5"/>
  <c r="I16" i="5"/>
  <c r="AT16" i="5" s="1"/>
  <c r="R16" i="5"/>
  <c r="BC16" i="5" s="1"/>
  <c r="T40" i="5"/>
  <c r="BE40" i="5" s="1"/>
  <c r="U3" i="5"/>
  <c r="BF3" i="5" s="1"/>
  <c r="S25" i="5"/>
  <c r="BD25" i="5" s="1"/>
  <c r="J29" i="5"/>
  <c r="AU29" i="5" s="1"/>
  <c r="U30" i="5"/>
  <c r="BF30" i="5" s="1"/>
  <c r="S17" i="5"/>
  <c r="BD17" i="5" s="1"/>
  <c r="L21" i="5"/>
  <c r="R4" i="5"/>
  <c r="BC4" i="5" s="1"/>
  <c r="H45" i="5"/>
  <c r="AS45" i="5" s="1"/>
  <c r="M40" i="5"/>
  <c r="AX40" i="5" s="1"/>
  <c r="T21" i="5"/>
  <c r="BE21" i="5" s="1"/>
  <c r="U38" i="5"/>
  <c r="BF38" i="5" s="1"/>
  <c r="J11" i="5"/>
  <c r="AU11" i="5" s="1"/>
  <c r="N43" i="5"/>
  <c r="AY43" i="5" s="1"/>
  <c r="U43" i="5"/>
  <c r="BF43" i="5" s="1"/>
  <c r="Q25" i="5"/>
  <c r="BB25" i="5" s="1"/>
  <c r="L35" i="5"/>
  <c r="O30" i="5"/>
  <c r="AZ30" i="5" s="1"/>
  <c r="T22" i="5"/>
  <c r="BE22" i="5" s="1"/>
  <c r="L19" i="5"/>
  <c r="AW19" i="5" s="1"/>
  <c r="S24" i="5"/>
  <c r="BD24" i="5" s="1"/>
  <c r="R38" i="5"/>
  <c r="BC38" i="5" s="1"/>
  <c r="T38" i="5"/>
  <c r="BE38" i="5" s="1"/>
  <c r="O7" i="5"/>
  <c r="AZ7" i="5" s="1"/>
  <c r="P17" i="5"/>
  <c r="BA17" i="5" s="1"/>
  <c r="R46" i="5"/>
  <c r="BC46" i="5" s="1"/>
  <c r="S16" i="5"/>
  <c r="BD16" i="5" s="1"/>
  <c r="Q27" i="5"/>
  <c r="BB27" i="5" s="1"/>
  <c r="R24" i="5"/>
  <c r="BC24" i="5" s="1"/>
  <c r="J6" i="5"/>
  <c r="AU6" i="5" s="1"/>
  <c r="I22" i="5"/>
  <c r="AT22" i="5" s="1"/>
  <c r="L25" i="5"/>
  <c r="AW25" i="5" s="1"/>
  <c r="M22" i="5"/>
  <c r="AX22" i="5" s="1"/>
  <c r="K24" i="5"/>
  <c r="AV24" i="5" s="1"/>
  <c r="L41" i="5"/>
  <c r="R6" i="5"/>
  <c r="BC6" i="5" s="1"/>
  <c r="L39" i="5"/>
  <c r="AW39" i="5" s="1"/>
  <c r="Q41" i="5"/>
  <c r="BB41" i="5" s="1"/>
  <c r="P46" i="5"/>
  <c r="BA46" i="5" s="1"/>
  <c r="H37" i="5"/>
  <c r="AS37" i="5" s="1"/>
  <c r="I27" i="5"/>
  <c r="AT27" i="5" s="1"/>
  <c r="K32" i="5"/>
  <c r="AV32" i="5" s="1"/>
  <c r="Q32" i="5"/>
  <c r="BB32" i="5" s="1"/>
  <c r="J4" i="5"/>
  <c r="AU4" i="5" s="1"/>
  <c r="Q46" i="5"/>
  <c r="BB46" i="5" s="1"/>
  <c r="K16" i="5"/>
  <c r="AV16" i="5" s="1"/>
  <c r="O46" i="5"/>
  <c r="AZ46" i="5" s="1"/>
  <c r="S32" i="5"/>
  <c r="BD32" i="5" s="1"/>
  <c r="R34" i="5"/>
  <c r="BC34" i="5" s="1"/>
  <c r="U40" i="5"/>
  <c r="BF40" i="5" s="1"/>
  <c r="Q23" i="5"/>
  <c r="BB23" i="5" s="1"/>
  <c r="P25" i="5"/>
  <c r="BA25" i="5" s="1"/>
  <c r="R22" i="5"/>
  <c r="BC22" i="5" s="1"/>
  <c r="O6" i="5"/>
  <c r="AZ6" i="5" s="1"/>
  <c r="U27" i="5"/>
  <c r="BF27" i="5" s="1"/>
  <c r="L37" i="5"/>
  <c r="AW37" i="5" s="1"/>
  <c r="J43" i="5"/>
  <c r="AU43" i="5" s="1"/>
  <c r="U6" i="5"/>
  <c r="BF6" i="5" s="1"/>
  <c r="K41" i="5"/>
  <c r="AV41" i="5" s="1"/>
  <c r="Q3" i="5"/>
  <c r="BB3" i="5" s="1"/>
  <c r="U22" i="5"/>
  <c r="BF22" i="5" s="1"/>
  <c r="N24" i="5"/>
  <c r="Q30" i="5"/>
  <c r="BB30" i="5" s="1"/>
  <c r="N18" i="5"/>
  <c r="AY18" i="5" s="1"/>
  <c r="Q24" i="5"/>
  <c r="BB24" i="5" s="1"/>
  <c r="K17" i="5"/>
  <c r="AV17" i="5" s="1"/>
  <c r="R27" i="5"/>
  <c r="BC27" i="5" s="1"/>
  <c r="M14" i="5"/>
  <c r="AX14" i="5" s="1"/>
  <c r="P39" i="5"/>
  <c r="BA39" i="5" s="1"/>
  <c r="J21" i="5"/>
  <c r="AU21" i="5" s="1"/>
  <c r="J40" i="5"/>
  <c r="AU40" i="5" s="1"/>
  <c r="L5" i="5"/>
  <c r="AW5" i="5" s="1"/>
  <c r="L9" i="5"/>
  <c r="AW9" i="5" s="1"/>
  <c r="H23" i="5"/>
  <c r="AS23" i="5" s="1"/>
  <c r="K22" i="5"/>
  <c r="AV22" i="5" s="1"/>
  <c r="H7" i="5"/>
  <c r="AS7" i="5" s="1"/>
  <c r="R35" i="5"/>
  <c r="BC35" i="5" s="1"/>
  <c r="N40" i="5"/>
  <c r="AY40" i="5" s="1"/>
  <c r="N5" i="5"/>
  <c r="AY5" i="5" s="1"/>
  <c r="M21" i="5"/>
  <c r="AX21" i="5" s="1"/>
  <c r="N16" i="5"/>
  <c r="T25" i="5"/>
  <c r="BE25" i="5" s="1"/>
  <c r="S33" i="5"/>
  <c r="BD33" i="5" s="1"/>
  <c r="I40" i="5"/>
  <c r="AT40" i="5" s="1"/>
  <c r="H11" i="5"/>
  <c r="AS11" i="5" s="1"/>
  <c r="S28" i="5"/>
  <c r="BD28" i="5" s="1"/>
  <c r="S20" i="5"/>
  <c r="BD20" i="5" s="1"/>
  <c r="N8" i="5"/>
  <c r="AY8" i="5" s="1"/>
  <c r="T17" i="5"/>
  <c r="BE17" i="5" s="1"/>
  <c r="Q14" i="5"/>
  <c r="BB14" i="5" s="1"/>
  <c r="U9" i="5"/>
  <c r="BF9" i="5" s="1"/>
  <c r="I18" i="5"/>
  <c r="AT18" i="5" s="1"/>
  <c r="I26" i="5"/>
  <c r="AT26" i="5" s="1"/>
  <c r="I23" i="5"/>
  <c r="AT23" i="5" s="1"/>
  <c r="M28" i="5"/>
  <c r="AX28" i="5" s="1"/>
  <c r="T5" i="5"/>
  <c r="BE5" i="5" s="1"/>
  <c r="S34" i="5"/>
  <c r="BD34" i="5" s="1"/>
  <c r="M20" i="5"/>
  <c r="AX20" i="5" s="1"/>
  <c r="U18" i="5"/>
  <c r="BF18" i="5" s="1"/>
  <c r="I34" i="5"/>
  <c r="AT34" i="5" s="1"/>
  <c r="J39" i="5"/>
  <c r="AU39" i="5" s="1"/>
  <c r="L28" i="5"/>
  <c r="AW28" i="5" s="1"/>
  <c r="O32" i="5"/>
  <c r="AZ32" i="5" s="1"/>
  <c r="R43" i="5"/>
  <c r="BC43" i="5" s="1"/>
  <c r="I44" i="5"/>
  <c r="AT44" i="5" s="1"/>
  <c r="R28" i="5"/>
  <c r="BC28" i="5" s="1"/>
  <c r="Q35" i="5"/>
  <c r="BB35" i="5" s="1"/>
  <c r="Q29" i="5"/>
  <c r="BB29" i="5" s="1"/>
  <c r="P31" i="5"/>
  <c r="BA31" i="5" s="1"/>
  <c r="M23" i="5"/>
  <c r="AX23" i="5" s="1"/>
  <c r="L38" i="5"/>
  <c r="AW38" i="5" s="1"/>
  <c r="M18" i="5"/>
  <c r="AX18" i="5" s="1"/>
  <c r="P32" i="5"/>
  <c r="BA32" i="5" s="1"/>
  <c r="P27" i="5"/>
  <c r="BA27" i="5" s="1"/>
  <c r="H2" i="5"/>
  <c r="I4" i="5"/>
  <c r="AT4" i="5" s="1"/>
  <c r="L27" i="5"/>
  <c r="AW27" i="5" s="1"/>
  <c r="K33" i="5"/>
  <c r="AV33" i="5" s="1"/>
  <c r="S46" i="5"/>
  <c r="BD46" i="5" s="1"/>
  <c r="H25" i="5"/>
  <c r="AS25" i="5" s="1"/>
  <c r="N27" i="5"/>
  <c r="AY27" i="5" s="1"/>
  <c r="K38" i="5"/>
  <c r="AV38" i="5" s="1"/>
  <c r="K19" i="5"/>
  <c r="AV19" i="5" s="1"/>
  <c r="K37" i="5"/>
  <c r="AV37" i="5" s="1"/>
  <c r="K45" i="5"/>
  <c r="AV45" i="5" s="1"/>
  <c r="H33" i="5"/>
  <c r="AS33" i="5" s="1"/>
  <c r="H9" i="5"/>
  <c r="AS9" i="5" s="1"/>
  <c r="O35" i="5"/>
  <c r="AZ35" i="5" s="1"/>
  <c r="T27" i="5"/>
  <c r="BE27" i="5" s="1"/>
  <c r="T35" i="5"/>
  <c r="BE35" i="5" s="1"/>
  <c r="L45" i="5"/>
  <c r="AW45" i="5" s="1"/>
  <c r="J41" i="5"/>
  <c r="AU41" i="5" s="1"/>
  <c r="L13" i="5"/>
  <c r="AW13" i="5" s="1"/>
  <c r="J35" i="5"/>
  <c r="AU35" i="5" s="1"/>
  <c r="S37" i="5"/>
  <c r="BD37" i="5" s="1"/>
  <c r="H19" i="5"/>
  <c r="AS19" i="5" s="1"/>
  <c r="M29" i="5"/>
  <c r="AX29" i="5" s="1"/>
  <c r="L30" i="5"/>
  <c r="O19" i="5"/>
  <c r="AZ19" i="5" s="1"/>
  <c r="N9" i="5"/>
  <c r="AY9" i="5" s="1"/>
  <c r="H20" i="5"/>
  <c r="AS20" i="5" s="1"/>
  <c r="O9" i="5"/>
  <c r="AZ9" i="5" s="1"/>
  <c r="N2" i="5"/>
  <c r="N37" i="5"/>
  <c r="AY37" i="5" s="1"/>
  <c r="T46" i="5"/>
  <c r="BE46" i="5" s="1"/>
  <c r="Q44" i="5"/>
  <c r="BB44" i="5" s="1"/>
  <c r="O23" i="5"/>
  <c r="AZ23" i="5" s="1"/>
  <c r="O21" i="5"/>
  <c r="AZ21" i="5" s="1"/>
  <c r="J19" i="5"/>
  <c r="AU19" i="5" s="1"/>
  <c r="P5" i="5"/>
  <c r="BA5" i="5" s="1"/>
  <c r="I8" i="5"/>
  <c r="AT8" i="5" s="1"/>
  <c r="P38" i="5"/>
  <c r="BA38" i="5" s="1"/>
  <c r="L31" i="5"/>
  <c r="AW31" i="5" s="1"/>
  <c r="L33" i="5"/>
  <c r="AW33" i="5" s="1"/>
  <c r="S3" i="5"/>
  <c r="BD3" i="5" s="1"/>
  <c r="Q40" i="5"/>
  <c r="BB40" i="5" s="1"/>
  <c r="O37" i="5"/>
  <c r="AZ37" i="5" s="1"/>
  <c r="O39" i="5"/>
  <c r="AZ39" i="5" s="1"/>
  <c r="Q6" i="5"/>
  <c r="BB6" i="5" s="1"/>
  <c r="Q11" i="5"/>
  <c r="BB11" i="5" s="1"/>
  <c r="L11" i="5"/>
  <c r="AW11" i="5" s="1"/>
  <c r="M38" i="5"/>
  <c r="AX38" i="5" s="1"/>
  <c r="K15" i="5"/>
  <c r="AV15" i="5" s="1"/>
  <c r="H36" i="5"/>
  <c r="AS36" i="5" s="1"/>
  <c r="J23" i="5"/>
  <c r="AU23" i="5" s="1"/>
  <c r="P20" i="5"/>
  <c r="BA20" i="5" s="1"/>
  <c r="M43" i="5"/>
  <c r="AX43" i="5" s="1"/>
  <c r="T34" i="5"/>
  <c r="BE34" i="5" s="1"/>
  <c r="W41" i="3"/>
  <c r="BI41" i="3" s="1"/>
  <c r="W33" i="3"/>
  <c r="BI33" i="3" s="1"/>
  <c r="W25" i="3"/>
  <c r="BI25" i="3" s="1"/>
  <c r="W17" i="3"/>
  <c r="BI17" i="3" s="1"/>
  <c r="W9" i="3"/>
  <c r="BI9" i="3" s="1"/>
  <c r="J18" i="5"/>
  <c r="AU18" i="5" s="1"/>
  <c r="I39" i="5"/>
  <c r="AT39" i="5" s="1"/>
  <c r="P36" i="5"/>
  <c r="BA36" i="5" s="1"/>
  <c r="K27" i="5"/>
  <c r="AV27" i="5" s="1"/>
  <c r="Q10" i="5"/>
  <c r="BB10" i="5" s="1"/>
  <c r="S7" i="5"/>
  <c r="BD7" i="5" s="1"/>
  <c r="P28" i="5"/>
  <c r="BA28" i="5" s="1"/>
  <c r="J26" i="5"/>
  <c r="AU26" i="5" s="1"/>
  <c r="R15" i="5"/>
  <c r="BC15" i="5" s="1"/>
  <c r="I20" i="5"/>
  <c r="AT20" i="5" s="1"/>
  <c r="P26" i="5"/>
  <c r="BA26" i="5" s="1"/>
  <c r="R44" i="5"/>
  <c r="BC44" i="5" s="1"/>
  <c r="O10" i="5"/>
  <c r="AZ10" i="5" s="1"/>
  <c r="K39" i="5"/>
  <c r="AV39" i="5" s="1"/>
  <c r="U20" i="5"/>
  <c r="BF20" i="5" s="1"/>
  <c r="S2" i="5"/>
  <c r="N26" i="5"/>
  <c r="AY26" i="5" s="1"/>
  <c r="R39" i="5"/>
  <c r="BC39" i="5" s="1"/>
  <c r="U12" i="5"/>
  <c r="BF12" i="5" s="1"/>
  <c r="T2" i="5"/>
  <c r="BE2" i="5" s="1"/>
  <c r="K34" i="5"/>
  <c r="AV34" i="5" s="1"/>
  <c r="S31" i="5"/>
  <c r="BD31" i="5" s="1"/>
  <c r="T20" i="5"/>
  <c r="BE20" i="5" s="1"/>
  <c r="H35" i="5"/>
  <c r="AS35" i="5" s="1"/>
  <c r="L20" i="5"/>
  <c r="AW20" i="5" s="1"/>
  <c r="U35" i="5"/>
  <c r="BF35" i="5" s="1"/>
  <c r="H39" i="5"/>
  <c r="AS39" i="5" s="1"/>
  <c r="U15" i="5"/>
  <c r="BF15" i="5" s="1"/>
  <c r="L10" i="5"/>
  <c r="R8" i="5"/>
  <c r="BC8" i="5" s="1"/>
  <c r="H3" i="5"/>
  <c r="AS3" i="5" s="1"/>
  <c r="I35" i="5"/>
  <c r="AT35" i="5" s="1"/>
  <c r="H17" i="5"/>
  <c r="AS17" i="5" s="1"/>
  <c r="I24" i="5"/>
  <c r="AT24" i="5" s="1"/>
  <c r="M35" i="5"/>
  <c r="AX35" i="5" s="1"/>
  <c r="Q21" i="5"/>
  <c r="BB21" i="5" s="1"/>
  <c r="N13" i="5"/>
  <c r="AY13" i="5" s="1"/>
  <c r="J45" i="5"/>
  <c r="AU45" i="5" s="1"/>
  <c r="K5" i="5"/>
  <c r="AV5" i="5" s="1"/>
  <c r="R12" i="5"/>
  <c r="BC12" i="5" s="1"/>
  <c r="N21" i="5"/>
  <c r="Q19" i="5"/>
  <c r="BB19" i="5" s="1"/>
  <c r="Q22" i="5"/>
  <c r="BB22" i="5" s="1"/>
  <c r="M5" i="5"/>
  <c r="AX5" i="5" s="1"/>
  <c r="M6" i="5"/>
  <c r="AX6" i="5" s="1"/>
  <c r="P43" i="5"/>
  <c r="BA43" i="5" s="1"/>
  <c r="J3" i="5"/>
  <c r="AU3" i="5" s="1"/>
  <c r="S27" i="5"/>
  <c r="BD27" i="5" s="1"/>
  <c r="R20" i="5"/>
  <c r="BC20" i="5" s="1"/>
  <c r="L15" i="5"/>
  <c r="I11" i="5"/>
  <c r="AT11" i="5" s="1"/>
  <c r="T33" i="5"/>
  <c r="BE33" i="5" s="1"/>
  <c r="R14" i="5"/>
  <c r="BC14" i="5" s="1"/>
  <c r="Q12" i="5"/>
  <c r="BB12" i="5" s="1"/>
  <c r="T43" i="5"/>
  <c r="BE43" i="5" s="1"/>
  <c r="P45" i="5"/>
  <c r="BA45" i="5" s="1"/>
  <c r="K21" i="5"/>
  <c r="AV21" i="5" s="1"/>
  <c r="J17" i="5"/>
  <c r="AU17" i="5" s="1"/>
  <c r="N25" i="5"/>
  <c r="AY25" i="5" s="1"/>
  <c r="Q38" i="5"/>
  <c r="BB38" i="5" s="1"/>
  <c r="H28" i="5"/>
  <c r="AS28" i="5" s="1"/>
  <c r="O45" i="5"/>
  <c r="AZ45" i="5" s="1"/>
  <c r="Q9" i="5"/>
  <c r="BB9" i="5" s="1"/>
  <c r="U33" i="5"/>
  <c r="BF33" i="5" s="1"/>
  <c r="H31" i="5"/>
  <c r="AS31" i="5" s="1"/>
  <c r="I38" i="5"/>
  <c r="AT38" i="5" s="1"/>
  <c r="K11" i="5"/>
  <c r="AV11" i="5" s="1"/>
  <c r="P21" i="5"/>
  <c r="BA21" i="5" s="1"/>
  <c r="O41" i="5"/>
  <c r="AZ41" i="5" s="1"/>
  <c r="U32" i="5"/>
  <c r="BF32" i="5" s="1"/>
  <c r="O25" i="5"/>
  <c r="AZ25" i="5" s="1"/>
  <c r="Q7" i="5"/>
  <c r="BB7" i="5" s="1"/>
  <c r="O11" i="5"/>
  <c r="AZ11" i="5" s="1"/>
  <c r="U39" i="5"/>
  <c r="BF39" i="5" s="1"/>
  <c r="O20" i="5"/>
  <c r="AZ20" i="5" s="1"/>
  <c r="O16" i="5"/>
  <c r="AZ16" i="5" s="1"/>
  <c r="L2" i="5"/>
  <c r="Q18" i="5"/>
  <c r="BB18" i="5" s="1"/>
  <c r="M39" i="5"/>
  <c r="AX39" i="5" s="1"/>
  <c r="O12" i="5"/>
  <c r="AZ12" i="5" s="1"/>
  <c r="P16" i="5"/>
  <c r="BA16" i="5" s="1"/>
  <c r="T8" i="5"/>
  <c r="BE8" i="5" s="1"/>
  <c r="T26" i="5"/>
  <c r="BE26" i="5" s="1"/>
  <c r="M31" i="5"/>
  <c r="AX31" i="5" s="1"/>
  <c r="M12" i="5"/>
  <c r="AX12" i="5" s="1"/>
  <c r="R25" i="5"/>
  <c r="BC25" i="5" s="1"/>
  <c r="L6" i="5"/>
  <c r="AW6" i="5" s="1"/>
  <c r="N28" i="5"/>
  <c r="AY28" i="5" s="1"/>
  <c r="T12" i="5"/>
  <c r="BE12" i="5" s="1"/>
  <c r="H6" i="5"/>
  <c r="AS6" i="5" s="1"/>
  <c r="N7" i="5"/>
  <c r="AY7" i="5" s="1"/>
  <c r="K30" i="5"/>
  <c r="AV30" i="5" s="1"/>
  <c r="J8" i="5"/>
  <c r="AU8" i="5" s="1"/>
  <c r="J16" i="5"/>
  <c r="AU16" i="5" s="1"/>
  <c r="J32" i="5"/>
  <c r="AU32" i="5" s="1"/>
  <c r="H21" i="5"/>
  <c r="I17" i="5"/>
  <c r="AT17" i="5" s="1"/>
  <c r="I15" i="5"/>
  <c r="AT15" i="5" s="1"/>
  <c r="S14" i="5"/>
  <c r="BD14" i="5" s="1"/>
  <c r="U46" i="5"/>
  <c r="BF46" i="5" s="1"/>
  <c r="R37" i="5"/>
  <c r="BC37" i="5" s="1"/>
  <c r="U37" i="5"/>
  <c r="BF37" i="5" s="1"/>
  <c r="M16" i="5"/>
  <c r="AX16" i="5" s="1"/>
  <c r="S21" i="5"/>
  <c r="BD21" i="5" s="1"/>
  <c r="K14" i="5"/>
  <c r="AV14" i="5" s="1"/>
  <c r="N45" i="5"/>
  <c r="AY45" i="5" s="1"/>
  <c r="K25" i="5"/>
  <c r="AV25" i="5" s="1"/>
  <c r="Q43" i="5"/>
  <c r="BB43" i="5" s="1"/>
  <c r="M30" i="5"/>
  <c r="AX30" i="5" s="1"/>
  <c r="N3" i="5"/>
  <c r="AY3" i="5" s="1"/>
  <c r="J9" i="5"/>
  <c r="AU9" i="5" s="1"/>
  <c r="L7" i="5"/>
  <c r="AW7" i="5" s="1"/>
  <c r="S29" i="5"/>
  <c r="BD29" i="5" s="1"/>
  <c r="I33" i="5"/>
  <c r="AT33" i="5" s="1"/>
  <c r="J27" i="5"/>
  <c r="AU27" i="5" s="1"/>
  <c r="M41" i="5"/>
  <c r="AX41" i="5" s="1"/>
  <c r="P37" i="5"/>
  <c r="BA37" i="5" s="1"/>
  <c r="N29" i="5"/>
  <c r="AY29" i="5" s="1"/>
  <c r="O27" i="5"/>
  <c r="AZ27" i="5" s="1"/>
  <c r="J33" i="5"/>
  <c r="AU33" i="5" s="1"/>
  <c r="T11" i="5"/>
  <c r="BE11" i="5" s="1"/>
  <c r="S45" i="5"/>
  <c r="BD45" i="5" s="1"/>
  <c r="L46" i="5"/>
  <c r="AW46" i="5" s="1"/>
  <c r="N41" i="5"/>
  <c r="H29" i="5"/>
  <c r="AS29" i="5" s="1"/>
  <c r="P23" i="5"/>
  <c r="BA23" i="5" s="1"/>
  <c r="S6" i="5"/>
  <c r="BD6" i="5" s="1"/>
  <c r="O13" i="5"/>
  <c r="AZ13" i="5" s="1"/>
  <c r="T41" i="5"/>
  <c r="BE41" i="5" s="1"/>
  <c r="N14" i="5"/>
  <c r="AY14" i="5" s="1"/>
  <c r="K4" i="5"/>
  <c r="AV4" i="5" s="1"/>
  <c r="U2" i="5"/>
  <c r="R17" i="5"/>
  <c r="BC17" i="5" s="1"/>
  <c r="R3" i="5"/>
  <c r="BC3" i="5" s="1"/>
  <c r="Q16" i="5"/>
  <c r="BB16" i="5" s="1"/>
  <c r="S13" i="5"/>
  <c r="BD13" i="5" s="1"/>
  <c r="N22" i="5"/>
  <c r="AY22" i="5" s="1"/>
  <c r="R2" i="5"/>
  <c r="I31" i="5"/>
  <c r="AT31" i="5" s="1"/>
  <c r="N6" i="5"/>
  <c r="AY6" i="5" s="1"/>
  <c r="S8" i="5"/>
  <c r="BD8" i="5" s="1"/>
  <c r="O33" i="5"/>
  <c r="AZ33" i="5" s="1"/>
  <c r="Q15" i="5"/>
  <c r="BB15" i="5" s="1"/>
  <c r="T3" i="5"/>
  <c r="BE3" i="5" s="1"/>
  <c r="O22" i="5"/>
  <c r="AZ22" i="5" s="1"/>
  <c r="S39" i="5"/>
  <c r="BD39" i="5" s="1"/>
  <c r="S40" i="5"/>
  <c r="BD40" i="5" s="1"/>
  <c r="H41" i="5"/>
  <c r="AS41" i="5" s="1"/>
  <c r="I30" i="5"/>
  <c r="AT30" i="5" s="1"/>
  <c r="J5" i="5"/>
  <c r="AU5" i="5" s="1"/>
  <c r="T19" i="5"/>
  <c r="BE19" i="5" s="1"/>
  <c r="R40" i="5"/>
  <c r="BC40" i="5" s="1"/>
  <c r="U14" i="5"/>
  <c r="BF14" i="5" s="1"/>
  <c r="K6" i="5"/>
  <c r="AV6" i="5" s="1"/>
  <c r="U5" i="5"/>
  <c r="BF5" i="5" s="1"/>
  <c r="H24" i="5"/>
  <c r="K46" i="5"/>
  <c r="AV46" i="5" s="1"/>
  <c r="M9" i="5"/>
  <c r="AX9" i="5" s="1"/>
  <c r="P33" i="5"/>
  <c r="BA33" i="5" s="1"/>
  <c r="H44" i="5"/>
  <c r="AS44" i="5" s="1"/>
  <c r="S41" i="5"/>
  <c r="BD41" i="5" s="1"/>
  <c r="O3" i="5"/>
  <c r="AZ3" i="5" s="1"/>
  <c r="U21" i="5"/>
  <c r="BF21" i="5" s="1"/>
  <c r="L43" i="5"/>
  <c r="AW43" i="5" s="1"/>
  <c r="I12" i="5"/>
  <c r="AT12" i="5" s="1"/>
  <c r="R30" i="5"/>
  <c r="BC30" i="5" s="1"/>
  <c r="L3" i="5"/>
  <c r="AW3" i="5" s="1"/>
  <c r="H14" i="5"/>
  <c r="AS14" i="5" s="1"/>
  <c r="P13" i="5"/>
  <c r="BA13" i="5" s="1"/>
  <c r="I9" i="5"/>
  <c r="AT9" i="5" s="1"/>
  <c r="P41" i="5"/>
  <c r="BA41" i="5" s="1"/>
  <c r="N32" i="5"/>
  <c r="AY32" i="5" s="1"/>
  <c r="U8" i="5"/>
  <c r="BF8" i="5" s="1"/>
  <c r="T14" i="5"/>
  <c r="BE14" i="5" s="1"/>
  <c r="I28" i="5"/>
  <c r="AT28" i="5" s="1"/>
  <c r="N33" i="5"/>
  <c r="AY33" i="5" s="1"/>
  <c r="O17" i="5"/>
  <c r="AZ17" i="5" s="1"/>
  <c r="U13" i="5"/>
  <c r="BF13" i="5" s="1"/>
  <c r="J25" i="5"/>
  <c r="AU25" i="5" s="1"/>
  <c r="R19" i="5"/>
  <c r="BC19" i="5" s="1"/>
  <c r="M33" i="5"/>
  <c r="AX33" i="5" s="1"/>
  <c r="T6" i="5"/>
  <c r="BE6" i="5" s="1"/>
  <c r="K3" i="5"/>
  <c r="AV3" i="5" s="1"/>
  <c r="P7" i="5"/>
  <c r="BA7" i="5" s="1"/>
  <c r="S11" i="5"/>
  <c r="BD11" i="5" s="1"/>
  <c r="S43" i="5"/>
  <c r="BD43" i="5" s="1"/>
  <c r="U24" i="5"/>
  <c r="BF24" i="5" s="1"/>
  <c r="J46" i="5"/>
  <c r="AU46" i="5" s="1"/>
  <c r="Q2" i="5"/>
  <c r="K9" i="5"/>
  <c r="AV9" i="5" s="1"/>
  <c r="W39" i="3"/>
  <c r="BI39" i="3" s="1"/>
  <c r="W31" i="3"/>
  <c r="BI31" i="3" s="1"/>
  <c r="W23" i="3"/>
  <c r="BI23" i="3" s="1"/>
  <c r="W15" i="3"/>
  <c r="BI15" i="3" s="1"/>
  <c r="W7" i="3"/>
  <c r="BI7" i="3" s="1"/>
  <c r="I42" i="5"/>
  <c r="AT42" i="5" s="1"/>
  <c r="R18" i="5"/>
  <c r="BC18" i="5" s="1"/>
  <c r="K23" i="5"/>
  <c r="AV23" i="5" s="1"/>
  <c r="T4" i="5"/>
  <c r="BE4" i="5" s="1"/>
  <c r="I13" i="5"/>
  <c r="AT13" i="5" s="1"/>
  <c r="N19" i="5"/>
  <c r="AY19" i="5" s="1"/>
  <c r="Q20" i="5"/>
  <c r="BB20" i="5" s="1"/>
  <c r="T39" i="5"/>
  <c r="BE39" i="5" s="1"/>
  <c r="I10" i="5"/>
  <c r="AT10" i="5" s="1"/>
  <c r="I7" i="5"/>
  <c r="AT7" i="5" s="1"/>
  <c r="L18" i="5"/>
  <c r="AW18" i="5" s="1"/>
  <c r="U28" i="5"/>
  <c r="BF28" i="5" s="1"/>
  <c r="J42" i="5"/>
  <c r="AU42" i="5" s="1"/>
  <c r="N31" i="5"/>
  <c r="AY31" i="5" s="1"/>
  <c r="P4" i="5"/>
  <c r="BA4" i="5" s="1"/>
  <c r="S22" i="5"/>
  <c r="BD22" i="5" s="1"/>
  <c r="P8" i="5"/>
  <c r="BA8" i="5" s="1"/>
  <c r="K18" i="5"/>
  <c r="AV18" i="5" s="1"/>
  <c r="U31" i="5"/>
  <c r="BF31" i="5" s="1"/>
  <c r="H4" i="5"/>
  <c r="T30" i="5"/>
  <c r="BE30" i="5" s="1"/>
  <c r="T16" i="5"/>
  <c r="BE16" i="5" s="1"/>
  <c r="O18" i="5"/>
  <c r="AZ18" i="5" s="1"/>
  <c r="U23" i="5"/>
  <c r="BF23" i="5" s="1"/>
  <c r="U4" i="5"/>
  <c r="BF4" i="5" s="1"/>
  <c r="Q4" i="5"/>
  <c r="BB4" i="5" s="1"/>
  <c r="N35" i="5"/>
  <c r="H38" i="5"/>
  <c r="AS38" i="5" s="1"/>
  <c r="W46" i="3"/>
  <c r="BI46" i="3" s="1"/>
  <c r="W38" i="3"/>
  <c r="BI38" i="3" s="1"/>
  <c r="W30" i="3"/>
  <c r="BI30" i="3" s="1"/>
  <c r="W22" i="3"/>
  <c r="BI22" i="3" s="1"/>
  <c r="W14" i="3"/>
  <c r="BI14" i="3" s="1"/>
  <c r="W6" i="3"/>
  <c r="BI6" i="3" s="1"/>
  <c r="K42" i="5"/>
  <c r="AV42" i="5" s="1"/>
  <c r="M26" i="5"/>
  <c r="AX26" i="5" s="1"/>
  <c r="S15" i="5"/>
  <c r="BD15" i="5" s="1"/>
  <c r="K12" i="5"/>
  <c r="AV12" i="5" s="1"/>
  <c r="Q33" i="5"/>
  <c r="BB33" i="5" s="1"/>
  <c r="P40" i="5"/>
  <c r="BA40" i="5" s="1"/>
  <c r="P42" i="5"/>
  <c r="BA42" i="5" s="1"/>
  <c r="Q28" i="5"/>
  <c r="BB28" i="5" s="1"/>
  <c r="H40" i="5"/>
  <c r="AS40" i="5" s="1"/>
  <c r="U10" i="5"/>
  <c r="BF10" i="5" s="1"/>
  <c r="N44" i="5"/>
  <c r="AY44" i="5" s="1"/>
  <c r="P10" i="5"/>
  <c r="BA10" i="5" s="1"/>
  <c r="N39" i="5"/>
  <c r="AY39" i="5" s="1"/>
  <c r="O28" i="5"/>
  <c r="AZ28" i="5" s="1"/>
  <c r="L34" i="5"/>
  <c r="AW34" i="5" s="1"/>
  <c r="J7" i="5"/>
  <c r="AU7" i="5" s="1"/>
  <c r="Q37" i="5"/>
  <c r="BB37" i="5" s="1"/>
  <c r="H16" i="5"/>
  <c r="N10" i="5"/>
  <c r="N23" i="5"/>
  <c r="AY23" i="5" s="1"/>
  <c r="U44" i="5"/>
  <c r="BF44" i="5" s="1"/>
  <c r="I36" i="5"/>
  <c r="AT36" i="5" s="1"/>
  <c r="M3" i="5"/>
  <c r="AX3" i="5" s="1"/>
  <c r="R45" i="5"/>
  <c r="BC45" i="5" s="1"/>
  <c r="T24" i="5"/>
  <c r="BE24" i="5" s="1"/>
  <c r="T10" i="5"/>
  <c r="BE10" i="5" s="1"/>
  <c r="N15" i="5"/>
  <c r="O4" i="5"/>
  <c r="AZ4" i="5" s="1"/>
  <c r="R9" i="5"/>
  <c r="BC9" i="5" s="1"/>
  <c r="M27" i="5"/>
  <c r="AX27" i="5" s="1"/>
  <c r="H12" i="5"/>
  <c r="AS12" i="5" s="1"/>
  <c r="S30" i="5"/>
  <c r="BD30" i="5" s="1"/>
  <c r="S42" i="5"/>
  <c r="BD42" i="5" s="1"/>
  <c r="L40" i="5"/>
  <c r="AW40" i="5" s="1"/>
  <c r="H30" i="5"/>
  <c r="AS30" i="5" s="1"/>
  <c r="I41" i="5"/>
  <c r="AT41" i="5" s="1"/>
  <c r="H10" i="5"/>
  <c r="AS10" i="5" s="1"/>
  <c r="I5" i="5"/>
  <c r="AT5" i="5" s="1"/>
  <c r="I3" i="5"/>
  <c r="AT3" i="5" s="1"/>
  <c r="M46" i="5"/>
  <c r="AX46" i="5" s="1"/>
  <c r="U19" i="5"/>
  <c r="BF19" i="5" s="1"/>
  <c r="J38" i="5"/>
  <c r="AU38" i="5" s="1"/>
  <c r="T29" i="5"/>
  <c r="BE29" i="5" s="1"/>
  <c r="H22" i="5"/>
  <c r="AS22" i="5" s="1"/>
  <c r="N46" i="5"/>
  <c r="AY46" i="5" s="1"/>
  <c r="U25" i="5"/>
  <c r="BF25" i="5" s="1"/>
  <c r="P35" i="5"/>
  <c r="BA35" i="5" s="1"/>
  <c r="P29" i="5"/>
  <c r="BA29" i="5" s="1"/>
  <c r="N20" i="5"/>
  <c r="AY20" i="5" s="1"/>
  <c r="J14" i="5"/>
  <c r="AU14" i="5" s="1"/>
  <c r="I14" i="5"/>
  <c r="AT14" i="5" s="1"/>
  <c r="M32" i="5"/>
  <c r="AX32" i="5" s="1"/>
  <c r="K29" i="5"/>
  <c r="AV29" i="5" s="1"/>
  <c r="H5" i="5"/>
  <c r="AS5" i="5" s="1"/>
  <c r="H46" i="5"/>
  <c r="AS46" i="5" s="1"/>
  <c r="S9" i="5"/>
  <c r="BD9" i="5" s="1"/>
  <c r="M2" i="5"/>
  <c r="P15" i="5"/>
  <c r="BA15" i="5" s="1"/>
  <c r="T9" i="5"/>
  <c r="BE9" i="5" s="1"/>
  <c r="L23" i="5"/>
  <c r="AW23" i="5" s="1"/>
  <c r="J22" i="5"/>
  <c r="AU22" i="5" s="1"/>
  <c r="J30" i="5"/>
  <c r="AU30" i="5" s="1"/>
  <c r="N4" i="5"/>
  <c r="AY4" i="5" s="1"/>
  <c r="O38" i="5"/>
  <c r="AZ38" i="5" s="1"/>
  <c r="H13" i="5"/>
  <c r="S12" i="5"/>
  <c r="BD12" i="5" s="1"/>
  <c r="K8" i="5"/>
  <c r="AV8" i="5" s="1"/>
  <c r="K20" i="5"/>
  <c r="AV20" i="5" s="1"/>
  <c r="P11" i="5"/>
  <c r="BA11" i="5" s="1"/>
  <c r="J28" i="5"/>
  <c r="AU28" i="5" s="1"/>
  <c r="U29" i="5"/>
  <c r="BF29" i="5" s="1"/>
  <c r="Q17" i="5"/>
  <c r="BB17" i="5" s="1"/>
  <c r="Q36" i="5"/>
  <c r="BB36" i="5" s="1"/>
  <c r="U16" i="5"/>
  <c r="BF16" i="5" s="1"/>
  <c r="O26" i="5"/>
  <c r="AZ26" i="5" s="1"/>
  <c r="O5" i="5"/>
  <c r="AZ5" i="5" s="1"/>
  <c r="H15" i="5"/>
  <c r="BE21" i="3"/>
  <c r="AX3" i="3"/>
  <c r="AY41" i="3"/>
  <c r="BE19" i="3"/>
  <c r="BB38" i="3"/>
  <c r="AY38" i="3"/>
  <c r="AU22" i="3"/>
  <c r="AU14" i="3"/>
  <c r="AU27" i="3"/>
  <c r="AU24" i="3"/>
  <c r="BA30" i="3"/>
  <c r="AU38" i="3"/>
  <c r="BE27" i="3"/>
  <c r="BG9" i="3"/>
  <c r="AX14" i="3"/>
  <c r="BA37" i="3"/>
  <c r="BA9" i="3"/>
  <c r="BA45" i="3"/>
  <c r="AW27" i="3"/>
  <c r="BG8" i="3"/>
  <c r="BE8" i="3"/>
  <c r="BD13" i="3"/>
  <c r="Q13" i="5"/>
  <c r="BB13" i="5" s="1"/>
  <c r="BC4" i="3"/>
  <c r="BA41" i="3"/>
  <c r="AY24" i="3"/>
  <c r="BA5" i="3"/>
  <c r="BF40" i="3"/>
  <c r="AV20" i="3"/>
  <c r="BB28" i="3"/>
  <c r="BC44" i="3"/>
  <c r="AY27" i="3"/>
  <c r="AX5" i="3"/>
  <c r="BE35" i="3"/>
  <c r="BA13" i="3"/>
  <c r="BE24" i="3"/>
  <c r="BG6" i="3"/>
  <c r="BF30" i="3"/>
  <c r="BB19" i="3"/>
  <c r="BG40" i="3"/>
  <c r="AU43" i="3"/>
  <c r="BA29" i="3"/>
  <c r="AW11" i="3"/>
  <c r="BA14" i="3"/>
  <c r="BE5" i="3"/>
  <c r="AX30" i="3"/>
  <c r="BG34" i="3"/>
  <c r="AW45" i="3"/>
  <c r="BA27" i="3"/>
  <c r="BA11" i="3"/>
  <c r="BB32" i="3"/>
  <c r="BB16" i="3"/>
  <c r="AV23" i="3"/>
  <c r="BB4" i="3"/>
  <c r="AW20" i="3"/>
  <c r="BG39" i="3"/>
  <c r="BE23" i="3"/>
  <c r="BC10" i="3"/>
  <c r="AX34" i="3"/>
  <c r="AX25" i="3"/>
  <c r="AW4" i="3"/>
  <c r="BC28" i="3"/>
  <c r="AY44" i="3"/>
  <c r="AU7" i="3"/>
  <c r="BA31" i="3"/>
  <c r="AY18" i="3"/>
  <c r="BA34" i="3"/>
  <c r="BD3" i="3"/>
  <c r="BD35" i="3"/>
  <c r="AW40" i="3"/>
  <c r="AW24" i="3"/>
  <c r="AW8" i="3"/>
  <c r="BE37" i="3"/>
  <c r="AW21" i="3"/>
  <c r="AW5" i="3"/>
  <c r="BD25" i="3"/>
  <c r="BD9" i="3"/>
  <c r="BB12" i="3"/>
  <c r="AW28" i="3"/>
  <c r="BH44" i="3"/>
  <c r="BE7" i="3"/>
  <c r="BF31" i="3"/>
  <c r="BA18" i="3"/>
  <c r="AX24" i="3"/>
  <c r="BF11" i="3"/>
  <c r="BG32" i="3"/>
  <c r="AW19" i="3"/>
  <c r="BE3" i="3"/>
  <c r="BA38" i="3"/>
  <c r="BA22" i="3"/>
  <c r="BA6" i="3"/>
  <c r="BA35" i="3"/>
  <c r="BA19" i="3"/>
  <c r="BA3" i="3"/>
  <c r="BB40" i="3"/>
  <c r="BB24" i="3"/>
  <c r="BF6" i="3"/>
  <c r="BC12" i="3"/>
  <c r="BB36" i="3"/>
  <c r="BA39" i="3"/>
  <c r="AU18" i="3"/>
  <c r="AV19" i="3"/>
  <c r="BD22" i="3"/>
  <c r="AX7" i="3"/>
  <c r="BC9" i="3"/>
  <c r="AV10" i="3"/>
  <c r="BC17" i="3"/>
  <c r="AX19" i="3"/>
  <c r="BG19" i="3"/>
  <c r="AV22" i="3"/>
  <c r="BA28" i="3"/>
  <c r="AV30" i="3"/>
  <c r="BG31" i="3"/>
  <c r="AX35" i="3"/>
  <c r="BC37" i="3"/>
  <c r="AU40" i="3"/>
  <c r="AX41" i="3"/>
  <c r="AU44" i="3"/>
  <c r="BD44" i="3"/>
  <c r="AX43" i="3"/>
  <c r="AX11" i="3"/>
  <c r="AU46" i="3"/>
  <c r="AY32" i="3"/>
  <c r="BA17" i="3"/>
  <c r="BB46" i="3"/>
  <c r="AU35" i="3"/>
  <c r="BG17" i="3"/>
  <c r="AU32" i="3"/>
  <c r="AU16" i="3"/>
  <c r="BF38" i="3"/>
  <c r="BF22" i="3"/>
  <c r="AX6" i="3"/>
  <c r="AW12" i="3"/>
  <c r="BC36" i="3"/>
  <c r="AW15" i="3"/>
  <c r="AU39" i="3"/>
  <c r="AW10" i="3"/>
  <c r="AX26" i="3"/>
  <c r="AX42" i="3"/>
  <c r="BF9" i="3"/>
  <c r="BE32" i="3"/>
  <c r="BE16" i="3"/>
  <c r="AY46" i="3"/>
  <c r="AY30" i="3"/>
  <c r="BE13" i="3"/>
  <c r="AX38" i="3"/>
  <c r="BD21" i="3"/>
  <c r="BD5" i="3"/>
  <c r="BB20" i="3"/>
  <c r="BE36" i="3"/>
  <c r="AX15" i="3"/>
  <c r="BF39" i="3"/>
  <c r="BG26" i="3"/>
  <c r="BC42" i="3"/>
  <c r="AU41" i="3"/>
  <c r="AU37" i="3"/>
  <c r="BD24" i="3"/>
  <c r="AZ45" i="3"/>
  <c r="AW32" i="3"/>
  <c r="AW16" i="3"/>
  <c r="BE45" i="3"/>
  <c r="AW29" i="3"/>
  <c r="AW13" i="3"/>
  <c r="J13" i="5"/>
  <c r="AU13" i="5" s="1"/>
  <c r="BD33" i="3"/>
  <c r="BD17" i="3"/>
  <c r="BC20" i="3"/>
  <c r="BG10" i="3"/>
  <c r="BA26" i="3"/>
  <c r="AX17" i="3"/>
  <c r="BB22" i="3"/>
  <c r="BB30" i="3"/>
  <c r="BA16" i="3"/>
  <c r="BB33" i="3"/>
  <c r="AY35" i="3"/>
  <c r="AX4" i="3"/>
  <c r="AU17" i="3"/>
  <c r="AX37" i="3"/>
  <c r="BB11" i="3"/>
  <c r="AU21" i="3"/>
  <c r="BA20" i="3"/>
  <c r="AV16" i="3"/>
  <c r="BB17" i="3"/>
  <c r="BF3" i="3"/>
  <c r="BB15" i="3"/>
  <c r="BE12" i="3"/>
  <c r="AY28" i="3"/>
  <c r="AW44" i="3"/>
  <c r="BD31" i="3"/>
  <c r="BG23" i="3"/>
  <c r="BF7" i="3"/>
  <c r="AU31" i="3"/>
  <c r="BC39" i="3"/>
  <c r="BE10" i="3"/>
  <c r="BD10" i="3"/>
  <c r="AV18" i="3"/>
  <c r="BC26" i="3"/>
  <c r="BB34" i="3"/>
  <c r="AY42" i="3"/>
  <c r="AX32" i="3"/>
  <c r="AU45" i="3"/>
  <c r="AY15" i="3"/>
  <c r="AX33" i="3"/>
  <c r="AU9" i="3"/>
  <c r="BE14" i="3"/>
  <c r="BF17" i="3"/>
  <c r="BC41" i="3"/>
  <c r="BA32" i="3"/>
  <c r="AX8" i="3"/>
  <c r="BB26" i="3"/>
  <c r="BB21" i="3"/>
  <c r="AY31" i="3"/>
  <c r="BD15" i="3"/>
  <c r="BE4" i="3"/>
  <c r="BE20" i="3"/>
  <c r="AX36" i="3"/>
  <c r="AZ6" i="3"/>
  <c r="BH6" i="3"/>
  <c r="AZ8" i="3"/>
  <c r="BH8" i="3"/>
  <c r="AZ10" i="3"/>
  <c r="AZ13" i="3"/>
  <c r="AZ16" i="3"/>
  <c r="AZ21" i="3"/>
  <c r="BH22" i="3"/>
  <c r="AZ23" i="3"/>
  <c r="BH23" i="3"/>
  <c r="BH25" i="3"/>
  <c r="AZ26" i="3"/>
  <c r="AZ31" i="3"/>
  <c r="AZ32" i="3"/>
  <c r="AZ36" i="3"/>
  <c r="BH37" i="3"/>
  <c r="AZ38" i="3"/>
  <c r="AZ40" i="3"/>
  <c r="AZ42" i="3"/>
  <c r="BH42" i="3"/>
  <c r="AV46" i="3"/>
  <c r="BE46" i="3"/>
  <c r="AZ24" i="3"/>
  <c r="BE43" i="3"/>
  <c r="AW35" i="3"/>
  <c r="BA25" i="3"/>
  <c r="BG16" i="3"/>
  <c r="AY8" i="3"/>
  <c r="AV35" i="3"/>
  <c r="BG45" i="3"/>
  <c r="T45" i="5"/>
  <c r="BE45" i="5" s="1"/>
  <c r="BG37" i="3"/>
  <c r="BG29" i="3"/>
  <c r="BG21" i="3"/>
  <c r="BG13" i="3"/>
  <c r="BG5" i="3"/>
  <c r="BE41" i="3"/>
  <c r="BE33" i="3"/>
  <c r="BE25" i="3"/>
  <c r="BE17" i="3"/>
  <c r="BE9" i="3"/>
  <c r="BD45" i="3"/>
  <c r="BD37" i="3"/>
  <c r="AV29" i="3"/>
  <c r="AV21" i="3"/>
  <c r="AV13" i="3"/>
  <c r="AV5" i="3"/>
  <c r="BA12" i="3"/>
  <c r="AY4" i="3"/>
  <c r="AY12" i="3"/>
  <c r="BG20" i="3"/>
  <c r="BG28" i="3"/>
  <c r="BF36" i="3"/>
  <c r="BD28" i="3"/>
  <c r="AV7" i="3"/>
  <c r="BH15" i="3"/>
  <c r="AU23" i="3"/>
  <c r="BC31" i="3"/>
  <c r="BH10" i="3"/>
  <c r="AW18" i="3"/>
  <c r="BD18" i="3"/>
  <c r="AV26" i="3"/>
  <c r="AU34" i="3"/>
  <c r="BG42" i="3"/>
  <c r="BH29" i="3"/>
  <c r="BF37" i="3"/>
  <c r="AZ9" i="3"/>
  <c r="AY19" i="3"/>
  <c r="AZ29" i="3"/>
  <c r="BB3" i="3"/>
  <c r="AX13" i="3"/>
  <c r="BB14" i="3"/>
  <c r="BE38" i="3"/>
  <c r="AW30" i="3"/>
  <c r="BF12" i="3"/>
  <c r="BG15" i="3"/>
  <c r="BB9" i="3"/>
  <c r="BB29" i="3"/>
  <c r="BB39" i="3"/>
  <c r="BH24" i="3"/>
  <c r="AW43" i="3"/>
  <c r="BA33" i="3"/>
  <c r="BG24" i="3"/>
  <c r="AY16" i="3"/>
  <c r="AU6" i="3"/>
  <c r="BH41" i="3"/>
  <c r="BH33" i="3"/>
  <c r="AY37" i="3"/>
  <c r="AY29" i="3"/>
  <c r="L29" i="5"/>
  <c r="AW29" i="5" s="1"/>
  <c r="AY21" i="3"/>
  <c r="AY13" i="3"/>
  <c r="BC3" i="3"/>
  <c r="AW41" i="3"/>
  <c r="AW33" i="3"/>
  <c r="AW25" i="3"/>
  <c r="AW17" i="3"/>
  <c r="AW9" i="3"/>
  <c r="AV45" i="3"/>
  <c r="BH35" i="3"/>
  <c r="BH27" i="3"/>
  <c r="BH19" i="3"/>
  <c r="BH11" i="3"/>
  <c r="BH3" i="3"/>
  <c r="BG7" i="3"/>
  <c r="AV36" i="3"/>
  <c r="BG4" i="3"/>
  <c r="AZ12" i="3"/>
  <c r="AZ20" i="3"/>
  <c r="AZ28" i="3"/>
  <c r="AY36" i="3"/>
  <c r="AZ7" i="3"/>
  <c r="BA15" i="3"/>
  <c r="BC23" i="3"/>
  <c r="AW31" i="3"/>
  <c r="AW39" i="3"/>
  <c r="AX28" i="3"/>
  <c r="AX10" i="3"/>
  <c r="BB18" i="3"/>
  <c r="BH26" i="3"/>
  <c r="BD26" i="3"/>
  <c r="AV34" i="3"/>
  <c r="BB42" i="3"/>
  <c r="BB23" i="3"/>
  <c r="BF33" i="3"/>
  <c r="BH5" i="3"/>
  <c r="BG43" i="3"/>
  <c r="BD11" i="3"/>
  <c r="AV27" i="3"/>
  <c r="AZ46" i="3"/>
  <c r="AY11" i="3"/>
  <c r="BF41" i="3"/>
  <c r="AU13" i="3"/>
  <c r="AZ30" i="3"/>
  <c r="BG27" i="3"/>
  <c r="BD12" i="3"/>
  <c r="BF19" i="3"/>
  <c r="BB37" i="3"/>
  <c r="BH16" i="3"/>
  <c r="AZ41" i="3"/>
  <c r="AZ33" i="3"/>
  <c r="BC43" i="3"/>
  <c r="BC35" i="3"/>
  <c r="BC27" i="3"/>
  <c r="BC19" i="3"/>
  <c r="AU11" i="3"/>
  <c r="AU3" i="3"/>
  <c r="BC40" i="3"/>
  <c r="BC32" i="3"/>
  <c r="BC24" i="3"/>
  <c r="BC16" i="3"/>
  <c r="BC8" i="3"/>
  <c r="AZ43" i="3"/>
  <c r="AZ35" i="3"/>
  <c r="AZ27" i="3"/>
  <c r="AZ19" i="3"/>
  <c r="AZ11" i="3"/>
  <c r="AZ3" i="3"/>
  <c r="BF4" i="3"/>
  <c r="AX12" i="3"/>
  <c r="BH4" i="3"/>
  <c r="BH12" i="3"/>
  <c r="BH20" i="3"/>
  <c r="BH28" i="3"/>
  <c r="BG36" i="3"/>
  <c r="BA7" i="3"/>
  <c r="BC15" i="3"/>
  <c r="AW23" i="3"/>
  <c r="AX31" i="3"/>
  <c r="AX39" i="3"/>
  <c r="BD20" i="3"/>
  <c r="BF10" i="3"/>
  <c r="AX18" i="3"/>
  <c r="AW26" i="3"/>
  <c r="BH34" i="3"/>
  <c r="BD34" i="3"/>
  <c r="AU42" i="3"/>
  <c r="BF21" i="3"/>
  <c r="AV32" i="3"/>
  <c r="BA40" i="3"/>
  <c r="AX9" i="3"/>
  <c r="BF24" i="3"/>
  <c r="AY39" i="3"/>
  <c r="BH38" i="3"/>
  <c r="AV11" i="3"/>
  <c r="AV28" i="3"/>
  <c r="BH21" i="3"/>
  <c r="BA4" i="3"/>
  <c r="BF35" i="3"/>
  <c r="BB13" i="3"/>
  <c r="BB25" i="3"/>
  <c r="BD39" i="3"/>
  <c r="BD41" i="3"/>
  <c r="AV43" i="3"/>
  <c r="BE44" i="3"/>
  <c r="AY45" i="3"/>
  <c r="BH45" i="3"/>
  <c r="BA46" i="3"/>
  <c r="AV38" i="3"/>
  <c r="AV14" i="3"/>
  <c r="AY40" i="3"/>
  <c r="AU30" i="3"/>
  <c r="BA21" i="3"/>
  <c r="BE11" i="3"/>
  <c r="AW3" i="3"/>
  <c r="AX40" i="3"/>
  <c r="BG41" i="3"/>
  <c r="BG33" i="3"/>
  <c r="AY25" i="3"/>
  <c r="AY17" i="3"/>
  <c r="AY9" i="3"/>
  <c r="BG46" i="3"/>
  <c r="BG38" i="3"/>
  <c r="BG30" i="3"/>
  <c r="BG22" i="3"/>
  <c r="AY14" i="3"/>
  <c r="AY6" i="3"/>
  <c r="AV41" i="3"/>
  <c r="AV33" i="3"/>
  <c r="AV25" i="3"/>
  <c r="AV17" i="3"/>
  <c r="AV9" i="3"/>
  <c r="BA36" i="3"/>
  <c r="AU4" i="3"/>
  <c r="AU12" i="3"/>
  <c r="AU20" i="3"/>
  <c r="AU28" i="3"/>
  <c r="AU36" i="3"/>
  <c r="BH36" i="3"/>
  <c r="AZ44" i="3"/>
  <c r="BA44" i="3"/>
  <c r="AW7" i="3"/>
  <c r="BE15" i="3"/>
  <c r="BF23" i="3"/>
  <c r="BH39" i="3"/>
  <c r="BH18" i="3"/>
  <c r="BA10" i="3"/>
  <c r="BG18" i="3"/>
  <c r="BF26" i="3"/>
  <c r="BF34" i="3"/>
  <c r="BE42" i="3"/>
  <c r="AV42" i="3"/>
  <c r="BH13" i="3"/>
  <c r="AY23" i="3"/>
  <c r="BC29" i="3"/>
  <c r="BD16" i="3"/>
  <c r="AU33" i="3"/>
  <c r="AU29" i="3"/>
  <c r="AV3" i="3"/>
  <c r="AW22" i="3"/>
  <c r="AW14" i="3"/>
  <c r="BF8" i="3"/>
  <c r="BF20" i="3"/>
  <c r="BD38" i="3"/>
  <c r="BB45" i="3"/>
  <c r="BD27" i="3"/>
  <c r="AV8" i="3"/>
  <c r="BF29" i="3"/>
  <c r="BF13" i="3"/>
  <c r="BC33" i="3"/>
  <c r="BF16" i="3"/>
  <c r="BB43" i="3"/>
  <c r="BE22" i="3"/>
  <c r="AY7" i="3"/>
  <c r="BE30" i="3"/>
  <c r="AZ5" i="3"/>
  <c r="BA24" i="3"/>
  <c r="BD8" i="3"/>
  <c r="BG35" i="3"/>
  <c r="AZ14" i="3"/>
  <c r="BC25" i="3"/>
  <c r="BH9" i="3"/>
  <c r="BB7" i="3"/>
  <c r="BE34" i="3"/>
  <c r="BF28" i="3"/>
  <c r="BD46" i="3"/>
  <c r="BD14" i="3"/>
  <c r="BB41" i="3"/>
  <c r="BH40" i="3"/>
  <c r="BH32" i="3"/>
  <c r="AX44" i="3"/>
  <c r="BF44" i="3"/>
  <c r="AX45" i="3"/>
  <c r="BF45" i="3"/>
  <c r="AX46" i="3"/>
  <c r="BF46" i="3"/>
  <c r="AX27" i="3"/>
  <c r="AV6" i="3"/>
  <c r="I6" i="5"/>
  <c r="AT6" i="5" s="1"/>
  <c r="BC46" i="3"/>
  <c r="BC38" i="3"/>
  <c r="BC30" i="3"/>
  <c r="BC22" i="3"/>
  <c r="BC14" i="3"/>
  <c r="BC6" i="3"/>
  <c r="BD43" i="3"/>
  <c r="AZ37" i="3"/>
  <c r="BE40" i="3"/>
  <c r="AY33" i="3"/>
  <c r="BG25" i="3"/>
  <c r="AU19" i="3"/>
  <c r="BC11" i="3"/>
  <c r="AY5" i="3"/>
  <c r="BA43" i="3"/>
  <c r="AW37" i="3"/>
  <c r="BE29" i="3"/>
  <c r="R29" i="5"/>
  <c r="BC29" i="5" s="1"/>
  <c r="AY22" i="3"/>
  <c r="BG14" i="3"/>
  <c r="AU8" i="3"/>
  <c r="BH43" i="3"/>
  <c r="AV37" i="3"/>
  <c r="BD29" i="3"/>
  <c r="AX22" i="3"/>
  <c r="BF14" i="3"/>
  <c r="BB8" i="3"/>
  <c r="BD4" i="3"/>
  <c r="AZ4" i="3"/>
  <c r="BG12" i="3"/>
  <c r="AY20" i="3"/>
  <c r="BE28" i="3"/>
  <c r="AW36" i="3"/>
  <c r="BB44" i="3"/>
  <c r="BG44" i="3"/>
  <c r="BH7" i="3"/>
  <c r="AZ15" i="3"/>
  <c r="BF15" i="3"/>
  <c r="AX23" i="3"/>
  <c r="BE31" i="3"/>
  <c r="AV39" i="3"/>
  <c r="BE18" i="3"/>
  <c r="AY10" i="3"/>
  <c r="AZ18" i="3"/>
  <c r="BC18" i="3"/>
  <c r="AY26" i="3"/>
  <c r="AW34" i="3"/>
  <c r="BC34" i="3"/>
  <c r="BF42" i="3"/>
  <c r="BD42" i="3"/>
  <c r="AZ25" i="3"/>
  <c r="AW6" i="3"/>
  <c r="BB27" i="3"/>
  <c r="BG11" i="3"/>
  <c r="AV31" i="3"/>
  <c r="BC13" i="3"/>
  <c r="AV40" i="3"/>
  <c r="AX21" i="3"/>
  <c r="BC5" i="3"/>
  <c r="AX29" i="3"/>
  <c r="AY3" i="3"/>
  <c r="AW46" i="3"/>
  <c r="AZ22" i="3"/>
  <c r="BE6" i="3"/>
  <c r="BD32" i="3"/>
  <c r="AU5" i="3"/>
  <c r="BC45" i="3"/>
  <c r="AV24" i="3"/>
  <c r="AV15" i="3"/>
  <c r="AX20" i="3"/>
  <c r="BF43" i="3"/>
  <c r="BD36" i="3"/>
  <c r="AV4" i="3"/>
  <c r="BD23" i="3"/>
  <c r="BB31" i="3"/>
  <c r="BC7" i="3"/>
  <c r="AU15" i="3"/>
  <c r="BA23" i="3"/>
  <c r="BH31" i="3"/>
  <c r="AZ39" i="3"/>
  <c r="BE39" i="3"/>
  <c r="AV44" i="3"/>
  <c r="BB10" i="3"/>
  <c r="AU10" i="3"/>
  <c r="BF18" i="3"/>
  <c r="BE26" i="3"/>
  <c r="AU26" i="3"/>
  <c r="AY34" i="3"/>
  <c r="AW42" i="3"/>
  <c r="BA42" i="3"/>
  <c r="AZ34" i="3"/>
  <c r="AW38" i="3"/>
  <c r="BD19" i="3"/>
  <c r="BD40" i="3"/>
  <c r="BC21" i="3"/>
  <c r="BG3" i="3"/>
  <c r="BH46" i="3"/>
  <c r="AU25" i="3"/>
  <c r="BF5" i="3"/>
  <c r="BH30" i="3"/>
  <c r="BH14" i="3"/>
  <c r="AY43" i="3"/>
  <c r="BH17" i="3"/>
  <c r="BF32" i="3"/>
  <c r="AX16" i="3"/>
  <c r="BF25" i="3"/>
  <c r="BB35" i="3"/>
  <c r="AZ17" i="3"/>
  <c r="BB6" i="3"/>
  <c r="BA8" i="3"/>
  <c r="BF27" i="3"/>
  <c r="AV12" i="3"/>
  <c r="BD30" i="3"/>
  <c r="BD7" i="3"/>
  <c r="BD6" i="3"/>
  <c r="BB5" i="3"/>
  <c r="BA2" i="3"/>
  <c r="AU2" i="3"/>
  <c r="BC2" i="3"/>
  <c r="AW2" i="3"/>
  <c r="BE2" i="3"/>
  <c r="AY2" i="3"/>
  <c r="BG2" i="3"/>
  <c r="BB2" i="3"/>
  <c r="AV2" i="3"/>
  <c r="BD2" i="3"/>
  <c r="AX2" i="3"/>
  <c r="BF2" i="3"/>
  <c r="AZ2" i="3"/>
  <c r="BH2" i="3"/>
  <c r="BD2" i="5" l="1"/>
  <c r="P4" i="19"/>
  <c r="AW24" i="5"/>
  <c r="AW17" i="5"/>
  <c r="AU2" i="5"/>
  <c r="G4" i="19"/>
  <c r="AX2" i="5"/>
  <c r="J4" i="19"/>
  <c r="AS2" i="5"/>
  <c r="E4" i="19"/>
  <c r="AW41" i="5"/>
  <c r="AW2" i="5"/>
  <c r="I4" i="19"/>
  <c r="AW10" i="5"/>
  <c r="AW30" i="5"/>
  <c r="AV2" i="5"/>
  <c r="H4" i="19"/>
  <c r="BB2" i="5"/>
  <c r="N4" i="19"/>
  <c r="BF2" i="5"/>
  <c r="R4" i="19"/>
  <c r="AW35" i="5"/>
  <c r="AW16" i="5"/>
  <c r="AZ2" i="5"/>
  <c r="L4" i="19"/>
  <c r="BC2" i="5"/>
  <c r="O4" i="19"/>
  <c r="AW15" i="5"/>
  <c r="K4" i="19"/>
  <c r="AW21" i="5"/>
  <c r="BA2" i="5"/>
  <c r="M4" i="19"/>
  <c r="AT2" i="5"/>
  <c r="F4" i="19"/>
  <c r="AY35" i="5"/>
  <c r="AY2" i="5"/>
  <c r="AY17" i="5"/>
  <c r="AY21" i="5"/>
  <c r="AY24" i="5"/>
  <c r="AY30" i="5"/>
  <c r="AY15" i="5"/>
  <c r="AY10" i="5"/>
  <c r="AY41" i="5"/>
  <c r="AY16" i="5"/>
  <c r="AS4" i="5"/>
  <c r="AS15" i="5"/>
  <c r="AS13" i="5"/>
  <c r="AS16" i="5"/>
  <c r="AS24" i="5"/>
  <c r="AS21" i="5"/>
</calcChain>
</file>

<file path=xl/sharedStrings.xml><?xml version="1.0" encoding="utf-8"?>
<sst xmlns="http://schemas.openxmlformats.org/spreadsheetml/2006/main" count="15668" uniqueCount="182">
  <si>
    <t>Warehouse</t>
  </si>
  <si>
    <t>End Use</t>
  </si>
  <si>
    <t>Technology</t>
  </si>
  <si>
    <t>Cooling</t>
  </si>
  <si>
    <t>Air-Cooled Chiller</t>
  </si>
  <si>
    <t>Water-Cooled Chiller</t>
  </si>
  <si>
    <t>RTU</t>
  </si>
  <si>
    <t>PTAC</t>
  </si>
  <si>
    <t>PTHP</t>
  </si>
  <si>
    <t>Evaporative AC</t>
  </si>
  <si>
    <t>Air-Source Heat Pump</t>
  </si>
  <si>
    <t>Geothermal Heat Pump</t>
  </si>
  <si>
    <t>Heating</t>
  </si>
  <si>
    <t>Electric Furnace</t>
  </si>
  <si>
    <t>Electric Room Heat</t>
  </si>
  <si>
    <t>Ventilation</t>
  </si>
  <si>
    <t>Water Heating</t>
  </si>
  <si>
    <t>Water Heater</t>
  </si>
  <si>
    <t>Interior Lighting</t>
  </si>
  <si>
    <t>General Service Lighting</t>
  </si>
  <si>
    <t>Exempted Lighting</t>
  </si>
  <si>
    <t>High-Bay Lighting</t>
  </si>
  <si>
    <t>Linear Lighting</t>
  </si>
  <si>
    <t>Exterior Lighting</t>
  </si>
  <si>
    <t>Area Lighting</t>
  </si>
  <si>
    <t xml:space="preserve">Refrigeration </t>
  </si>
  <si>
    <t>Walk-in Refrigerator/Freezer</t>
  </si>
  <si>
    <t>Reach-in Refrigerator/Freezer</t>
  </si>
  <si>
    <t>Glass Door Display</t>
  </si>
  <si>
    <t>Open Display Case</t>
  </si>
  <si>
    <t>Icemaker</t>
  </si>
  <si>
    <t>Vending Machine</t>
  </si>
  <si>
    <t>Food Preparation</t>
  </si>
  <si>
    <t>Oven</t>
  </si>
  <si>
    <t>Fryer</t>
  </si>
  <si>
    <t>Dishwasher</t>
  </si>
  <si>
    <t>Hot Food Container</t>
  </si>
  <si>
    <t>Steamer</t>
  </si>
  <si>
    <t>Office Equipment</t>
  </si>
  <si>
    <t>Desktop Computer</t>
  </si>
  <si>
    <t>Laptop</t>
  </si>
  <si>
    <t>Server</t>
  </si>
  <si>
    <t>Monitor</t>
  </si>
  <si>
    <t>Printer/Copier/Fax</t>
  </si>
  <si>
    <t>POS Terminal</t>
  </si>
  <si>
    <t>Miscellaneous</t>
  </si>
  <si>
    <t>Non-HVAC Motors</t>
  </si>
  <si>
    <t>Pool Pump</t>
  </si>
  <si>
    <t>Pool Heater</t>
  </si>
  <si>
    <t>Clothes Washer</t>
  </si>
  <si>
    <t>Clothes Dryer</t>
  </si>
  <si>
    <t>Other Miscellaneous</t>
  </si>
  <si>
    <t>Total</t>
  </si>
  <si>
    <t>Large Office</t>
  </si>
  <si>
    <t>Small Office</t>
  </si>
  <si>
    <t>Large Retail</t>
  </si>
  <si>
    <t>Small Retail</t>
  </si>
  <si>
    <t>Restaurant</t>
  </si>
  <si>
    <t>Grocery</t>
  </si>
  <si>
    <t>Health</t>
  </si>
  <si>
    <t>College</t>
  </si>
  <si>
    <t>School</t>
  </si>
  <si>
    <t>Lodging</t>
  </si>
  <si>
    <t>Key</t>
  </si>
  <si>
    <t>Warehouse, Controlled Atm.</t>
  </si>
  <si>
    <t>Data Center</t>
  </si>
  <si>
    <t>Cooling_Air-Cooled Chiller</t>
  </si>
  <si>
    <t>Cooling_Water-Cooled Chiller</t>
  </si>
  <si>
    <t>Cooling_RTU</t>
  </si>
  <si>
    <t>Cooling_PTAC</t>
  </si>
  <si>
    <t>Cooling_PTHP</t>
  </si>
  <si>
    <t>Cooling_Evaporative AC</t>
  </si>
  <si>
    <t>Cooling_Air-Source Heat Pump</t>
  </si>
  <si>
    <t>Cooling_Geothermal Heat Pump</t>
  </si>
  <si>
    <t>Heating_Electric Furnace</t>
  </si>
  <si>
    <t>Heating_Electric Room Heat</t>
  </si>
  <si>
    <t>Heating_PTHP</t>
  </si>
  <si>
    <t>Heating_Air-Source Heat Pump</t>
  </si>
  <si>
    <t>Heating_Geothermal Heat Pump</t>
  </si>
  <si>
    <t>Ventilation_Ventilation</t>
  </si>
  <si>
    <t>Water Heating_Water Heater</t>
  </si>
  <si>
    <t>Interior Lighting_General Service Lighting</t>
  </si>
  <si>
    <t>Interior Lighting_Exempted Lighting</t>
  </si>
  <si>
    <t>Interior Lighting_High-Bay Lighting</t>
  </si>
  <si>
    <t>Interior Lighting_Linear Lighting</t>
  </si>
  <si>
    <t>Exterior Lighting_General Service Lighting</t>
  </si>
  <si>
    <t>Exterior Lighting_Area Lighting</t>
  </si>
  <si>
    <t>Exterior Lighting_Linear Lighting</t>
  </si>
  <si>
    <t>Refrigeration _Walk-in Refrigerator/Freezer</t>
  </si>
  <si>
    <t>Refrigeration _Reach-in Refrigerator/Freezer</t>
  </si>
  <si>
    <t>Refrigeration _Glass Door Display</t>
  </si>
  <si>
    <t>Refrigeration _Open Display Case</t>
  </si>
  <si>
    <t>Refrigeration _Icemaker</t>
  </si>
  <si>
    <t>Refrigeration _Vending Machine</t>
  </si>
  <si>
    <t>Food Preparation_Oven</t>
  </si>
  <si>
    <t>Food Preparation_Fryer</t>
  </si>
  <si>
    <t>Food Preparation_Dishwasher</t>
  </si>
  <si>
    <t>Food Preparation_Hot Food Container</t>
  </si>
  <si>
    <t>Food Preparation_Steamer</t>
  </si>
  <si>
    <t>Office Equipment_Desktop Computer</t>
  </si>
  <si>
    <t>Office Equipment_Laptop</t>
  </si>
  <si>
    <t>Office Equipment_Server</t>
  </si>
  <si>
    <t>Office Equipment_Monitor</t>
  </si>
  <si>
    <t>Office Equipment_Printer/Copier/Fax</t>
  </si>
  <si>
    <t>Office Equipment_POS Terminal</t>
  </si>
  <si>
    <t>Miscellaneous_Non-HVAC Motors</t>
  </si>
  <si>
    <t>Miscellaneous_Pool Pump</t>
  </si>
  <si>
    <t>Miscellaneous_Pool Heater</t>
  </si>
  <si>
    <t>Miscellaneous_Clothes Washer</t>
  </si>
  <si>
    <t>Miscellaneous_Clothes Dryer</t>
  </si>
  <si>
    <t>Miscellaneous_Other Miscellaneous</t>
  </si>
  <si>
    <t>Average</t>
  </si>
  <si>
    <t>State</t>
  </si>
  <si>
    <t>CPA Year</t>
  </si>
  <si>
    <t>2021 CPA</t>
  </si>
  <si>
    <t>WY</t>
  </si>
  <si>
    <t>WA</t>
  </si>
  <si>
    <t>UT</t>
  </si>
  <si>
    <t>CA</t>
  </si>
  <si>
    <t>ID</t>
  </si>
  <si>
    <t>2019 CPA</t>
  </si>
  <si>
    <t>Key New</t>
  </si>
  <si>
    <t>State:</t>
  </si>
  <si>
    <t>California</t>
  </si>
  <si>
    <t>Residential</t>
  </si>
  <si>
    <t>Economically Attractive Low</t>
  </si>
  <si>
    <t>Sector:</t>
  </si>
  <si>
    <t>Washington</t>
  </si>
  <si>
    <t>Commercial</t>
  </si>
  <si>
    <t>Economically Attractive High</t>
  </si>
  <si>
    <t>LongState:</t>
  </si>
  <si>
    <t>Idaho</t>
  </si>
  <si>
    <t>Industrial</t>
  </si>
  <si>
    <t>Achievable Technical</t>
  </si>
  <si>
    <t>Utah</t>
  </si>
  <si>
    <t>Irrigation</t>
  </si>
  <si>
    <t>Technical</t>
  </si>
  <si>
    <t>End Use:</t>
  </si>
  <si>
    <t>Wyoming</t>
  </si>
  <si>
    <t>Street Lighting</t>
  </si>
  <si>
    <t>State Selector</t>
  </si>
  <si>
    <t>Intensity Comparision - Total Building by State</t>
  </si>
  <si>
    <t>Building Type</t>
  </si>
  <si>
    <t>No</t>
  </si>
  <si>
    <t>Include Data Center?
(Yes/No)</t>
  </si>
  <si>
    <t>TOTAL BUILDING INTENSITY (kWh/SqFt)</t>
  </si>
  <si>
    <t>NA</t>
  </si>
  <si>
    <t>IDAHO</t>
  </si>
  <si>
    <t>Floor Space (MSqFt)</t>
  </si>
  <si>
    <t>Intensity (kWh/SqFt)</t>
  </si>
  <si>
    <t>Control Total (GWh):</t>
  </si>
  <si>
    <t>Saturation</t>
  </si>
  <si>
    <t>EUI</t>
  </si>
  <si>
    <t>Intensity</t>
  </si>
  <si>
    <t>Usage</t>
  </si>
  <si>
    <t>(kWh)</t>
  </si>
  <si>
    <t>(kWh/Sqft)</t>
  </si>
  <si>
    <t>(GWh)</t>
  </si>
  <si>
    <t>Electric Market Profile</t>
  </si>
  <si>
    <t>UTAH</t>
  </si>
  <si>
    <t>key for profile</t>
  </si>
  <si>
    <t>WYOMING</t>
  </si>
  <si>
    <t>CALIFORNIA</t>
  </si>
  <si>
    <t>WASHINGTON</t>
  </si>
  <si>
    <t>CBSA 2014</t>
  </si>
  <si>
    <t>CBECS 2012 (Mountian)</t>
  </si>
  <si>
    <t>CBECS 2012 (Pacific)</t>
  </si>
  <si>
    <t>CEUS 2006 (CA)</t>
  </si>
  <si>
    <t>PacifiCorp 2021 CPA - Commercial Market Profiles</t>
  </si>
  <si>
    <t>About this workbook</t>
  </si>
  <si>
    <t>Data Sourcing and Changes from the 2019 CPA</t>
  </si>
  <si>
    <t>Main Data Sources</t>
  </si>
  <si>
    <t xml:space="preserve">CBSA 2014 – Commercial Building Stock Assessment. Northwest Energy Efficiency Alliance (NEEA) – Completed by Navigant Consulting. </t>
  </si>
  <si>
    <t>https://neea.org/data/commercial-building-stock-assessments</t>
  </si>
  <si>
    <t xml:space="preserve">CBECS 2012 – Commercial Building Energy Consumption Survey. U.S Energy Information Administration (EIA). </t>
  </si>
  <si>
    <t>https://www.eia.gov/consumption/commercial/data/2012/</t>
  </si>
  <si>
    <t>CEUS 2006 - California End Use Survey. California Energy Commission (CEC). - Completed by Itron, Inc.</t>
  </si>
  <si>
    <t>http://capabilities.itron.com/CeusWeb/Default.aspx</t>
  </si>
  <si>
    <r>
      <t xml:space="preserve">This workbook contains all of the individual commercial market profiles that will be utilized in PacifiCorp's 2021 Conservation Potential Assessment (CPA) and a comparison to the previous studies building level Energy Use Intensities (EUI). The 14 building types modeled in Commercial are: Large Office, Small Office, Large Retail, Small Retail, Restaurant, Grocery, Health, College, School, Lodging, Warehouse, Controlled Atmosphere Warehouse, Data Center, and Miscellaneous.
</t>
    </r>
    <r>
      <rPr>
        <b/>
        <i/>
        <sz val="11"/>
        <color theme="1"/>
        <rFont val="Cambria"/>
        <family val="1"/>
        <scheme val="minor"/>
      </rPr>
      <t>"2021 CPA Com Market Profiles" Tab</t>
    </r>
    <r>
      <rPr>
        <sz val="11"/>
        <color theme="1"/>
        <rFont val="Cambria"/>
        <family val="2"/>
        <scheme val="minor"/>
      </rPr>
      <t xml:space="preserve">: Contains the detailed market profile for each of the 14 building types modeled in the Commercial sector for all 5 states, broken out by technology type.
</t>
    </r>
    <r>
      <rPr>
        <b/>
        <i/>
        <sz val="11"/>
        <color theme="1"/>
        <rFont val="Cambria"/>
        <family val="1"/>
        <scheme val="minor"/>
      </rPr>
      <t>"Com Building Intensity Comp." Tab</t>
    </r>
    <r>
      <rPr>
        <sz val="11"/>
        <color theme="1"/>
        <rFont val="Cambria"/>
        <family val="2"/>
        <scheme val="minor"/>
      </rPr>
      <t>: A comparison tab at the total building intensity (kWh/SqFt) to the 2019 CPA. Select the desired state in the selector box in the top left to compare. This also contains some benchmarking to other data sources.</t>
    </r>
  </si>
  <si>
    <t>Benchmarking Enery Use Intensities (kWh/SqFt)</t>
  </si>
  <si>
    <t>AEG's Building Energy Simulation Tool (BEST), a derivative of the DOE 2.2 building simulation model</t>
  </si>
  <si>
    <t>Commercial market profiles pull data from a multitude of sources since there is a high level of detail required. AEG uses building level and end use level EUIs from regionally relevant commercial building stock sources as the main source for data, filling in holes from other sources, such as CBSA, CBECs, CEUS, and AEG's internal DOE 2.2 based building energy simulation modeling, among others. The profiles are built using a combination of top down analysis from the end use level EUI and a bottom up approach for technologies we have specific data for. Therefore, the EUIs from regional data sources are targets and used to ensure that the estimates are within bounds. 
In this CPA, AEG did an overhaul of data sourcing, making efforts to align regionally specific data to each state. For example, CBECS Mountain was the main source for the RMP states, while CBECS Pacific and CBSA were the main sources for Pacific Power states. Overall building levels are in line with the previous study, but the changes in sourcing resulted in differences. Heating, Cooling and Ventilation numbers in the updated sources were generally lower and more weighted to ventilation energy than heating and cooling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</si>
</sst>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0_);\(#,##0.0\)"/>
    <numFmt numFmtId="167" formatCode="_(#,##0_);_(\(#,##0\);_(&quot;-&quot;??_);_(@_)"/>
  </numFmts>
  <fonts count="21" x14ac:knownFonts="1">
    <font>
      <sz val="11"/>
      <color theme="1"/>
      <name val="Cambria"/>
      <family val="2"/>
      <scheme val="minor"/>
    </font>
    <font>
      <sz val="11"/>
      <color theme="1"/>
      <name val="Cambria"/>
      <family val="2"/>
      <scheme val="minor"/>
    </font>
    <font>
      <b/>
      <sz val="11"/>
      <color theme="0"/>
      <name val="Cambria"/>
      <family val="2"/>
      <scheme val="minor"/>
    </font>
    <font>
      <b/>
      <sz val="11"/>
      <color theme="1"/>
      <name val="Cambria"/>
      <family val="2"/>
      <scheme val="minor"/>
    </font>
    <font>
      <sz val="8"/>
      <name val="Cambria"/>
      <family val="2"/>
      <scheme val="minor"/>
    </font>
    <font>
      <b/>
      <sz val="14"/>
      <color theme="0"/>
      <name val="Cambria"/>
      <family val="1"/>
      <scheme val="minor"/>
    </font>
    <font>
      <sz val="11"/>
      <color theme="0"/>
      <name val="Cambria"/>
      <family val="1"/>
      <scheme val="minor"/>
    </font>
    <font>
      <b/>
      <sz val="12"/>
      <color theme="0"/>
      <name val="Cambria"/>
      <family val="1"/>
      <scheme val="minor"/>
    </font>
    <font>
      <i/>
      <sz val="11"/>
      <color theme="0"/>
      <name val="Cambria"/>
      <family val="1"/>
      <scheme val="minor"/>
    </font>
    <font>
      <b/>
      <sz val="12"/>
      <color theme="0"/>
      <name val="Cambria"/>
      <family val="2"/>
      <scheme val="minor"/>
    </font>
    <font>
      <b/>
      <sz val="11"/>
      <color theme="1"/>
      <name val="Cambria"/>
      <family val="1"/>
      <scheme val="minor"/>
    </font>
    <font>
      <sz val="11"/>
      <color rgb="FFC00000"/>
      <name val="Cambria"/>
      <family val="2"/>
      <scheme val="minor"/>
    </font>
    <font>
      <b/>
      <sz val="13"/>
      <color theme="3"/>
      <name val="Cambria"/>
      <family val="2"/>
      <scheme val="minor"/>
    </font>
    <font>
      <sz val="11"/>
      <name val="Cambria"/>
      <family val="2"/>
      <scheme val="minor"/>
    </font>
    <font>
      <b/>
      <sz val="11"/>
      <name val="Cambria"/>
      <family val="2"/>
      <scheme val="minor"/>
    </font>
    <font>
      <b/>
      <sz val="12"/>
      <name val="Cambria"/>
      <family val="2"/>
      <scheme val="minor"/>
    </font>
    <font>
      <b/>
      <sz val="16"/>
      <color theme="0"/>
      <name val="Cambria"/>
      <family val="1"/>
      <scheme val="minor"/>
    </font>
    <font>
      <b/>
      <sz val="11"/>
      <color theme="0"/>
      <name val="Cambria"/>
      <family val="1"/>
      <scheme val="minor"/>
    </font>
    <font>
      <u/>
      <sz val="11"/>
      <color theme="10"/>
      <name val="Cambria"/>
      <family val="2"/>
      <scheme val="minor"/>
    </font>
    <font>
      <sz val="16"/>
      <color theme="0"/>
      <name val="Cambria"/>
      <family val="2"/>
      <scheme val="minor"/>
    </font>
    <font>
      <b/>
      <i/>
      <sz val="11"/>
      <color theme="1"/>
      <name val="Cambria"/>
      <family val="1"/>
      <scheme val="minor"/>
    </font>
  </fonts>
  <fills count="1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6"/>
        <bgColor indexed="64"/>
      </patternFill>
    </fill>
    <fill>
      <patternFill patternType="solid">
        <fgColor theme="1"/>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3"/>
        <bgColor indexed="64"/>
      </patternFill>
    </fill>
    <fill>
      <patternFill patternType="solid">
        <fgColor theme="1" tint="0.149998474074526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ck">
        <color theme="4" tint="0.499984740745262"/>
      </bottom>
      <diagonal/>
    </border>
    <border>
      <left/>
      <right/>
      <top style="hair">
        <color theme="0" tint="-0.34998626667073579"/>
      </top>
      <bottom style="hair">
        <color theme="0" tint="-0.34998626667073579"/>
      </bottom>
      <diagonal/>
    </border>
    <border>
      <left/>
      <right/>
      <top/>
      <bottom style="thick">
        <color theme="0" tint="-0.24994659260841701"/>
      </bottom>
      <diagonal/>
    </border>
    <border>
      <left/>
      <right/>
      <top style="thick">
        <color theme="0" tint="-0.24994659260841701"/>
      </top>
      <bottom/>
      <diagonal/>
    </border>
    <border>
      <left/>
      <right/>
      <top style="hair">
        <color theme="0" tint="-0.24994659260841701"/>
      </top>
      <bottom style="hair">
        <color theme="0" tint="-0.24994659260841701"/>
      </bottom>
      <diagonal/>
    </border>
    <border>
      <left/>
      <right/>
      <top style="thick">
        <color theme="0" tint="-0.24994659260841701"/>
      </top>
      <bottom style="thick">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5" applyNumberFormat="0" applyFill="0" applyAlignment="0" applyProtection="0"/>
    <xf numFmtId="0" fontId="18" fillId="0" borderId="0" applyNumberFormat="0" applyFill="0" applyBorder="0" applyAlignment="0" applyProtection="0"/>
  </cellStyleXfs>
  <cellXfs count="92">
    <xf numFmtId="0" fontId="0" fillId="0" borderId="0" xfId="0"/>
    <xf numFmtId="0" fontId="0" fillId="2" borderId="0" xfId="0" applyFill="1"/>
    <xf numFmtId="9" fontId="0" fillId="0" borderId="0" xfId="2" applyFont="1"/>
    <xf numFmtId="0" fontId="0" fillId="4" borderId="0" xfId="0" applyFill="1"/>
    <xf numFmtId="0" fontId="0" fillId="5" borderId="0" xfId="0" applyFill="1"/>
    <xf numFmtId="0" fontId="0" fillId="3" borderId="0" xfId="0" applyFill="1"/>
    <xf numFmtId="43" fontId="0" fillId="0" borderId="0" xfId="1" applyFont="1"/>
    <xf numFmtId="43" fontId="0" fillId="0" borderId="0" xfId="1" applyNumberFormat="1" applyFont="1"/>
    <xf numFmtId="0" fontId="5" fillId="6" borderId="0" xfId="0" applyFont="1" applyFill="1"/>
    <xf numFmtId="164" fontId="6" fillId="6" borderId="0" xfId="1" applyNumberFormat="1" applyFont="1" applyFill="1"/>
    <xf numFmtId="164" fontId="7" fillId="6" borderId="0" xfId="1" applyNumberFormat="1" applyFont="1" applyFill="1"/>
    <xf numFmtId="164" fontId="8" fillId="6" borderId="0" xfId="1" applyNumberFormat="1" applyFont="1" applyFill="1"/>
    <xf numFmtId="0" fontId="6" fillId="6" borderId="0" xfId="0" applyFont="1" applyFill="1"/>
    <xf numFmtId="0" fontId="2" fillId="7" borderId="1" xfId="0" applyFont="1" applyFill="1" applyBorder="1" applyAlignment="1">
      <alignment horizontal="center" vertical="center"/>
    </xf>
    <xf numFmtId="164" fontId="0" fillId="0" borderId="0" xfId="0" applyNumberFormat="1"/>
    <xf numFmtId="0" fontId="3" fillId="0" borderId="0" xfId="0" applyFont="1" applyAlignment="1">
      <alignment horizontal="center"/>
    </xf>
    <xf numFmtId="0" fontId="3" fillId="0" borderId="0" xfId="0" applyFont="1" applyAlignment="1">
      <alignment horizontal="left"/>
    </xf>
    <xf numFmtId="0" fontId="10" fillId="9" borderId="0" xfId="0" applyFont="1" applyFill="1"/>
    <xf numFmtId="0" fontId="10" fillId="9" borderId="1" xfId="0" applyFont="1" applyFill="1" applyBorder="1" applyAlignment="1">
      <alignment horizontal="center" wrapText="1"/>
    </xf>
    <xf numFmtId="0" fontId="10" fillId="10" borderId="1" xfId="0" applyFont="1" applyFill="1" applyBorder="1" applyAlignment="1">
      <alignment horizontal="center" vertical="center"/>
    </xf>
    <xf numFmtId="2" fontId="0" fillId="8" borderId="1" xfId="2" applyNumberFormat="1" applyFont="1" applyFill="1" applyBorder="1" applyAlignment="1">
      <alignment horizontal="center" vertical="center"/>
    </xf>
    <xf numFmtId="0" fontId="0" fillId="12" borderId="0" xfId="0" applyFill="1"/>
    <xf numFmtId="167" fontId="13" fillId="2" borderId="6" xfId="1" applyNumberFormat="1" applyFont="1" applyFill="1" applyBorder="1" applyAlignment="1"/>
    <xf numFmtId="43" fontId="0" fillId="2" borderId="6" xfId="0" applyNumberFormat="1" applyFill="1" applyBorder="1"/>
    <xf numFmtId="0" fontId="0" fillId="2" borderId="6" xfId="0" applyFill="1" applyBorder="1"/>
    <xf numFmtId="167" fontId="13" fillId="2" borderId="0" xfId="1" applyNumberFormat="1" applyFont="1" applyFill="1" applyBorder="1" applyAlignment="1"/>
    <xf numFmtId="164" fontId="0" fillId="2" borderId="0" xfId="0" applyNumberFormat="1" applyFill="1"/>
    <xf numFmtId="0" fontId="0" fillId="2" borderId="9" xfId="0" applyFill="1" applyBorder="1"/>
    <xf numFmtId="165" fontId="11" fillId="2" borderId="9" xfId="2" applyNumberFormat="1" applyFont="1" applyFill="1" applyBorder="1"/>
    <xf numFmtId="39" fontId="11" fillId="2" borderId="9" xfId="1" applyNumberFormat="1" applyFont="1" applyFill="1" applyBorder="1"/>
    <xf numFmtId="39" fontId="0" fillId="2" borderId="9" xfId="1" applyNumberFormat="1" applyFont="1" applyFill="1" applyBorder="1"/>
    <xf numFmtId="166" fontId="0" fillId="2" borderId="9" xfId="1" applyNumberFormat="1" applyFont="1" applyFill="1" applyBorder="1"/>
    <xf numFmtId="0" fontId="0" fillId="0" borderId="9" xfId="0" applyBorder="1"/>
    <xf numFmtId="0" fontId="14" fillId="2" borderId="10" xfId="0" applyFont="1" applyFill="1" applyBorder="1" applyAlignment="1">
      <alignment horizontal="center"/>
    </xf>
    <xf numFmtId="39" fontId="10" fillId="2" borderId="10" xfId="0" applyNumberFormat="1" applyFont="1" applyFill="1" applyBorder="1"/>
    <xf numFmtId="0" fontId="14" fillId="2" borderId="8" xfId="3" applyNumberFormat="1" applyFont="1" applyFill="1" applyBorder="1" applyAlignment="1">
      <alignment horizontal="center" vertical="center" wrapText="1"/>
    </xf>
    <xf numFmtId="0" fontId="3" fillId="2" borderId="8" xfId="3" applyNumberFormat="1" applyFont="1" applyFill="1" applyBorder="1" applyAlignment="1">
      <alignment horizontal="center" vertical="center" wrapText="1"/>
    </xf>
    <xf numFmtId="0" fontId="3" fillId="2" borderId="7" xfId="3" applyNumberFormat="1" applyFont="1" applyFill="1" applyBorder="1" applyAlignment="1">
      <alignment horizontal="center" vertical="center" wrapText="1"/>
    </xf>
    <xf numFmtId="0" fontId="0" fillId="12" borderId="12" xfId="0" applyFill="1" applyBorder="1"/>
    <xf numFmtId="0" fontId="17" fillId="15" borderId="2" xfId="0" applyFont="1" applyFill="1" applyBorder="1" applyAlignment="1">
      <alignment wrapText="1"/>
    </xf>
    <xf numFmtId="0" fontId="17" fillId="15" borderId="3" xfId="0" applyFont="1" applyFill="1" applyBorder="1" applyAlignment="1">
      <alignment wrapText="1"/>
    </xf>
    <xf numFmtId="0" fontId="2" fillId="16" borderId="1" xfId="0" applyFont="1" applyFill="1" applyBorder="1" applyAlignment="1">
      <alignment horizontal="center" vertical="center"/>
    </xf>
    <xf numFmtId="0" fontId="17" fillId="16" borderId="2" xfId="0" applyFont="1" applyFill="1" applyBorder="1" applyAlignment="1">
      <alignment wrapText="1"/>
    </xf>
    <xf numFmtId="0" fontId="17" fillId="16" borderId="3" xfId="0" applyFont="1" applyFill="1" applyBorder="1" applyAlignment="1">
      <alignment wrapText="1"/>
    </xf>
    <xf numFmtId="166" fontId="0" fillId="17" borderId="1" xfId="0" applyNumberFormat="1" applyFill="1" applyBorder="1"/>
    <xf numFmtId="0" fontId="17" fillId="6" borderId="11" xfId="0" applyFont="1" applyFill="1" applyBorder="1"/>
    <xf numFmtId="0" fontId="6" fillId="6" borderId="12" xfId="0" applyFont="1" applyFill="1" applyBorder="1"/>
    <xf numFmtId="0" fontId="6" fillId="6" borderId="13" xfId="0" applyFont="1"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18" fillId="3" borderId="0" xfId="4" applyFill="1" applyBorder="1"/>
    <xf numFmtId="0" fontId="0" fillId="3" borderId="0" xfId="0" applyFill="1" applyBorder="1"/>
    <xf numFmtId="0" fontId="0" fillId="3" borderId="18" xfId="0" applyFill="1" applyBorder="1"/>
    <xf numFmtId="0" fontId="18" fillId="3" borderId="0" xfId="4" applyFill="1" applyBorder="1" applyAlignment="1">
      <alignment vertical="center"/>
    </xf>
    <xf numFmtId="0" fontId="0" fillId="3" borderId="20" xfId="0" applyFill="1" applyBorder="1"/>
    <xf numFmtId="0" fontId="0" fillId="3" borderId="21" xfId="0" applyFill="1" applyBorder="1"/>
    <xf numFmtId="0" fontId="19" fillId="2" borderId="11" xfId="0" applyFont="1" applyFill="1" applyBorder="1" applyAlignment="1">
      <alignment horizontal="center"/>
    </xf>
    <xf numFmtId="0" fontId="19" fillId="2" borderId="12" xfId="0" applyFont="1" applyFill="1" applyBorder="1" applyAlignment="1">
      <alignment horizontal="center"/>
    </xf>
    <xf numFmtId="0" fontId="19" fillId="2" borderId="13" xfId="0" applyFont="1"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xf numFmtId="0" fontId="0" fillId="3" borderId="19" xfId="0" applyFill="1" applyBorder="1"/>
    <xf numFmtId="0" fontId="2" fillId="16" borderId="4" xfId="0" applyFont="1" applyFill="1" applyBorder="1" applyAlignment="1">
      <alignment horizontal="right" vertical="center"/>
    </xf>
    <xf numFmtId="0" fontId="2" fillId="16" borderId="0" xfId="0" applyFont="1" applyFill="1" applyBorder="1" applyAlignment="1">
      <alignment horizontal="right" vertical="center"/>
    </xf>
    <xf numFmtId="0" fontId="14" fillId="2" borderId="8" xfId="3" applyNumberFormat="1" applyFont="1" applyFill="1" applyBorder="1" applyAlignment="1">
      <alignment vertical="center" wrapText="1"/>
    </xf>
    <xf numFmtId="0" fontId="14" fillId="2" borderId="7" xfId="3" applyNumberFormat="1" applyFont="1" applyFill="1" applyBorder="1" applyAlignment="1">
      <alignment vertical="center" wrapText="1"/>
    </xf>
    <xf numFmtId="0" fontId="3" fillId="2" borderId="8" xfId="3" applyNumberFormat="1" applyFont="1" applyFill="1" applyBorder="1" applyAlignment="1">
      <alignment vertical="center" wrapText="1"/>
    </xf>
    <xf numFmtId="0" fontId="3" fillId="2" borderId="7" xfId="3" applyNumberFormat="1" applyFont="1" applyFill="1" applyBorder="1" applyAlignment="1">
      <alignment vertical="center" wrapText="1"/>
    </xf>
    <xf numFmtId="0" fontId="9" fillId="12" borderId="7" xfId="3" applyNumberFormat="1" applyFont="1" applyFill="1" applyBorder="1" applyAlignment="1">
      <alignment wrapText="1"/>
    </xf>
    <xf numFmtId="0" fontId="15" fillId="2" borderId="7" xfId="3" applyNumberFormat="1" applyFont="1" applyFill="1" applyBorder="1" applyAlignment="1">
      <alignment wrapText="1"/>
    </xf>
    <xf numFmtId="0" fontId="16" fillId="11" borderId="12" xfId="0" applyFont="1" applyFill="1" applyBorder="1" applyAlignment="1"/>
    <xf numFmtId="0" fontId="16" fillId="13" borderId="11" xfId="0" applyFont="1" applyFill="1" applyBorder="1" applyAlignment="1"/>
    <xf numFmtId="0" fontId="16" fillId="13" borderId="12" xfId="0" applyFont="1" applyFill="1" applyBorder="1" applyAlignment="1"/>
    <xf numFmtId="0" fontId="16" fillId="7" borderId="12" xfId="0" applyFont="1" applyFill="1" applyBorder="1" applyAlignment="1"/>
    <xf numFmtId="0" fontId="16" fillId="14" borderId="12" xfId="0" applyFont="1" applyFill="1" applyBorder="1" applyAlignment="1"/>
    <xf numFmtId="0" fontId="16" fillId="6" borderId="12" xfId="0" applyFont="1" applyFill="1" applyBorder="1" applyAlignment="1"/>
    <xf numFmtId="0" fontId="16" fillId="6" borderId="13" xfId="0" applyFont="1" applyFill="1" applyBorder="1" applyAlignment="1"/>
    <xf numFmtId="0" fontId="16" fillId="12" borderId="11" xfId="0" applyFont="1" applyFill="1" applyBorder="1" applyAlignment="1">
      <alignment horizontal="center"/>
    </xf>
    <xf numFmtId="0" fontId="16" fillId="12" borderId="12" xfId="0" applyFont="1" applyFill="1" applyBorder="1" applyAlignment="1">
      <alignment horizontal="center"/>
    </xf>
    <xf numFmtId="0" fontId="16" fillId="12" borderId="13" xfId="0" applyFont="1" applyFill="1" applyBorder="1" applyAlignment="1">
      <alignment horizontal="center"/>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0"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cellXfs>
  <cellStyles count="5">
    <cellStyle name="Comma" xfId="1" builtinId="3"/>
    <cellStyle name="Heading 2" xfId="3" builtinId="17"/>
    <cellStyle name="Hyperlink" xfId="4" builtinId="8"/>
    <cellStyle name="Normal" xfId="0" builtinId="0"/>
    <cellStyle name="Percent" xfId="2" builtinId="5"/>
  </cellStyles>
  <dxfs count="3">
    <dxf>
      <font>
        <color auto="1"/>
      </font>
      <fill>
        <patternFill>
          <bgColor rgb="FF66FF66"/>
        </patternFill>
      </fill>
    </dxf>
    <dxf>
      <font>
        <color auto="1"/>
      </font>
      <fill>
        <patternFill>
          <bgColor rgb="FF66FF66"/>
        </patternFill>
      </fill>
    </dxf>
    <dxf>
      <font>
        <color auto="1"/>
      </font>
      <fill>
        <patternFill>
          <bgColor rgb="FF66FF66"/>
        </patternFill>
      </fill>
    </dxf>
  </dxfs>
  <tableStyles count="0" defaultTableStyle="TableStyleMedium2" defaultPivotStyle="PivotStyleLight16"/>
  <colors>
    <mruColors>
      <color rgb="FF66FF66"/>
      <color rgb="FFF869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Total Commercial Building Intensity Comparison (kWh/SqFt)</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'Com Building Intensity Comp.'!$D$4</c:f>
              <c:strCache>
                <c:ptCount val="1"/>
                <c:pt idx="0">
                  <c:v>2021 CPA</c:v>
                </c:pt>
              </c:strCache>
            </c:strRef>
          </c:tx>
          <c:spPr>
            <a:solidFill>
              <a:schemeClr val="accent1"/>
            </a:solidFill>
            <a:ln>
              <a:noFill/>
            </a:ln>
            <a:effectLst/>
          </c:spPr>
          <c:invertIfNegative val="0"/>
          <c:cat>
            <c:strRef>
              <c:f>'Com Building Intensity Comp.'!$E$2:$R$3</c:f>
              <c:strCache>
                <c:ptCount val="14"/>
                <c:pt idx="0">
                  <c:v>Large Office</c:v>
                </c:pt>
                <c:pt idx="1">
                  <c:v>Small Office</c:v>
                </c:pt>
                <c:pt idx="2">
                  <c:v>Large Retail</c:v>
                </c:pt>
                <c:pt idx="3">
                  <c:v>Small Retail</c:v>
                </c:pt>
                <c:pt idx="4">
                  <c:v>Restaurant</c:v>
                </c:pt>
                <c:pt idx="5">
                  <c:v>Grocery</c:v>
                </c:pt>
                <c:pt idx="6">
                  <c:v>Health</c:v>
                </c:pt>
                <c:pt idx="7">
                  <c:v>College</c:v>
                </c:pt>
                <c:pt idx="8">
                  <c:v>School</c:v>
                </c:pt>
                <c:pt idx="9">
                  <c:v>Lodging</c:v>
                </c:pt>
                <c:pt idx="10">
                  <c:v>Warehouse</c:v>
                </c:pt>
                <c:pt idx="11">
                  <c:v>Warehouse, Controlled Atm.</c:v>
                </c:pt>
                <c:pt idx="12">
                  <c:v>Data Center</c:v>
                </c:pt>
                <c:pt idx="13">
                  <c:v>Miscellaneous</c:v>
                </c:pt>
              </c:strCache>
            </c:strRef>
          </c:cat>
          <c:val>
            <c:numRef>
              <c:f>'Com Building Intensity Comp.'!$E$4:$R$4</c:f>
              <c:numCache>
                <c:formatCode>0.00</c:formatCode>
                <c:ptCount val="14"/>
                <c:pt idx="0">
                  <c:v>17.933802197021766</c:v>
                </c:pt>
                <c:pt idx="1">
                  <c:v>15.972855447402663</c:v>
                </c:pt>
                <c:pt idx="2">
                  <c:v>15.250377355953431</c:v>
                </c:pt>
                <c:pt idx="3">
                  <c:v>12.592461830565377</c:v>
                </c:pt>
                <c:pt idx="4">
                  <c:v>42.025311904978935</c:v>
                </c:pt>
                <c:pt idx="5">
                  <c:v>44.998318166114672</c:v>
                </c:pt>
                <c:pt idx="6">
                  <c:v>24.362668405851728</c:v>
                </c:pt>
                <c:pt idx="7">
                  <c:v>17.336795298327758</c:v>
                </c:pt>
                <c:pt idx="8">
                  <c:v>10.138922762171134</c:v>
                </c:pt>
                <c:pt idx="9">
                  <c:v>13.478169785861965</c:v>
                </c:pt>
                <c:pt idx="10">
                  <c:v>5.9317164629387564</c:v>
                </c:pt>
                <c:pt idx="11">
                  <c:v>23.038922371869351</c:v>
                </c:pt>
                <c:pt idx="12">
                  <c:v>0</c:v>
                </c:pt>
                <c:pt idx="13">
                  <c:v>11.970076095052619</c:v>
                </c:pt>
              </c:numCache>
            </c:numRef>
          </c:val>
          <c:extLst>
            <c:ext xmlns:c16="http://schemas.microsoft.com/office/drawing/2014/chart" uri="{C3380CC4-5D6E-409C-BE32-E72D297353CC}">
              <c16:uniqueId val="{00000000-B43C-4C72-9F0F-9FE37FCAFE55}"/>
            </c:ext>
          </c:extLst>
        </c:ser>
        <c:ser>
          <c:idx val="1"/>
          <c:order val="1"/>
          <c:tx>
            <c:strRef>
              <c:f>'Com Building Intensity Comp.'!$D$5</c:f>
              <c:strCache>
                <c:ptCount val="1"/>
                <c:pt idx="0">
                  <c:v>2019 CPA</c:v>
                </c:pt>
              </c:strCache>
            </c:strRef>
          </c:tx>
          <c:spPr>
            <a:solidFill>
              <a:schemeClr val="accent2"/>
            </a:solidFill>
            <a:ln>
              <a:noFill/>
            </a:ln>
            <a:effectLst/>
          </c:spPr>
          <c:invertIfNegative val="0"/>
          <c:cat>
            <c:strRef>
              <c:f>'Com Building Intensity Comp.'!$E$2:$R$3</c:f>
              <c:strCache>
                <c:ptCount val="14"/>
                <c:pt idx="0">
                  <c:v>Large Office</c:v>
                </c:pt>
                <c:pt idx="1">
                  <c:v>Small Office</c:v>
                </c:pt>
                <c:pt idx="2">
                  <c:v>Large Retail</c:v>
                </c:pt>
                <c:pt idx="3">
                  <c:v>Small Retail</c:v>
                </c:pt>
                <c:pt idx="4">
                  <c:v>Restaurant</c:v>
                </c:pt>
                <c:pt idx="5">
                  <c:v>Grocery</c:v>
                </c:pt>
                <c:pt idx="6">
                  <c:v>Health</c:v>
                </c:pt>
                <c:pt idx="7">
                  <c:v>College</c:v>
                </c:pt>
                <c:pt idx="8">
                  <c:v>School</c:v>
                </c:pt>
                <c:pt idx="9">
                  <c:v>Lodging</c:v>
                </c:pt>
                <c:pt idx="10">
                  <c:v>Warehouse</c:v>
                </c:pt>
                <c:pt idx="11">
                  <c:v>Warehouse, Controlled Atm.</c:v>
                </c:pt>
                <c:pt idx="12">
                  <c:v>Data Center</c:v>
                </c:pt>
                <c:pt idx="13">
                  <c:v>Miscellaneous</c:v>
                </c:pt>
              </c:strCache>
            </c:strRef>
          </c:cat>
          <c:val>
            <c:numRef>
              <c:f>'Com Building Intensity Comp.'!$E$5:$R$5</c:f>
              <c:numCache>
                <c:formatCode>0.00</c:formatCode>
                <c:ptCount val="14"/>
                <c:pt idx="0">
                  <c:v>19.272633961580873</c:v>
                </c:pt>
                <c:pt idx="1">
                  <c:v>16.407142583606817</c:v>
                </c:pt>
                <c:pt idx="2">
                  <c:v>18.64154318373566</c:v>
                </c:pt>
                <c:pt idx="3">
                  <c:v>13.073990073803769</c:v>
                </c:pt>
                <c:pt idx="4">
                  <c:v>41.801993238985503</c:v>
                </c:pt>
                <c:pt idx="5">
                  <c:v>46.347167767580231</c:v>
                </c:pt>
                <c:pt idx="6">
                  <c:v>29.948738633486364</c:v>
                </c:pt>
                <c:pt idx="7">
                  <c:v>13.913529994511903</c:v>
                </c:pt>
                <c:pt idx="8">
                  <c:v>7.9616535939578581</c:v>
                </c:pt>
                <c:pt idx="9">
                  <c:v>12.688207928248355</c:v>
                </c:pt>
                <c:pt idx="10">
                  <c:v>5.3972208142816083</c:v>
                </c:pt>
                <c:pt idx="11">
                  <c:v>21.972028855484169</c:v>
                </c:pt>
                <c:pt idx="12">
                  <c:v>0</c:v>
                </c:pt>
                <c:pt idx="13">
                  <c:v>10.432832135413564</c:v>
                </c:pt>
              </c:numCache>
            </c:numRef>
          </c:val>
          <c:extLst>
            <c:ext xmlns:c16="http://schemas.microsoft.com/office/drawing/2014/chart" uri="{C3380CC4-5D6E-409C-BE32-E72D297353CC}">
              <c16:uniqueId val="{00000001-B43C-4C72-9F0F-9FE37FCAFE55}"/>
            </c:ext>
          </c:extLst>
        </c:ser>
        <c:dLbls>
          <c:showLegendKey val="0"/>
          <c:showVal val="0"/>
          <c:showCatName val="0"/>
          <c:showSerName val="0"/>
          <c:showPercent val="0"/>
          <c:showBubbleSize val="0"/>
        </c:dLbls>
        <c:gapWidth val="155"/>
        <c:overlap val="-12"/>
        <c:axId val="708992808"/>
        <c:axId val="708993592"/>
      </c:barChart>
      <c:catAx>
        <c:axId val="708992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08993592"/>
        <c:crosses val="autoZero"/>
        <c:auto val="1"/>
        <c:lblAlgn val="ctr"/>
        <c:lblOffset val="100"/>
        <c:noMultiLvlLbl val="0"/>
      </c:catAx>
      <c:valAx>
        <c:axId val="708993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Intensity</a:t>
                </a:r>
                <a:r>
                  <a:rPr lang="en-US" baseline="0"/>
                  <a:t> (kWh/SqFt)</a:t>
                </a:r>
                <a:endParaRPr lang="en-US"/>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08992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1" fmlaLink="Key!$K$1" fmlaRange="Key!$K$2:$K$6"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xdr:row>
          <xdr:rowOff>28575</xdr:rowOff>
        </xdr:from>
        <xdr:to>
          <xdr:col>1</xdr:col>
          <xdr:colOff>1400175</xdr:colOff>
          <xdr:row>3</xdr:row>
          <xdr:rowOff>361950</xdr:rowOff>
        </xdr:to>
        <xdr:sp macro="" textlink="">
          <xdr:nvSpPr>
            <xdr:cNvPr id="16385" name="List Box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453570</xdr:colOff>
      <xdr:row>11</xdr:row>
      <xdr:rowOff>109021</xdr:rowOff>
    </xdr:from>
    <xdr:to>
      <xdr:col>19</xdr:col>
      <xdr:colOff>63498</xdr:colOff>
      <xdr:row>38</xdr:row>
      <xdr:rowOff>14514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EG\Clients\PacifiCorp\31368.40.00%202021%20Conservation%20Potential%20Assessment\LoadMAP\0%20-%20Documentation\1%20-%20Residential%20Inputs\Residential%20Profile%20Comparison%20to%20previous%20CPAs%20by%20End%20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Notes"/>
      <sheetName val="RBSA Bulb Counts"/>
      <sheetName val="PAC Survey Questions "/>
      <sheetName val="End Use Intensity Comparison"/>
      <sheetName val="State Intensity Comparison"/>
      <sheetName val="Tech. Intensity Comparison"/>
      <sheetName val="End Use Sat, Comparison"/>
      <sheetName val="State Sat Comparison"/>
      <sheetName val="Tech. Sat, Comparison"/>
      <sheetName val="End Use UEC Comparison"/>
      <sheetName val="Tech. UEC Comparison"/>
      <sheetName val="RAW DATA----&gt;"/>
      <sheetName val="Saturation Data"/>
      <sheetName val="UEC Data"/>
      <sheetName val="Intensity"/>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C5" t="str">
            <v>Economically Attractive Low</v>
          </cell>
        </row>
      </sheetData>
    </sheetDataSet>
  </externalBook>
</externalLink>
</file>

<file path=xl/theme/theme1.xml><?xml version="1.0" encoding="utf-8"?>
<a:theme xmlns:a="http://schemas.openxmlformats.org/drawingml/2006/main" name="AEG Colorful">
  <a:themeElements>
    <a:clrScheme name="AEG Colorful">
      <a:dk1>
        <a:sysClr val="windowText" lastClr="000000"/>
      </a:dk1>
      <a:lt1>
        <a:sysClr val="window" lastClr="FFFFFF"/>
      </a:lt1>
      <a:dk2>
        <a:srgbClr val="1A1D5D"/>
      </a:dk2>
      <a:lt2>
        <a:srgbClr val="CEDBE6"/>
      </a:lt2>
      <a:accent1>
        <a:srgbClr val="6699FF"/>
      </a:accent1>
      <a:accent2>
        <a:srgbClr val="1A1D5D"/>
      </a:accent2>
      <a:accent3>
        <a:srgbClr val="990000"/>
      </a:accent3>
      <a:accent4>
        <a:srgbClr val="FFCC66"/>
      </a:accent4>
      <a:accent5>
        <a:srgbClr val="FFA365"/>
      </a:accent5>
      <a:accent6>
        <a:srgbClr val="243748"/>
      </a:accent6>
      <a:hlink>
        <a:srgbClr val="1A1D5D"/>
      </a:hlink>
      <a:folHlink>
        <a:srgbClr val="8488DC"/>
      </a:folHlink>
    </a:clrScheme>
    <a:fontScheme name="AEG Potential">
      <a:majorFont>
        <a:latin typeface="Calibri"/>
        <a:ea typeface=""/>
        <a:cs typeface=""/>
      </a:majorFont>
      <a:minorFont>
        <a:latin typeface="Cambr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rgbClr val="0C3A72"/>
          </a:solidFill>
        </a:ln>
      </a:spPr>
      <a:bodyPr/>
      <a:lstStyle/>
      <a:style>
        <a:lnRef idx="1">
          <a:schemeClr val="dk1"/>
        </a:lnRef>
        <a:fillRef idx="0">
          <a:schemeClr val="dk1"/>
        </a:fillRef>
        <a:effectRef idx="0">
          <a:schemeClr val="dk1"/>
        </a:effectRef>
        <a:fontRef idx="minor">
          <a:schemeClr val="tx1"/>
        </a:fontRef>
      </a:style>
    </a:lnDef>
  </a:objectDefaults>
  <a:extraClrSchemeLst>
    <a:extraClrScheme>
      <a:clrScheme name="Default Design 1">
        <a:dk1>
          <a:srgbClr val="00417B"/>
        </a:dk1>
        <a:lt1>
          <a:srgbClr val="FFFFFF"/>
        </a:lt1>
        <a:dk2>
          <a:srgbClr val="336695"/>
        </a:dk2>
        <a:lt2>
          <a:srgbClr val="000000"/>
        </a:lt2>
        <a:accent1>
          <a:srgbClr val="668CB0"/>
        </a:accent1>
        <a:accent2>
          <a:srgbClr val="99B1C9"/>
        </a:accent2>
        <a:accent3>
          <a:srgbClr val="FFFFFF"/>
        </a:accent3>
        <a:accent4>
          <a:srgbClr val="003668"/>
        </a:accent4>
        <a:accent5>
          <a:srgbClr val="B8C5D4"/>
        </a:accent5>
        <a:accent6>
          <a:srgbClr val="8AA0B6"/>
        </a:accent6>
        <a:hlink>
          <a:srgbClr val="ED1C24"/>
        </a:hlink>
        <a:folHlink>
          <a:srgbClr val="62BB46"/>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AEG Colorful" id="{4502119F-DCDB-442C-B620-FA7BF61B3CFF}" vid="{1B2CDA23-E03F-4282-8E58-3EDDA4C6B478}"/>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pabilities.itron.com/CeusWeb/Default.aspx" TargetMode="External"/><Relationship Id="rId2" Type="http://schemas.openxmlformats.org/officeDocument/2006/relationships/hyperlink" Target="https://nam04.safelinks.protection.outlook.com/?url=https%3A%2F%2Fwww.eia.gov%2Fconsumption%2Fcommercial%2Fdata%2F2012%2F&amp;data=02%7C01%7CJCullen%40appliedenergygroup.com%7Ca25e8d5204b64d44156f08d7f045badc%7Cd11dfc6a833a471284dbfc468665e0e1%7C0%7C0%7C637242054599471327&amp;sdata=Xw2GBbrSQ6qA%2B9dSbgGSh6elDViG88HdUE8ewkr87K0%3D&amp;reserved=0" TargetMode="External"/><Relationship Id="rId1" Type="http://schemas.openxmlformats.org/officeDocument/2006/relationships/hyperlink" Target="https://nam04.safelinks.protection.outlook.com/?url=https%3A%2F%2Fneea.org%2Fdata%2Fcommercial-building-stock-assessments&amp;data=02%7C01%7CJCullen%40appliedenergygroup.com%7Ca25e8d5204b64d44156f08d7f045badc%7Cd11dfc6a833a471284dbfc468665e0e1%7C0%7C0%7C637242054599471327&amp;sdata=JnuPPc7AvrkV9WqNkd9XvKxYTPtVk48gSdAroNgPZbw%3D&amp;reserved=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A53"/>
  <sheetViews>
    <sheetView tabSelected="1" topLeftCell="A13" zoomScaleNormal="100" workbookViewId="0">
      <selection activeCell="U9" sqref="U9"/>
    </sheetView>
  </sheetViews>
  <sheetFormatPr defaultRowHeight="14.25" x14ac:dyDescent="0.2"/>
  <cols>
    <col min="1" max="1" width="1.25" customWidth="1"/>
  </cols>
  <sheetData>
    <row r="1" spans="1:27" ht="5.65" customHeight="1" thickBot="1" x14ac:dyDescent="0.25">
      <c r="A1" s="1"/>
      <c r="B1" s="1"/>
      <c r="C1" s="1"/>
      <c r="D1" s="1"/>
      <c r="E1" s="1"/>
      <c r="F1" s="1"/>
      <c r="G1" s="1"/>
      <c r="H1" s="1"/>
      <c r="I1" s="1"/>
      <c r="J1" s="1"/>
      <c r="K1" s="1"/>
      <c r="L1" s="1"/>
      <c r="M1" s="1"/>
      <c r="N1" s="1"/>
      <c r="O1" s="1"/>
      <c r="P1" s="1"/>
      <c r="Q1" s="1"/>
      <c r="R1" s="1"/>
      <c r="S1" s="1"/>
      <c r="T1" s="1"/>
      <c r="U1" s="1"/>
      <c r="V1" s="1"/>
      <c r="W1" s="1"/>
      <c r="X1" s="1"/>
      <c r="Y1" s="1"/>
      <c r="Z1" s="1"/>
      <c r="AA1" s="1"/>
    </row>
    <row r="2" spans="1:27" ht="21" thickBot="1" x14ac:dyDescent="0.35">
      <c r="A2" s="1"/>
      <c r="B2" s="80" t="s">
        <v>168</v>
      </c>
      <c r="C2" s="81"/>
      <c r="D2" s="81"/>
      <c r="E2" s="81"/>
      <c r="F2" s="81"/>
      <c r="G2" s="81"/>
      <c r="H2" s="81"/>
      <c r="I2" s="81"/>
      <c r="J2" s="81"/>
      <c r="K2" s="81"/>
      <c r="L2" s="81"/>
      <c r="M2" s="81"/>
      <c r="N2" s="81"/>
      <c r="O2" s="81"/>
      <c r="P2" s="81"/>
      <c r="Q2" s="81"/>
      <c r="R2" s="81"/>
      <c r="S2" s="82"/>
      <c r="T2" s="1"/>
      <c r="U2" s="1"/>
      <c r="V2" s="1"/>
      <c r="W2" s="1"/>
      <c r="X2" s="1"/>
      <c r="Y2" s="1"/>
      <c r="Z2" s="1"/>
      <c r="AA2" s="1"/>
    </row>
    <row r="3" spans="1:27" ht="14.65" customHeight="1" thickBot="1" x14ac:dyDescent="0.35">
      <c r="A3" s="1"/>
      <c r="B3" s="58"/>
      <c r="C3" s="59"/>
      <c r="D3" s="59"/>
      <c r="E3" s="59"/>
      <c r="F3" s="59"/>
      <c r="G3" s="59"/>
      <c r="H3" s="59"/>
      <c r="I3" s="59"/>
      <c r="J3" s="59"/>
      <c r="K3" s="59"/>
      <c r="L3" s="59"/>
      <c r="M3" s="59"/>
      <c r="N3" s="59"/>
      <c r="O3" s="59"/>
      <c r="P3" s="59"/>
      <c r="Q3" s="59"/>
      <c r="R3" s="59"/>
      <c r="S3" s="60"/>
      <c r="T3" s="1"/>
      <c r="U3" s="1"/>
      <c r="V3" s="1"/>
      <c r="W3" s="1"/>
      <c r="X3" s="1"/>
      <c r="Y3" s="1"/>
      <c r="Z3" s="1"/>
      <c r="AA3" s="1"/>
    </row>
    <row r="4" spans="1:27" ht="15" thickBot="1" x14ac:dyDescent="0.25">
      <c r="A4" s="1"/>
      <c r="B4" s="45" t="s">
        <v>169</v>
      </c>
      <c r="C4" s="46"/>
      <c r="D4" s="46"/>
      <c r="E4" s="46"/>
      <c r="F4" s="46"/>
      <c r="G4" s="46"/>
      <c r="H4" s="46"/>
      <c r="I4" s="46"/>
      <c r="J4" s="46"/>
      <c r="K4" s="46"/>
      <c r="L4" s="46"/>
      <c r="M4" s="46"/>
      <c r="N4" s="46"/>
      <c r="O4" s="46"/>
      <c r="P4" s="46"/>
      <c r="Q4" s="46"/>
      <c r="R4" s="46"/>
      <c r="S4" s="47"/>
      <c r="T4" s="1"/>
      <c r="U4" s="1"/>
      <c r="V4" s="1"/>
      <c r="W4" s="1"/>
      <c r="X4" s="1"/>
      <c r="Y4" s="1"/>
      <c r="Z4" s="1"/>
      <c r="AA4" s="1"/>
    </row>
    <row r="5" spans="1:27" ht="14.1" customHeight="1" x14ac:dyDescent="0.2">
      <c r="A5" s="1"/>
      <c r="B5" s="83" t="s">
        <v>178</v>
      </c>
      <c r="C5" s="84"/>
      <c r="D5" s="84"/>
      <c r="E5" s="84"/>
      <c r="F5" s="84"/>
      <c r="G5" s="84"/>
      <c r="H5" s="84"/>
      <c r="I5" s="84"/>
      <c r="J5" s="84"/>
      <c r="K5" s="84"/>
      <c r="L5" s="84"/>
      <c r="M5" s="84"/>
      <c r="N5" s="84"/>
      <c r="O5" s="84"/>
      <c r="P5" s="84"/>
      <c r="Q5" s="84"/>
      <c r="R5" s="84"/>
      <c r="S5" s="85"/>
      <c r="T5" s="1"/>
      <c r="U5" s="1"/>
      <c r="V5" s="1"/>
      <c r="W5" s="1"/>
      <c r="X5" s="1"/>
      <c r="Y5" s="1"/>
      <c r="Z5" s="1"/>
      <c r="AA5" s="1"/>
    </row>
    <row r="6" spans="1:27" x14ac:dyDescent="0.2">
      <c r="A6" s="1"/>
      <c r="B6" s="86"/>
      <c r="C6" s="87"/>
      <c r="D6" s="87"/>
      <c r="E6" s="87"/>
      <c r="F6" s="87"/>
      <c r="G6" s="87"/>
      <c r="H6" s="87"/>
      <c r="I6" s="87"/>
      <c r="J6" s="87"/>
      <c r="K6" s="87"/>
      <c r="L6" s="87"/>
      <c r="M6" s="87"/>
      <c r="N6" s="87"/>
      <c r="O6" s="87"/>
      <c r="P6" s="87"/>
      <c r="Q6" s="87"/>
      <c r="R6" s="87"/>
      <c r="S6" s="88"/>
      <c r="T6" s="1"/>
      <c r="U6" s="1"/>
      <c r="V6" s="1"/>
      <c r="W6" s="1"/>
      <c r="X6" s="1"/>
      <c r="Y6" s="1"/>
      <c r="Z6" s="1"/>
      <c r="AA6" s="1"/>
    </row>
    <row r="7" spans="1:27" x14ac:dyDescent="0.2">
      <c r="A7" s="1"/>
      <c r="B7" s="86"/>
      <c r="C7" s="87"/>
      <c r="D7" s="87"/>
      <c r="E7" s="87"/>
      <c r="F7" s="87"/>
      <c r="G7" s="87"/>
      <c r="H7" s="87"/>
      <c r="I7" s="87"/>
      <c r="J7" s="87"/>
      <c r="K7" s="87"/>
      <c r="L7" s="87"/>
      <c r="M7" s="87"/>
      <c r="N7" s="87"/>
      <c r="O7" s="87"/>
      <c r="P7" s="87"/>
      <c r="Q7" s="87"/>
      <c r="R7" s="87"/>
      <c r="S7" s="88"/>
      <c r="T7" s="1"/>
      <c r="U7" s="1"/>
      <c r="V7" s="1"/>
      <c r="W7" s="1"/>
      <c r="X7" s="1"/>
      <c r="Y7" s="1"/>
      <c r="Z7" s="1"/>
      <c r="AA7" s="1"/>
    </row>
    <row r="8" spans="1:27" x14ac:dyDescent="0.2">
      <c r="A8" s="1"/>
      <c r="B8" s="86"/>
      <c r="C8" s="87"/>
      <c r="D8" s="87"/>
      <c r="E8" s="87"/>
      <c r="F8" s="87"/>
      <c r="G8" s="87"/>
      <c r="H8" s="87"/>
      <c r="I8" s="87"/>
      <c r="J8" s="87"/>
      <c r="K8" s="87"/>
      <c r="L8" s="87"/>
      <c r="M8" s="87"/>
      <c r="N8" s="87"/>
      <c r="O8" s="87"/>
      <c r="P8" s="87"/>
      <c r="Q8" s="87"/>
      <c r="R8" s="87"/>
      <c r="S8" s="88"/>
      <c r="T8" s="1"/>
      <c r="U8" s="1"/>
      <c r="V8" s="1"/>
      <c r="W8" s="1"/>
      <c r="X8" s="1"/>
      <c r="Y8" s="1"/>
      <c r="Z8" s="1"/>
      <c r="AA8" s="1"/>
    </row>
    <row r="9" spans="1:27" x14ac:dyDescent="0.2">
      <c r="A9" s="1"/>
      <c r="B9" s="86"/>
      <c r="C9" s="87"/>
      <c r="D9" s="87"/>
      <c r="E9" s="87"/>
      <c r="F9" s="87"/>
      <c r="G9" s="87"/>
      <c r="H9" s="87"/>
      <c r="I9" s="87"/>
      <c r="J9" s="87"/>
      <c r="K9" s="87"/>
      <c r="L9" s="87"/>
      <c r="M9" s="87"/>
      <c r="N9" s="87"/>
      <c r="O9" s="87"/>
      <c r="P9" s="87"/>
      <c r="Q9" s="87"/>
      <c r="R9" s="87"/>
      <c r="S9" s="88"/>
      <c r="T9" s="1"/>
      <c r="U9" s="1"/>
      <c r="V9" s="1"/>
      <c r="W9" s="1"/>
      <c r="X9" s="1"/>
      <c r="Y9" s="1"/>
      <c r="Z9" s="1"/>
      <c r="AA9" s="1"/>
    </row>
    <row r="10" spans="1:27" x14ac:dyDescent="0.2">
      <c r="A10" s="1"/>
      <c r="B10" s="86"/>
      <c r="C10" s="87"/>
      <c r="D10" s="87"/>
      <c r="E10" s="87"/>
      <c r="F10" s="87"/>
      <c r="G10" s="87"/>
      <c r="H10" s="87"/>
      <c r="I10" s="87"/>
      <c r="J10" s="87"/>
      <c r="K10" s="87"/>
      <c r="L10" s="87"/>
      <c r="M10" s="87"/>
      <c r="N10" s="87"/>
      <c r="O10" s="87"/>
      <c r="P10" s="87"/>
      <c r="Q10" s="87"/>
      <c r="R10" s="87"/>
      <c r="S10" s="88"/>
      <c r="T10" s="1"/>
      <c r="U10" s="1"/>
      <c r="V10" s="1"/>
      <c r="W10" s="1"/>
      <c r="X10" s="1"/>
      <c r="Y10" s="1"/>
      <c r="Z10" s="1"/>
      <c r="AA10" s="1"/>
    </row>
    <row r="11" spans="1:27" x14ac:dyDescent="0.2">
      <c r="A11" s="1"/>
      <c r="B11" s="86"/>
      <c r="C11" s="87"/>
      <c r="D11" s="87"/>
      <c r="E11" s="87"/>
      <c r="F11" s="87"/>
      <c r="G11" s="87"/>
      <c r="H11" s="87"/>
      <c r="I11" s="87"/>
      <c r="J11" s="87"/>
      <c r="K11" s="87"/>
      <c r="L11" s="87"/>
      <c r="M11" s="87"/>
      <c r="N11" s="87"/>
      <c r="O11" s="87"/>
      <c r="P11" s="87"/>
      <c r="Q11" s="87"/>
      <c r="R11" s="87"/>
      <c r="S11" s="88"/>
      <c r="T11" s="1"/>
      <c r="U11" s="1"/>
      <c r="V11" s="1"/>
      <c r="W11" s="1"/>
      <c r="X11" s="1"/>
      <c r="Y11" s="1"/>
      <c r="Z11" s="1"/>
      <c r="AA11" s="1"/>
    </row>
    <row r="12" spans="1:27" ht="15" thickBot="1" x14ac:dyDescent="0.25">
      <c r="A12" s="1"/>
      <c r="B12" s="89"/>
      <c r="C12" s="90"/>
      <c r="D12" s="90"/>
      <c r="E12" s="90"/>
      <c r="F12" s="90"/>
      <c r="G12" s="90"/>
      <c r="H12" s="90"/>
      <c r="I12" s="90"/>
      <c r="J12" s="90"/>
      <c r="K12" s="90"/>
      <c r="L12" s="90"/>
      <c r="M12" s="90"/>
      <c r="N12" s="90"/>
      <c r="O12" s="90"/>
      <c r="P12" s="90"/>
      <c r="Q12" s="90"/>
      <c r="R12" s="90"/>
      <c r="S12" s="91"/>
      <c r="T12" s="1"/>
      <c r="U12" s="1"/>
      <c r="V12" s="1"/>
      <c r="W12" s="1"/>
      <c r="X12" s="1"/>
      <c r="Y12" s="1"/>
      <c r="Z12" s="1"/>
      <c r="AA12" s="1"/>
    </row>
    <row r="13" spans="1:27" ht="15" thickBot="1" x14ac:dyDescent="0.25">
      <c r="A13" s="1"/>
      <c r="B13" s="61"/>
      <c r="C13" s="62"/>
      <c r="D13" s="62"/>
      <c r="E13" s="62"/>
      <c r="F13" s="62"/>
      <c r="G13" s="62"/>
      <c r="H13" s="62"/>
      <c r="I13" s="62"/>
      <c r="J13" s="62"/>
      <c r="K13" s="62"/>
      <c r="L13" s="62"/>
      <c r="M13" s="62"/>
      <c r="N13" s="62"/>
      <c r="O13" s="62"/>
      <c r="P13" s="62"/>
      <c r="Q13" s="62"/>
      <c r="R13" s="62"/>
      <c r="S13" s="63"/>
      <c r="T13" s="1"/>
      <c r="U13" s="1"/>
      <c r="V13" s="1"/>
      <c r="W13" s="1"/>
      <c r="X13" s="1"/>
      <c r="Y13" s="1"/>
      <c r="Z13" s="1"/>
      <c r="AA13" s="1"/>
    </row>
    <row r="14" spans="1:27" ht="15" thickBot="1" x14ac:dyDescent="0.25">
      <c r="A14" s="1"/>
      <c r="B14" s="45" t="s">
        <v>170</v>
      </c>
      <c r="C14" s="46"/>
      <c r="D14" s="46"/>
      <c r="E14" s="46"/>
      <c r="F14" s="46"/>
      <c r="G14" s="46"/>
      <c r="H14" s="46"/>
      <c r="I14" s="46"/>
      <c r="J14" s="46"/>
      <c r="K14" s="46"/>
      <c r="L14" s="46"/>
      <c r="M14" s="46"/>
      <c r="N14" s="46"/>
      <c r="O14" s="46"/>
      <c r="P14" s="46"/>
      <c r="Q14" s="46"/>
      <c r="R14" s="46"/>
      <c r="S14" s="47"/>
      <c r="T14" s="1"/>
      <c r="U14" s="1"/>
      <c r="V14" s="1"/>
      <c r="W14" s="1"/>
      <c r="X14" s="1"/>
      <c r="Y14" s="1"/>
      <c r="Z14" s="1"/>
      <c r="AA14" s="1"/>
    </row>
    <row r="15" spans="1:27" x14ac:dyDescent="0.2">
      <c r="A15" s="1"/>
      <c r="B15" s="83" t="s">
        <v>181</v>
      </c>
      <c r="C15" s="84"/>
      <c r="D15" s="84"/>
      <c r="E15" s="84"/>
      <c r="F15" s="84"/>
      <c r="G15" s="84"/>
      <c r="H15" s="84"/>
      <c r="I15" s="84"/>
      <c r="J15" s="84"/>
      <c r="K15" s="84"/>
      <c r="L15" s="84"/>
      <c r="M15" s="84"/>
      <c r="N15" s="84"/>
      <c r="O15" s="84"/>
      <c r="P15" s="84"/>
      <c r="Q15" s="84"/>
      <c r="R15" s="84"/>
      <c r="S15" s="85"/>
      <c r="T15" s="1"/>
      <c r="U15" s="1"/>
      <c r="V15" s="1"/>
      <c r="W15" s="1"/>
      <c r="X15" s="1"/>
      <c r="Y15" s="1"/>
      <c r="Z15" s="1"/>
      <c r="AA15" s="1"/>
    </row>
    <row r="16" spans="1:27" x14ac:dyDescent="0.2">
      <c r="A16" s="1"/>
      <c r="B16" s="86"/>
      <c r="C16" s="87"/>
      <c r="D16" s="87"/>
      <c r="E16" s="87"/>
      <c r="F16" s="87"/>
      <c r="G16" s="87"/>
      <c r="H16" s="87"/>
      <c r="I16" s="87"/>
      <c r="J16" s="87"/>
      <c r="K16" s="87"/>
      <c r="L16" s="87"/>
      <c r="M16" s="87"/>
      <c r="N16" s="87"/>
      <c r="O16" s="87"/>
      <c r="P16" s="87"/>
      <c r="Q16" s="87"/>
      <c r="R16" s="87"/>
      <c r="S16" s="88"/>
      <c r="T16" s="1"/>
      <c r="U16" s="1"/>
      <c r="V16" s="1"/>
      <c r="W16" s="1"/>
      <c r="X16" s="1"/>
      <c r="Y16" s="1"/>
      <c r="Z16" s="1"/>
      <c r="AA16" s="1"/>
    </row>
    <row r="17" spans="1:27" x14ac:dyDescent="0.2">
      <c r="A17" s="1"/>
      <c r="B17" s="86"/>
      <c r="C17" s="87"/>
      <c r="D17" s="87"/>
      <c r="E17" s="87"/>
      <c r="F17" s="87"/>
      <c r="G17" s="87"/>
      <c r="H17" s="87"/>
      <c r="I17" s="87"/>
      <c r="J17" s="87"/>
      <c r="K17" s="87"/>
      <c r="L17" s="87"/>
      <c r="M17" s="87"/>
      <c r="N17" s="87"/>
      <c r="O17" s="87"/>
      <c r="P17" s="87"/>
      <c r="Q17" s="87"/>
      <c r="R17" s="87"/>
      <c r="S17" s="88"/>
      <c r="T17" s="1"/>
      <c r="U17" s="1"/>
      <c r="V17" s="1"/>
      <c r="W17" s="1"/>
      <c r="X17" s="1"/>
      <c r="Y17" s="1"/>
      <c r="Z17" s="1"/>
      <c r="AA17" s="1"/>
    </row>
    <row r="18" spans="1:27" x14ac:dyDescent="0.2">
      <c r="A18" s="1"/>
      <c r="B18" s="86"/>
      <c r="C18" s="87"/>
      <c r="D18" s="87"/>
      <c r="E18" s="87"/>
      <c r="F18" s="87"/>
      <c r="G18" s="87"/>
      <c r="H18" s="87"/>
      <c r="I18" s="87"/>
      <c r="J18" s="87"/>
      <c r="K18" s="87"/>
      <c r="L18" s="87"/>
      <c r="M18" s="87"/>
      <c r="N18" s="87"/>
      <c r="O18" s="87"/>
      <c r="P18" s="87"/>
      <c r="Q18" s="87"/>
      <c r="R18" s="87"/>
      <c r="S18" s="88"/>
      <c r="T18" s="1"/>
      <c r="U18" s="1"/>
      <c r="V18" s="1"/>
      <c r="W18" s="1"/>
      <c r="X18" s="1"/>
      <c r="Y18" s="1"/>
      <c r="Z18" s="1"/>
      <c r="AA18" s="1"/>
    </row>
    <row r="19" spans="1:27" x14ac:dyDescent="0.2">
      <c r="A19" s="1"/>
      <c r="B19" s="86"/>
      <c r="C19" s="87"/>
      <c r="D19" s="87"/>
      <c r="E19" s="87"/>
      <c r="F19" s="87"/>
      <c r="G19" s="87"/>
      <c r="H19" s="87"/>
      <c r="I19" s="87"/>
      <c r="J19" s="87"/>
      <c r="K19" s="87"/>
      <c r="L19" s="87"/>
      <c r="M19" s="87"/>
      <c r="N19" s="87"/>
      <c r="O19" s="87"/>
      <c r="P19" s="87"/>
      <c r="Q19" s="87"/>
      <c r="R19" s="87"/>
      <c r="S19" s="88"/>
      <c r="T19" s="1"/>
      <c r="U19" s="1"/>
      <c r="V19" s="1"/>
      <c r="W19" s="1"/>
      <c r="X19" s="1"/>
      <c r="Y19" s="1"/>
      <c r="Z19" s="1"/>
      <c r="AA19" s="1"/>
    </row>
    <row r="20" spans="1:27" x14ac:dyDescent="0.2">
      <c r="A20" s="1"/>
      <c r="B20" s="86"/>
      <c r="C20" s="87"/>
      <c r="D20" s="87"/>
      <c r="E20" s="87"/>
      <c r="F20" s="87"/>
      <c r="G20" s="87"/>
      <c r="H20" s="87"/>
      <c r="I20" s="87"/>
      <c r="J20" s="87"/>
      <c r="K20" s="87"/>
      <c r="L20" s="87"/>
      <c r="M20" s="87"/>
      <c r="N20" s="87"/>
      <c r="O20" s="87"/>
      <c r="P20" s="87"/>
      <c r="Q20" s="87"/>
      <c r="R20" s="87"/>
      <c r="S20" s="88"/>
      <c r="T20" s="1"/>
      <c r="U20" s="1"/>
      <c r="V20" s="1"/>
      <c r="W20" s="1"/>
      <c r="X20" s="1"/>
      <c r="Y20" s="1"/>
      <c r="Z20" s="1"/>
      <c r="AA20" s="1"/>
    </row>
    <row r="21" spans="1:27" x14ac:dyDescent="0.2">
      <c r="A21" s="1"/>
      <c r="B21" s="86"/>
      <c r="C21" s="87"/>
      <c r="D21" s="87"/>
      <c r="E21" s="87"/>
      <c r="F21" s="87"/>
      <c r="G21" s="87"/>
      <c r="H21" s="87"/>
      <c r="I21" s="87"/>
      <c r="J21" s="87"/>
      <c r="K21" s="87"/>
      <c r="L21" s="87"/>
      <c r="M21" s="87"/>
      <c r="N21" s="87"/>
      <c r="O21" s="87"/>
      <c r="P21" s="87"/>
      <c r="Q21" s="87"/>
      <c r="R21" s="87"/>
      <c r="S21" s="88"/>
      <c r="T21" s="1"/>
      <c r="U21" s="1"/>
      <c r="V21" s="1"/>
      <c r="W21" s="1"/>
      <c r="X21" s="1"/>
      <c r="Y21" s="1"/>
      <c r="Z21" s="1"/>
      <c r="AA21" s="1"/>
    </row>
    <row r="22" spans="1:27" ht="15" thickBot="1" x14ac:dyDescent="0.25">
      <c r="A22" s="1"/>
      <c r="B22" s="89"/>
      <c r="C22" s="90"/>
      <c r="D22" s="90"/>
      <c r="E22" s="90"/>
      <c r="F22" s="90"/>
      <c r="G22" s="90"/>
      <c r="H22" s="90"/>
      <c r="I22" s="90"/>
      <c r="J22" s="90"/>
      <c r="K22" s="90"/>
      <c r="L22" s="90"/>
      <c r="M22" s="90"/>
      <c r="N22" s="90"/>
      <c r="O22" s="90"/>
      <c r="P22" s="90"/>
      <c r="Q22" s="90"/>
      <c r="R22" s="90"/>
      <c r="S22" s="91"/>
      <c r="T22" s="1"/>
      <c r="U22" s="1"/>
      <c r="V22" s="1"/>
      <c r="W22" s="1"/>
      <c r="X22" s="1"/>
      <c r="Y22" s="1"/>
      <c r="Z22" s="1"/>
      <c r="AA22" s="1"/>
    </row>
    <row r="23" spans="1:27" ht="15" thickBot="1" x14ac:dyDescent="0.25">
      <c r="A23" s="1"/>
      <c r="B23" s="61"/>
      <c r="C23" s="62"/>
      <c r="D23" s="62"/>
      <c r="E23" s="62"/>
      <c r="F23" s="62"/>
      <c r="G23" s="62"/>
      <c r="H23" s="62"/>
      <c r="I23" s="62"/>
      <c r="J23" s="62"/>
      <c r="K23" s="62"/>
      <c r="L23" s="62"/>
      <c r="M23" s="62"/>
      <c r="N23" s="62"/>
      <c r="O23" s="62"/>
      <c r="P23" s="62"/>
      <c r="Q23" s="62"/>
      <c r="R23" s="62"/>
      <c r="S23" s="63"/>
      <c r="T23" s="1"/>
      <c r="U23" s="1"/>
      <c r="V23" s="1"/>
      <c r="W23" s="1"/>
      <c r="X23" s="1"/>
      <c r="Y23" s="1"/>
      <c r="Z23" s="1"/>
      <c r="AA23" s="1"/>
    </row>
    <row r="24" spans="1:27" ht="15" thickBot="1" x14ac:dyDescent="0.25">
      <c r="A24" s="1"/>
      <c r="B24" s="45" t="s">
        <v>171</v>
      </c>
      <c r="C24" s="46"/>
      <c r="D24" s="46"/>
      <c r="E24" s="46"/>
      <c r="F24" s="46"/>
      <c r="G24" s="46"/>
      <c r="H24" s="46"/>
      <c r="I24" s="46"/>
      <c r="J24" s="46"/>
      <c r="K24" s="46"/>
      <c r="L24" s="46"/>
      <c r="M24" s="46"/>
      <c r="N24" s="46"/>
      <c r="O24" s="46"/>
      <c r="P24" s="46"/>
      <c r="Q24" s="46"/>
      <c r="R24" s="46"/>
      <c r="S24" s="47"/>
      <c r="T24" s="1"/>
      <c r="U24" s="1"/>
      <c r="V24" s="1"/>
      <c r="W24" s="1"/>
      <c r="X24" s="1"/>
      <c r="Y24" s="1"/>
      <c r="Z24" s="1"/>
      <c r="AA24" s="1"/>
    </row>
    <row r="25" spans="1:27" x14ac:dyDescent="0.2">
      <c r="A25" s="1"/>
      <c r="B25" s="48" t="s">
        <v>172</v>
      </c>
      <c r="C25" s="49"/>
      <c r="D25" s="49"/>
      <c r="E25" s="49"/>
      <c r="F25" s="49"/>
      <c r="G25" s="49"/>
      <c r="H25" s="49"/>
      <c r="I25" s="49"/>
      <c r="J25" s="49"/>
      <c r="K25" s="49"/>
      <c r="L25" s="49"/>
      <c r="M25" s="49"/>
      <c r="N25" s="49"/>
      <c r="O25" s="49"/>
      <c r="P25" s="49"/>
      <c r="Q25" s="49"/>
      <c r="R25" s="49"/>
      <c r="S25" s="50"/>
      <c r="T25" s="1"/>
      <c r="U25" s="1"/>
      <c r="V25" s="1"/>
      <c r="W25" s="1"/>
      <c r="X25" s="1"/>
      <c r="Y25" s="1"/>
      <c r="Z25" s="1"/>
      <c r="AA25" s="1"/>
    </row>
    <row r="26" spans="1:27" x14ac:dyDescent="0.2">
      <c r="A26" s="1"/>
      <c r="B26" s="51"/>
      <c r="C26" s="52" t="s">
        <v>173</v>
      </c>
      <c r="D26" s="53"/>
      <c r="E26" s="53"/>
      <c r="F26" s="53"/>
      <c r="G26" s="53"/>
      <c r="H26" s="53"/>
      <c r="I26" s="53"/>
      <c r="J26" s="53"/>
      <c r="K26" s="53"/>
      <c r="L26" s="53"/>
      <c r="M26" s="53"/>
      <c r="N26" s="53"/>
      <c r="O26" s="53"/>
      <c r="P26" s="53"/>
      <c r="Q26" s="53"/>
      <c r="R26" s="53"/>
      <c r="S26" s="54"/>
      <c r="T26" s="1"/>
      <c r="U26" s="1"/>
      <c r="V26" s="1"/>
      <c r="W26" s="1"/>
      <c r="X26" s="1"/>
      <c r="Y26" s="1"/>
      <c r="Z26" s="1"/>
      <c r="AA26" s="1"/>
    </row>
    <row r="27" spans="1:27" x14ac:dyDescent="0.2">
      <c r="A27" s="1"/>
      <c r="B27" s="51" t="s">
        <v>174</v>
      </c>
      <c r="C27" s="52"/>
      <c r="D27" s="53"/>
      <c r="E27" s="53"/>
      <c r="F27" s="53"/>
      <c r="G27" s="53"/>
      <c r="H27" s="53"/>
      <c r="I27" s="53"/>
      <c r="J27" s="53"/>
      <c r="K27" s="53"/>
      <c r="L27" s="53"/>
      <c r="M27" s="53"/>
      <c r="N27" s="53"/>
      <c r="O27" s="53"/>
      <c r="P27" s="53"/>
      <c r="Q27" s="53"/>
      <c r="R27" s="53"/>
      <c r="S27" s="54"/>
      <c r="T27" s="1"/>
      <c r="U27" s="1"/>
      <c r="V27" s="1"/>
      <c r="W27" s="1"/>
      <c r="X27" s="1"/>
      <c r="Y27" s="1"/>
      <c r="Z27" s="1"/>
      <c r="AA27" s="1"/>
    </row>
    <row r="28" spans="1:27" x14ac:dyDescent="0.2">
      <c r="A28" s="1"/>
      <c r="B28" s="51"/>
      <c r="C28" s="55" t="s">
        <v>175</v>
      </c>
      <c r="D28" s="53"/>
      <c r="E28" s="53"/>
      <c r="F28" s="53"/>
      <c r="G28" s="53"/>
      <c r="H28" s="53"/>
      <c r="I28" s="53"/>
      <c r="J28" s="53"/>
      <c r="K28" s="53"/>
      <c r="L28" s="53"/>
      <c r="M28" s="53"/>
      <c r="N28" s="53"/>
      <c r="O28" s="53"/>
      <c r="P28" s="53"/>
      <c r="Q28" s="53"/>
      <c r="R28" s="53"/>
      <c r="S28" s="54"/>
      <c r="T28" s="1"/>
      <c r="U28" s="1"/>
      <c r="V28" s="1"/>
      <c r="W28" s="1"/>
      <c r="X28" s="1"/>
      <c r="Y28" s="1"/>
      <c r="Z28" s="1"/>
      <c r="AA28" s="1"/>
    </row>
    <row r="29" spans="1:27" x14ac:dyDescent="0.2">
      <c r="A29" s="1"/>
      <c r="B29" s="51" t="s">
        <v>176</v>
      </c>
      <c r="C29" s="53"/>
      <c r="D29" s="53"/>
      <c r="E29" s="53"/>
      <c r="F29" s="53"/>
      <c r="G29" s="53"/>
      <c r="H29" s="53"/>
      <c r="I29" s="53"/>
      <c r="J29" s="53"/>
      <c r="K29" s="53"/>
      <c r="L29" s="53"/>
      <c r="M29" s="53"/>
      <c r="N29" s="53"/>
      <c r="O29" s="53"/>
      <c r="P29" s="53"/>
      <c r="Q29" s="53"/>
      <c r="R29" s="53"/>
      <c r="S29" s="54"/>
      <c r="T29" s="1"/>
      <c r="U29" s="1"/>
      <c r="V29" s="1"/>
      <c r="W29" s="1"/>
      <c r="X29" s="1"/>
      <c r="Y29" s="1"/>
      <c r="Z29" s="1"/>
      <c r="AA29" s="1"/>
    </row>
    <row r="30" spans="1:27" x14ac:dyDescent="0.2">
      <c r="A30" s="1"/>
      <c r="B30" s="51"/>
      <c r="C30" s="52" t="s">
        <v>177</v>
      </c>
      <c r="D30" s="53"/>
      <c r="E30" s="53"/>
      <c r="F30" s="53"/>
      <c r="G30" s="53"/>
      <c r="H30" s="53"/>
      <c r="I30" s="53"/>
      <c r="J30" s="53"/>
      <c r="K30" s="53"/>
      <c r="L30" s="53"/>
      <c r="M30" s="53"/>
      <c r="N30" s="53"/>
      <c r="O30" s="53"/>
      <c r="P30" s="53"/>
      <c r="Q30" s="53"/>
      <c r="R30" s="53"/>
      <c r="S30" s="54"/>
      <c r="T30" s="1"/>
      <c r="U30" s="1"/>
      <c r="V30" s="1"/>
      <c r="W30" s="1"/>
      <c r="X30" s="1"/>
      <c r="Y30" s="1"/>
      <c r="Z30" s="1"/>
      <c r="AA30" s="1"/>
    </row>
    <row r="31" spans="1:27" ht="15" thickBot="1" x14ac:dyDescent="0.25">
      <c r="A31" s="1"/>
      <c r="B31" s="64" t="s">
        <v>180</v>
      </c>
      <c r="C31" s="56"/>
      <c r="D31" s="56"/>
      <c r="E31" s="56"/>
      <c r="F31" s="56"/>
      <c r="G31" s="56"/>
      <c r="H31" s="56"/>
      <c r="I31" s="56"/>
      <c r="J31" s="56"/>
      <c r="K31" s="56"/>
      <c r="L31" s="56"/>
      <c r="M31" s="56"/>
      <c r="N31" s="56"/>
      <c r="O31" s="56"/>
      <c r="P31" s="56"/>
      <c r="Q31" s="56"/>
      <c r="R31" s="56"/>
      <c r="S31" s="57"/>
      <c r="T31" s="1"/>
      <c r="U31" s="1"/>
      <c r="V31" s="1"/>
      <c r="W31" s="1"/>
      <c r="X31" s="1"/>
      <c r="Y31" s="1"/>
      <c r="Z31" s="1"/>
      <c r="AA31" s="1"/>
    </row>
    <row r="32" spans="1:27"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2">
      <c r="B48" s="1"/>
      <c r="C48" s="1"/>
      <c r="D48" s="1"/>
      <c r="E48" s="1"/>
      <c r="F48" s="1"/>
      <c r="G48" s="1"/>
      <c r="H48" s="1"/>
      <c r="I48" s="1"/>
      <c r="J48" s="1"/>
      <c r="K48" s="1"/>
      <c r="L48" s="1"/>
      <c r="M48" s="1"/>
      <c r="N48" s="1"/>
      <c r="O48" s="1"/>
      <c r="P48" s="1"/>
      <c r="Q48" s="1"/>
      <c r="R48" s="1"/>
      <c r="S48" s="1"/>
      <c r="T48" s="1"/>
      <c r="U48" s="1"/>
      <c r="V48" s="1"/>
      <c r="W48" s="1"/>
      <c r="X48" s="1"/>
      <c r="Y48" s="1"/>
      <c r="Z48" s="1"/>
      <c r="AA48" s="1"/>
    </row>
    <row r="49" spans="2:27" x14ac:dyDescent="0.2">
      <c r="B49" s="1"/>
      <c r="C49" s="1"/>
      <c r="D49" s="1"/>
      <c r="E49" s="1"/>
      <c r="F49" s="1"/>
      <c r="G49" s="1"/>
      <c r="H49" s="1"/>
      <c r="I49" s="1"/>
      <c r="J49" s="1"/>
      <c r="K49" s="1"/>
      <c r="L49" s="1"/>
      <c r="M49" s="1"/>
      <c r="N49" s="1"/>
      <c r="O49" s="1"/>
      <c r="P49" s="1"/>
      <c r="Q49" s="1"/>
      <c r="R49" s="1"/>
      <c r="S49" s="1"/>
      <c r="T49" s="1"/>
      <c r="U49" s="1"/>
      <c r="V49" s="1"/>
      <c r="W49" s="1"/>
      <c r="X49" s="1"/>
      <c r="Y49" s="1"/>
      <c r="Z49" s="1"/>
      <c r="AA49" s="1"/>
    </row>
    <row r="50" spans="2:27" x14ac:dyDescent="0.2">
      <c r="B50" s="1"/>
      <c r="C50" s="1"/>
      <c r="D50" s="1"/>
      <c r="E50" s="1"/>
      <c r="F50" s="1"/>
      <c r="G50" s="1"/>
      <c r="H50" s="1"/>
      <c r="I50" s="1"/>
      <c r="J50" s="1"/>
      <c r="K50" s="1"/>
      <c r="L50" s="1"/>
      <c r="M50" s="1"/>
      <c r="N50" s="1"/>
      <c r="O50" s="1"/>
      <c r="P50" s="1"/>
      <c r="Q50" s="1"/>
      <c r="R50" s="1"/>
      <c r="S50" s="1"/>
      <c r="T50" s="1"/>
      <c r="U50" s="1"/>
      <c r="V50" s="1"/>
      <c r="W50" s="1"/>
      <c r="X50" s="1"/>
      <c r="Y50" s="1"/>
      <c r="Z50" s="1"/>
      <c r="AA50" s="1"/>
    </row>
    <row r="51" spans="2:27" x14ac:dyDescent="0.2">
      <c r="B51" s="1"/>
      <c r="C51" s="1"/>
      <c r="D51" s="1"/>
      <c r="E51" s="1"/>
      <c r="F51" s="1"/>
      <c r="G51" s="1"/>
      <c r="H51" s="1"/>
      <c r="I51" s="1"/>
      <c r="J51" s="1"/>
      <c r="K51" s="1"/>
      <c r="L51" s="1"/>
      <c r="M51" s="1"/>
      <c r="N51" s="1"/>
      <c r="O51" s="1"/>
      <c r="P51" s="1"/>
      <c r="Q51" s="1"/>
      <c r="R51" s="1"/>
      <c r="S51" s="1"/>
      <c r="T51" s="1"/>
      <c r="U51" s="1"/>
      <c r="V51" s="1"/>
      <c r="W51" s="1"/>
      <c r="X51" s="1"/>
      <c r="Y51" s="1"/>
      <c r="Z51" s="1"/>
      <c r="AA51" s="1"/>
    </row>
    <row r="52" spans="2:27" x14ac:dyDescent="0.2">
      <c r="B52" s="1"/>
      <c r="C52" s="1"/>
      <c r="D52" s="1"/>
      <c r="E52" s="1"/>
      <c r="F52" s="1"/>
      <c r="G52" s="1"/>
      <c r="H52" s="1"/>
      <c r="I52" s="1"/>
      <c r="J52" s="1"/>
      <c r="K52" s="1"/>
      <c r="L52" s="1"/>
      <c r="M52" s="1"/>
      <c r="N52" s="1"/>
      <c r="O52" s="1"/>
      <c r="P52" s="1"/>
      <c r="Q52" s="1"/>
      <c r="R52" s="1"/>
      <c r="S52" s="1"/>
      <c r="T52" s="1"/>
      <c r="U52" s="1"/>
      <c r="V52" s="1"/>
      <c r="W52" s="1"/>
      <c r="X52" s="1"/>
      <c r="Y52" s="1"/>
      <c r="Z52" s="1"/>
      <c r="AA52" s="1"/>
    </row>
    <row r="53" spans="2:27" x14ac:dyDescent="0.2">
      <c r="T53" s="1"/>
      <c r="U53" s="1"/>
      <c r="V53" s="1"/>
      <c r="W53" s="1"/>
      <c r="X53" s="1"/>
      <c r="Y53" s="1"/>
      <c r="Z53" s="1"/>
      <c r="AA53" s="1"/>
    </row>
  </sheetData>
  <mergeCells count="3">
    <mergeCell ref="B2:S2"/>
    <mergeCell ref="B5:S12"/>
    <mergeCell ref="B15:S22"/>
  </mergeCells>
  <hyperlinks>
    <hyperlink ref="C26" r:id="rId1" display="https://nam04.safelinks.protection.outlook.com/?url=https%3A%2F%2Fneea.org%2Fdata%2Fcommercial-building-stock-assessments&amp;data=02%7C01%7CJCullen%40appliedenergygroup.com%7Ca25e8d5204b64d44156f08d7f045badc%7Cd11dfc6a833a471284dbfc468665e0e1%7C0%7C0%7C637242054599471327&amp;sdata=JnuPPc7AvrkV9WqNkd9XvKxYTPtVk48gSdAroNgPZbw%3D&amp;reserved=0" xr:uid="{00000000-0004-0000-0000-000000000000}"/>
    <hyperlink ref="C28" r:id="rId2" display="https://nam04.safelinks.protection.outlook.com/?url=https%3A%2F%2Fwww.eia.gov%2Fconsumption%2Fcommercial%2Fdata%2F2012%2F&amp;data=02%7C01%7CJCullen%40appliedenergygroup.com%7Ca25e8d5204b64d44156f08d7f045badc%7Cd11dfc6a833a471284dbfc468665e0e1%7C0%7C0%7C637242054599471327&amp;sdata=Xw2GBbrSQ6qA%2B9dSbgGSh6elDViG88HdUE8ewkr87K0%3D&amp;reserved=0" xr:uid="{00000000-0004-0000-0000-000001000000}"/>
    <hyperlink ref="C30"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I771"/>
  <sheetViews>
    <sheetView zoomScale="70" zoomScaleNormal="70" workbookViewId="0">
      <pane ySplit="1" topLeftCell="A641" activePane="bottomLeft" state="frozen"/>
      <selection activeCell="J164" sqref="J164"/>
      <selection pane="bottomLeft" activeCell="I126" sqref="I126"/>
    </sheetView>
  </sheetViews>
  <sheetFormatPr defaultRowHeight="14.25" outlineLevelRow="1" outlineLevelCol="1" x14ac:dyDescent="0.2"/>
  <cols>
    <col min="1" max="1" width="14.625" customWidth="1" outlineLevel="1"/>
    <col min="2" max="2" width="26" customWidth="1" outlineLevel="1"/>
    <col min="3" max="6" width="14.625" customWidth="1" outlineLevel="1"/>
    <col min="7" max="7" width="1.375" customWidth="1"/>
    <col min="8" max="8" width="14.625" customWidth="1" outlineLevel="1"/>
    <col min="9" max="9" width="26" customWidth="1" outlineLevel="1"/>
    <col min="10" max="13" width="14.625" customWidth="1" outlineLevel="1"/>
    <col min="14" max="14" width="1.375" customWidth="1"/>
    <col min="15" max="15" width="14.625" customWidth="1" outlineLevel="1"/>
    <col min="16" max="16" width="26" customWidth="1" outlineLevel="1"/>
    <col min="17" max="20" width="14.625" customWidth="1" outlineLevel="1"/>
    <col min="21" max="21" width="1.375" customWidth="1"/>
    <col min="22" max="22" width="14.625" customWidth="1" outlineLevel="1"/>
    <col min="23" max="23" width="26" customWidth="1" outlineLevel="1"/>
    <col min="24" max="27" width="14.625" customWidth="1" outlineLevel="1"/>
    <col min="28" max="28" width="1.375" customWidth="1"/>
    <col min="29" max="29" width="14.625" customWidth="1" outlineLevel="1"/>
    <col min="30" max="30" width="26" customWidth="1" outlineLevel="1"/>
    <col min="31" max="34" width="14.625" customWidth="1" outlineLevel="1"/>
    <col min="35" max="35" width="1.375" customWidth="1"/>
  </cols>
  <sheetData>
    <row r="1" spans="1:35" ht="21" thickBot="1" x14ac:dyDescent="0.35">
      <c r="A1" s="74" t="s">
        <v>159</v>
      </c>
      <c r="B1" s="75"/>
      <c r="C1" s="75"/>
      <c r="D1" s="75"/>
      <c r="E1" s="75"/>
      <c r="F1" s="75"/>
      <c r="G1" s="38"/>
      <c r="H1" s="73" t="s">
        <v>163</v>
      </c>
      <c r="I1" s="73"/>
      <c r="J1" s="73"/>
      <c r="K1" s="73"/>
      <c r="L1" s="73"/>
      <c r="M1" s="73"/>
      <c r="N1" s="38"/>
      <c r="O1" s="76" t="s">
        <v>161</v>
      </c>
      <c r="P1" s="76"/>
      <c r="Q1" s="76"/>
      <c r="R1" s="76"/>
      <c r="S1" s="76"/>
      <c r="T1" s="76"/>
      <c r="U1" s="38"/>
      <c r="V1" s="77" t="s">
        <v>147</v>
      </c>
      <c r="W1" s="77"/>
      <c r="X1" s="77"/>
      <c r="Y1" s="77"/>
      <c r="Z1" s="77"/>
      <c r="AA1" s="77"/>
      <c r="AB1" s="38"/>
      <c r="AC1" s="78" t="s">
        <v>162</v>
      </c>
      <c r="AD1" s="78"/>
      <c r="AE1" s="78"/>
      <c r="AF1" s="78"/>
      <c r="AG1" s="78"/>
      <c r="AH1" s="79"/>
      <c r="AI1" s="21"/>
    </row>
    <row r="2" spans="1:35" ht="16.5" thickBot="1" x14ac:dyDescent="0.3">
      <c r="A2" s="71" t="s">
        <v>53</v>
      </c>
      <c r="B2" s="71"/>
      <c r="C2" s="71"/>
      <c r="D2" s="71"/>
      <c r="E2" s="71"/>
      <c r="F2" s="71"/>
      <c r="G2" s="21"/>
      <c r="H2" s="71" t="s">
        <v>53</v>
      </c>
      <c r="I2" s="71"/>
      <c r="J2" s="71"/>
      <c r="K2" s="71"/>
      <c r="L2" s="71"/>
      <c r="M2" s="71"/>
      <c r="N2" s="21"/>
      <c r="O2" s="71" t="s">
        <v>53</v>
      </c>
      <c r="P2" s="71"/>
      <c r="Q2" s="71"/>
      <c r="R2" s="71"/>
      <c r="S2" s="71"/>
      <c r="T2" s="71"/>
      <c r="U2" s="21"/>
      <c r="V2" s="71" t="s">
        <v>53</v>
      </c>
      <c r="W2" s="71"/>
      <c r="X2" s="71"/>
      <c r="Y2" s="71"/>
      <c r="Z2" s="71"/>
      <c r="AA2" s="71"/>
      <c r="AB2" s="21"/>
      <c r="AC2" s="71" t="s">
        <v>53</v>
      </c>
      <c r="AD2" s="71"/>
      <c r="AE2" s="71"/>
      <c r="AF2" s="71"/>
      <c r="AG2" s="71"/>
      <c r="AH2" s="71"/>
      <c r="AI2" s="21"/>
    </row>
    <row r="3" spans="1:35" ht="15" outlineLevel="1" thickTop="1" x14ac:dyDescent="0.2">
      <c r="A3" s="1"/>
      <c r="B3" s="22" t="s">
        <v>148</v>
      </c>
      <c r="C3" s="23">
        <v>125.01405121353177</v>
      </c>
      <c r="D3" s="24"/>
      <c r="E3" s="1"/>
      <c r="F3" s="1"/>
      <c r="G3" s="21"/>
      <c r="H3" s="1"/>
      <c r="I3" s="22" t="s">
        <v>148</v>
      </c>
      <c r="J3" s="23">
        <v>4.0645668854662595</v>
      </c>
      <c r="K3" s="24"/>
      <c r="L3" s="1"/>
      <c r="M3" s="1"/>
      <c r="N3" s="21"/>
      <c r="O3" s="1"/>
      <c r="P3" s="22" t="s">
        <v>148</v>
      </c>
      <c r="Q3" s="23">
        <v>8.155543149122666</v>
      </c>
      <c r="R3" s="24"/>
      <c r="S3" s="1"/>
      <c r="T3" s="1"/>
      <c r="U3" s="21"/>
      <c r="V3" s="1"/>
      <c r="W3" s="22" t="s">
        <v>148</v>
      </c>
      <c r="X3" s="23">
        <v>6.3470272793239362</v>
      </c>
      <c r="Y3" s="24"/>
      <c r="Z3" s="1"/>
      <c r="AA3" s="1"/>
      <c r="AB3" s="21"/>
      <c r="AC3" s="1"/>
      <c r="AD3" s="22" t="s">
        <v>148</v>
      </c>
      <c r="AE3" s="23">
        <v>0.16302563559287936</v>
      </c>
      <c r="AF3" s="24"/>
      <c r="AG3" s="1"/>
      <c r="AH3" s="1"/>
      <c r="AI3" s="21"/>
    </row>
    <row r="4" spans="1:35" outlineLevel="1" x14ac:dyDescent="0.2">
      <c r="A4" s="1"/>
      <c r="B4" s="25" t="s">
        <v>149</v>
      </c>
      <c r="C4" s="23">
        <v>16.552077249825345</v>
      </c>
      <c r="D4" s="1"/>
      <c r="E4" s="1"/>
      <c r="F4" s="1"/>
      <c r="G4" s="21"/>
      <c r="H4" s="1"/>
      <c r="I4" s="25" t="s">
        <v>149</v>
      </c>
      <c r="J4" s="23">
        <v>17.933802197021766</v>
      </c>
      <c r="K4" s="1"/>
      <c r="L4" s="1"/>
      <c r="M4" s="1"/>
      <c r="N4" s="21"/>
      <c r="O4" s="1"/>
      <c r="P4" s="25" t="s">
        <v>149</v>
      </c>
      <c r="Q4" s="23">
        <v>16.52065697129196</v>
      </c>
      <c r="R4" s="1"/>
      <c r="S4" s="1"/>
      <c r="T4" s="1"/>
      <c r="U4" s="21"/>
      <c r="V4" s="1"/>
      <c r="W4" s="25" t="s">
        <v>149</v>
      </c>
      <c r="X4" s="23">
        <v>16.536650999723918</v>
      </c>
      <c r="Y4" s="1"/>
      <c r="Z4" s="1"/>
      <c r="AA4" s="1"/>
      <c r="AB4" s="21"/>
      <c r="AC4" s="1"/>
      <c r="AD4" s="25" t="s">
        <v>149</v>
      </c>
      <c r="AE4" s="23">
        <v>17.492262226619381</v>
      </c>
      <c r="AF4" s="1"/>
      <c r="AG4" s="1"/>
      <c r="AH4" s="1"/>
      <c r="AI4" s="21"/>
    </row>
    <row r="5" spans="1:35" outlineLevel="1" x14ac:dyDescent="0.2">
      <c r="A5" s="1"/>
      <c r="B5" s="22" t="s">
        <v>150</v>
      </c>
      <c r="C5" s="23">
        <v>2069.2422329999999</v>
      </c>
      <c r="D5" s="24"/>
      <c r="E5" s="1"/>
      <c r="F5" s="1"/>
      <c r="G5" s="21"/>
      <c r="H5" s="1"/>
      <c r="I5" s="22" t="s">
        <v>150</v>
      </c>
      <c r="J5" s="23">
        <v>72.89313854051673</v>
      </c>
      <c r="K5" s="24"/>
      <c r="L5" s="1"/>
      <c r="M5" s="1"/>
      <c r="N5" s="21"/>
      <c r="O5" s="1"/>
      <c r="P5" s="22" t="s">
        <v>150</v>
      </c>
      <c r="Q5" s="23">
        <v>134.73493078122573</v>
      </c>
      <c r="R5" s="24"/>
      <c r="S5" s="1"/>
      <c r="T5" s="1"/>
      <c r="U5" s="21"/>
      <c r="V5" s="1"/>
      <c r="W5" s="22" t="s">
        <v>150</v>
      </c>
      <c r="X5" s="23">
        <v>104.95857500390714</v>
      </c>
      <c r="Y5" s="24"/>
      <c r="Z5" s="1"/>
      <c r="AA5" s="1"/>
      <c r="AB5" s="21"/>
      <c r="AC5" s="1"/>
      <c r="AD5" s="22" t="s">
        <v>150</v>
      </c>
      <c r="AE5" s="23">
        <v>2.8516871674519395</v>
      </c>
      <c r="AF5" s="24"/>
      <c r="AG5" s="1"/>
      <c r="AH5" s="1"/>
      <c r="AI5" s="21"/>
    </row>
    <row r="6" spans="1:35" outlineLevel="1" x14ac:dyDescent="0.2">
      <c r="A6" s="1"/>
      <c r="B6" s="25"/>
      <c r="C6" s="26"/>
      <c r="D6" s="1"/>
      <c r="E6" s="1"/>
      <c r="F6" s="1"/>
      <c r="G6" s="21"/>
      <c r="H6" s="1"/>
      <c r="I6" s="25"/>
      <c r="J6" s="26"/>
      <c r="K6" s="1"/>
      <c r="L6" s="1"/>
      <c r="M6" s="1"/>
      <c r="N6" s="21"/>
      <c r="O6" s="1"/>
      <c r="P6" s="25"/>
      <c r="Q6" s="26"/>
      <c r="R6" s="1"/>
      <c r="S6" s="1"/>
      <c r="T6" s="1"/>
      <c r="U6" s="21"/>
      <c r="V6" s="1"/>
      <c r="W6" s="25"/>
      <c r="X6" s="26"/>
      <c r="Y6" s="1"/>
      <c r="Z6" s="1"/>
      <c r="AA6" s="1"/>
      <c r="AB6" s="21"/>
      <c r="AC6" s="1"/>
      <c r="AD6" s="25"/>
      <c r="AE6" s="26"/>
      <c r="AF6" s="1"/>
      <c r="AG6" s="1"/>
      <c r="AH6" s="1"/>
      <c r="AI6" s="21"/>
    </row>
    <row r="7" spans="1:35" ht="15.6" customHeight="1" outlineLevel="1" thickBot="1" x14ac:dyDescent="0.3">
      <c r="A7" s="72" t="s">
        <v>158</v>
      </c>
      <c r="B7" s="72"/>
      <c r="C7" s="72"/>
      <c r="D7" s="72"/>
      <c r="E7" s="72"/>
      <c r="F7" s="72"/>
      <c r="G7" s="21"/>
      <c r="H7" s="72" t="s">
        <v>158</v>
      </c>
      <c r="I7" s="72"/>
      <c r="J7" s="72"/>
      <c r="K7" s="72"/>
      <c r="L7" s="72"/>
      <c r="M7" s="72"/>
      <c r="N7" s="21"/>
      <c r="O7" s="72" t="s">
        <v>158</v>
      </c>
      <c r="P7" s="72"/>
      <c r="Q7" s="72"/>
      <c r="R7" s="72"/>
      <c r="S7" s="72"/>
      <c r="T7" s="72"/>
      <c r="U7" s="21"/>
      <c r="V7" s="72" t="s">
        <v>158</v>
      </c>
      <c r="W7" s="72"/>
      <c r="X7" s="72"/>
      <c r="Y7" s="72"/>
      <c r="Z7" s="72"/>
      <c r="AA7" s="72"/>
      <c r="AB7" s="21"/>
      <c r="AC7" s="72" t="s">
        <v>158</v>
      </c>
      <c r="AD7" s="72"/>
      <c r="AE7" s="72"/>
      <c r="AF7" s="72"/>
      <c r="AG7" s="72"/>
      <c r="AH7" s="72"/>
      <c r="AI7" s="21"/>
    </row>
    <row r="8" spans="1:35" ht="15" outlineLevel="1" thickTop="1" x14ac:dyDescent="0.2">
      <c r="A8" s="67" t="s">
        <v>1</v>
      </c>
      <c r="B8" s="69" t="s">
        <v>2</v>
      </c>
      <c r="C8" s="69" t="s">
        <v>151</v>
      </c>
      <c r="D8" s="35" t="s">
        <v>152</v>
      </c>
      <c r="E8" s="36" t="s">
        <v>153</v>
      </c>
      <c r="F8" s="35" t="s">
        <v>154</v>
      </c>
      <c r="G8" s="21"/>
      <c r="H8" s="67" t="s">
        <v>1</v>
      </c>
      <c r="I8" s="69" t="s">
        <v>2</v>
      </c>
      <c r="J8" s="69" t="s">
        <v>151</v>
      </c>
      <c r="K8" s="35" t="s">
        <v>152</v>
      </c>
      <c r="L8" s="36" t="s">
        <v>153</v>
      </c>
      <c r="M8" s="35" t="s">
        <v>154</v>
      </c>
      <c r="N8" s="21"/>
      <c r="O8" s="67" t="s">
        <v>1</v>
      </c>
      <c r="P8" s="69" t="s">
        <v>2</v>
      </c>
      <c r="Q8" s="69" t="s">
        <v>151</v>
      </c>
      <c r="R8" s="35" t="s">
        <v>152</v>
      </c>
      <c r="S8" s="36" t="s">
        <v>153</v>
      </c>
      <c r="T8" s="35" t="s">
        <v>154</v>
      </c>
      <c r="U8" s="21"/>
      <c r="V8" s="67" t="s">
        <v>1</v>
      </c>
      <c r="W8" s="69" t="s">
        <v>2</v>
      </c>
      <c r="X8" s="69" t="s">
        <v>151</v>
      </c>
      <c r="Y8" s="35" t="s">
        <v>152</v>
      </c>
      <c r="Z8" s="36" t="s">
        <v>153</v>
      </c>
      <c r="AA8" s="35" t="s">
        <v>154</v>
      </c>
      <c r="AB8" s="21"/>
      <c r="AC8" s="67" t="s">
        <v>1</v>
      </c>
      <c r="AD8" s="69" t="s">
        <v>2</v>
      </c>
      <c r="AE8" s="69" t="s">
        <v>151</v>
      </c>
      <c r="AF8" s="35" t="s">
        <v>152</v>
      </c>
      <c r="AG8" s="36" t="s">
        <v>153</v>
      </c>
      <c r="AH8" s="35" t="s">
        <v>154</v>
      </c>
      <c r="AI8" s="21"/>
    </row>
    <row r="9" spans="1:35" ht="15" outlineLevel="1" thickBot="1" x14ac:dyDescent="0.25">
      <c r="A9" s="68"/>
      <c r="B9" s="70"/>
      <c r="C9" s="70"/>
      <c r="D9" s="37" t="s">
        <v>155</v>
      </c>
      <c r="E9" s="37" t="s">
        <v>156</v>
      </c>
      <c r="F9" s="37" t="s">
        <v>157</v>
      </c>
      <c r="G9" s="21"/>
      <c r="H9" s="68"/>
      <c r="I9" s="70"/>
      <c r="J9" s="70"/>
      <c r="K9" s="37" t="s">
        <v>155</v>
      </c>
      <c r="L9" s="37" t="s">
        <v>156</v>
      </c>
      <c r="M9" s="37" t="s">
        <v>157</v>
      </c>
      <c r="N9" s="21"/>
      <c r="O9" s="68"/>
      <c r="P9" s="70"/>
      <c r="Q9" s="70"/>
      <c r="R9" s="37" t="s">
        <v>155</v>
      </c>
      <c r="S9" s="37" t="s">
        <v>156</v>
      </c>
      <c r="T9" s="37" t="s">
        <v>157</v>
      </c>
      <c r="U9" s="21"/>
      <c r="V9" s="68"/>
      <c r="W9" s="70"/>
      <c r="X9" s="70"/>
      <c r="Y9" s="37" t="s">
        <v>155</v>
      </c>
      <c r="Z9" s="37" t="s">
        <v>156</v>
      </c>
      <c r="AA9" s="37" t="s">
        <v>157</v>
      </c>
      <c r="AB9" s="21"/>
      <c r="AC9" s="68"/>
      <c r="AD9" s="70"/>
      <c r="AE9" s="70"/>
      <c r="AF9" s="37" t="s">
        <v>155</v>
      </c>
      <c r="AG9" s="37" t="s">
        <v>156</v>
      </c>
      <c r="AH9" s="37" t="s">
        <v>157</v>
      </c>
      <c r="AI9" s="21"/>
    </row>
    <row r="10" spans="1:35" ht="15" outlineLevel="1" thickTop="1" x14ac:dyDescent="0.2">
      <c r="A10" s="27" t="s">
        <v>3</v>
      </c>
      <c r="B10" t="s">
        <v>4</v>
      </c>
      <c r="C10" s="28">
        <v>7.3056692294733591E-2</v>
      </c>
      <c r="D10" s="29">
        <v>3.0416531003084515</v>
      </c>
      <c r="E10" s="30">
        <v>0.22221311461655699</v>
      </c>
      <c r="F10" s="31">
        <v>27.779761690992661</v>
      </c>
      <c r="G10" s="21"/>
      <c r="H10" s="27" t="s">
        <v>3</v>
      </c>
      <c r="I10" t="s">
        <v>4</v>
      </c>
      <c r="J10" s="28">
        <v>0.13727939170712</v>
      </c>
      <c r="K10" s="29">
        <v>2.4986851149505962</v>
      </c>
      <c r="L10" s="30">
        <v>0.34301797264805306</v>
      </c>
      <c r="M10" s="31">
        <v>1.3942194927450475</v>
      </c>
      <c r="N10" s="21"/>
      <c r="O10" s="27" t="s">
        <v>3</v>
      </c>
      <c r="P10" t="s">
        <v>4</v>
      </c>
      <c r="Q10" s="28">
        <v>7.3056692294733591E-2</v>
      </c>
      <c r="R10" s="29">
        <v>2.7690792538596121</v>
      </c>
      <c r="S10" s="30">
        <v>0.20229977098895216</v>
      </c>
      <c r="T10" s="31">
        <v>1.649864511358033</v>
      </c>
      <c r="U10" s="21"/>
      <c r="V10" s="27" t="s">
        <v>3</v>
      </c>
      <c r="W10" t="s">
        <v>4</v>
      </c>
      <c r="X10" s="28">
        <v>7.3056692294733591E-2</v>
      </c>
      <c r="Y10" s="29">
        <v>2.8656345974661805</v>
      </c>
      <c r="Z10" s="30">
        <v>0.2093537850162295</v>
      </c>
      <c r="AA10" s="31">
        <v>1.3287741845277274</v>
      </c>
      <c r="AB10" s="21"/>
      <c r="AC10" s="27" t="s">
        <v>3</v>
      </c>
      <c r="AD10" t="s">
        <v>4</v>
      </c>
      <c r="AE10" s="28">
        <v>0.13727939170712</v>
      </c>
      <c r="AF10" s="29">
        <v>2.9712889707680432</v>
      </c>
      <c r="AG10" s="30">
        <v>0.40789674249311164</v>
      </c>
      <c r="AH10" s="31">
        <v>6.6497625701204571E-2</v>
      </c>
      <c r="AI10" s="21"/>
    </row>
    <row r="11" spans="1:35" outlineLevel="1" x14ac:dyDescent="0.2">
      <c r="A11" s="27" t="s">
        <v>3</v>
      </c>
      <c r="B11" t="s">
        <v>5</v>
      </c>
      <c r="C11" s="28">
        <v>0.47444818593657406</v>
      </c>
      <c r="D11" s="29">
        <v>3.0603633751659229</v>
      </c>
      <c r="E11" s="30">
        <v>1.4519838516542032</v>
      </c>
      <c r="F11" s="31">
        <v>181.51838359191967</v>
      </c>
      <c r="G11" s="21"/>
      <c r="H11" s="27" t="s">
        <v>3</v>
      </c>
      <c r="I11" t="s">
        <v>5</v>
      </c>
      <c r="J11" s="28">
        <v>8.4542447182941738E-2</v>
      </c>
      <c r="K11" s="29">
        <v>2.7257828334751353</v>
      </c>
      <c r="L11" s="30">
        <v>0.23044435123124091</v>
      </c>
      <c r="M11" s="31">
        <v>0.93665647895725768</v>
      </c>
      <c r="N11" s="21"/>
      <c r="O11" s="27" t="s">
        <v>3</v>
      </c>
      <c r="P11" t="s">
        <v>5</v>
      </c>
      <c r="Q11" s="28">
        <v>0.47444818593657406</v>
      </c>
      <c r="R11" s="29">
        <v>2.9512883767410321</v>
      </c>
      <c r="S11" s="30">
        <v>1.4002334165204791</v>
      </c>
      <c r="T11" s="31">
        <v>11.419664047276218</v>
      </c>
      <c r="U11" s="21"/>
      <c r="V11" s="27" t="s">
        <v>3</v>
      </c>
      <c r="W11" t="s">
        <v>5</v>
      </c>
      <c r="X11" s="28">
        <v>0.47444818593657406</v>
      </c>
      <c r="Y11" s="29">
        <v>2.9983622802481857</v>
      </c>
      <c r="Z11" s="30">
        <v>1.4225675446444015</v>
      </c>
      <c r="AA11" s="31">
        <v>9.0290750125388879</v>
      </c>
      <c r="AB11" s="21"/>
      <c r="AC11" s="27" t="s">
        <v>3</v>
      </c>
      <c r="AD11" t="s">
        <v>5</v>
      </c>
      <c r="AE11" s="28">
        <v>8.4542447182941738E-2</v>
      </c>
      <c r="AF11" s="29">
        <v>3.04114371086039</v>
      </c>
      <c r="AG11" s="30">
        <v>0.25710573155114996</v>
      </c>
      <c r="AH11" s="31">
        <v>4.1914825300698441E-2</v>
      </c>
      <c r="AI11" s="21"/>
    </row>
    <row r="12" spans="1:35" outlineLevel="1" x14ac:dyDescent="0.2">
      <c r="A12" s="27" t="s">
        <v>3</v>
      </c>
      <c r="B12" t="s">
        <v>6</v>
      </c>
      <c r="C12" s="28">
        <v>0.13442669079762645</v>
      </c>
      <c r="D12" s="29">
        <v>2.817281609522706</v>
      </c>
      <c r="E12" s="30">
        <v>0.37871784381314816</v>
      </c>
      <c r="F12" s="31">
        <v>47.34505192193523</v>
      </c>
      <c r="G12" s="21"/>
      <c r="H12" s="27" t="s">
        <v>3</v>
      </c>
      <c r="I12" t="s">
        <v>6</v>
      </c>
      <c r="J12" s="28">
        <v>0.44482045290657624</v>
      </c>
      <c r="K12" s="29">
        <v>2.2747337978263653</v>
      </c>
      <c r="L12" s="30">
        <v>1.0118481181910199</v>
      </c>
      <c r="M12" s="31">
        <v>4.1127243543205694</v>
      </c>
      <c r="N12" s="21"/>
      <c r="O12" s="27" t="s">
        <v>3</v>
      </c>
      <c r="P12" t="s">
        <v>6</v>
      </c>
      <c r="Q12" s="28">
        <v>0.13442669079762645</v>
      </c>
      <c r="R12" s="29">
        <v>2.5277015515809733</v>
      </c>
      <c r="S12" s="30">
        <v>0.33979055490305615</v>
      </c>
      <c r="T12" s="31">
        <v>2.7711765321762085</v>
      </c>
      <c r="U12" s="21"/>
      <c r="V12" s="27" t="s">
        <v>3</v>
      </c>
      <c r="W12" t="s">
        <v>6</v>
      </c>
      <c r="X12" s="28">
        <v>0.13442669079762645</v>
      </c>
      <c r="Y12" s="29">
        <v>2.5621322532903559</v>
      </c>
      <c r="Z12" s="30">
        <v>0.34441896019568863</v>
      </c>
      <c r="AA12" s="31">
        <v>2.1860365358784208</v>
      </c>
      <c r="AB12" s="21"/>
      <c r="AC12" s="27" t="s">
        <v>3</v>
      </c>
      <c r="AD12" t="s">
        <v>6</v>
      </c>
      <c r="AE12" s="28">
        <v>0.44482045290657624</v>
      </c>
      <c r="AF12" s="29">
        <v>2.7899346975417028</v>
      </c>
      <c r="AG12" s="30">
        <v>1.241020015740272</v>
      </c>
      <c r="AH12" s="31">
        <v>0.20231807684954298</v>
      </c>
      <c r="AI12" s="21"/>
    </row>
    <row r="13" spans="1:35" outlineLevel="1" x14ac:dyDescent="0.2">
      <c r="A13" s="27" t="s">
        <v>3</v>
      </c>
      <c r="B13" s="32" t="s">
        <v>7</v>
      </c>
      <c r="C13" s="28">
        <v>1.1374376329811909E-2</v>
      </c>
      <c r="D13" s="29">
        <v>2.3620611373200733</v>
      </c>
      <c r="E13" s="30">
        <v>2.6866972289902039E-2</v>
      </c>
      <c r="F13" s="31">
        <v>3.3587490498023524</v>
      </c>
      <c r="G13" s="21"/>
      <c r="H13" s="27" t="s">
        <v>3</v>
      </c>
      <c r="I13" s="32" t="s">
        <v>7</v>
      </c>
      <c r="J13" s="28">
        <v>2.3517370821267865E-2</v>
      </c>
      <c r="K13" s="29">
        <v>2.2295868811110084</v>
      </c>
      <c r="L13" s="30">
        <v>5.2434021461321659E-2</v>
      </c>
      <c r="M13" s="31">
        <v>0.21312158730351519</v>
      </c>
      <c r="N13" s="21"/>
      <c r="O13" s="27" t="s">
        <v>3</v>
      </c>
      <c r="P13" s="32" t="s">
        <v>7</v>
      </c>
      <c r="Q13" s="28">
        <v>1.1374376329811909E-2</v>
      </c>
      <c r="R13" s="29">
        <v>2.1615622235079739</v>
      </c>
      <c r="S13" s="30">
        <v>2.4586422190484698E-2</v>
      </c>
      <c r="T13" s="31">
        <v>0.20051562705704495</v>
      </c>
      <c r="U13" s="21"/>
      <c r="V13" s="27" t="s">
        <v>3</v>
      </c>
      <c r="W13" s="32" t="s">
        <v>7</v>
      </c>
      <c r="X13" s="28">
        <v>1.1374376329811909E-2</v>
      </c>
      <c r="Y13" s="29">
        <v>2.1072150618434393</v>
      </c>
      <c r="Z13" s="30">
        <v>2.3968257121255155E-2</v>
      </c>
      <c r="AA13" s="31">
        <v>0.15212718178645668</v>
      </c>
      <c r="AB13" s="21"/>
      <c r="AC13" s="27" t="s">
        <v>3</v>
      </c>
      <c r="AD13" s="32" t="s">
        <v>7</v>
      </c>
      <c r="AE13" s="28">
        <v>2.3517370821267865E-2</v>
      </c>
      <c r="AF13" s="29">
        <v>2.6571808659796061</v>
      </c>
      <c r="AG13" s="30">
        <v>6.2489907764420066E-2</v>
      </c>
      <c r="AH13" s="31">
        <v>1.0187456931434987E-2</v>
      </c>
      <c r="AI13" s="21"/>
    </row>
    <row r="14" spans="1:35" outlineLevel="1" x14ac:dyDescent="0.2">
      <c r="A14" s="27" t="s">
        <v>3</v>
      </c>
      <c r="B14" s="32" t="s">
        <v>8</v>
      </c>
      <c r="C14" s="28">
        <v>7.4017279286377729E-3</v>
      </c>
      <c r="D14" s="29">
        <v>2.8171146212684</v>
      </c>
      <c r="E14" s="30">
        <v>2.0851515970416137E-2</v>
      </c>
      <c r="F14" s="31">
        <v>2.6067324854053786</v>
      </c>
      <c r="G14" s="21"/>
      <c r="H14" s="27" t="s">
        <v>3</v>
      </c>
      <c r="I14" s="32" t="s">
        <v>8</v>
      </c>
      <c r="J14" s="28">
        <v>7.4592818269867177E-3</v>
      </c>
      <c r="K14" s="29">
        <v>2.2742036768631619</v>
      </c>
      <c r="L14" s="30">
        <v>1.6963926157691756E-2</v>
      </c>
      <c r="M14" s="31">
        <v>6.895101250804879E-2</v>
      </c>
      <c r="N14" s="21"/>
      <c r="O14" s="27" t="s">
        <v>3</v>
      </c>
      <c r="P14" s="32" t="s">
        <v>8</v>
      </c>
      <c r="Q14" s="28">
        <v>7.4017279286377729E-3</v>
      </c>
      <c r="R14" s="29">
        <v>2.5274706581507487</v>
      </c>
      <c r="S14" s="30">
        <v>1.8707650159246889E-2</v>
      </c>
      <c r="T14" s="31">
        <v>0.15257104809242952</v>
      </c>
      <c r="U14" s="21"/>
      <c r="V14" s="27" t="s">
        <v>3</v>
      </c>
      <c r="W14" s="32" t="s">
        <v>8</v>
      </c>
      <c r="X14" s="28">
        <v>7.4017279286377729E-3</v>
      </c>
      <c r="Y14" s="29">
        <v>2.5619306798937371</v>
      </c>
      <c r="Z14" s="30">
        <v>1.8962713864603433E-2</v>
      </c>
      <c r="AA14" s="31">
        <v>0.12035686218865221</v>
      </c>
      <c r="AB14" s="21"/>
      <c r="AC14" s="27" t="s">
        <v>3</v>
      </c>
      <c r="AD14" s="32" t="s">
        <v>8</v>
      </c>
      <c r="AE14" s="28">
        <v>7.4592818269867177E-3</v>
      </c>
      <c r="AF14" s="29">
        <v>2.7893614559158868</v>
      </c>
      <c r="AG14" s="30">
        <v>2.0806633217010588E-2</v>
      </c>
      <c r="AH14" s="31">
        <v>3.3920146047510674E-3</v>
      </c>
      <c r="AI14" s="21"/>
    </row>
    <row r="15" spans="1:35" outlineLevel="1" x14ac:dyDescent="0.2">
      <c r="A15" s="27" t="s">
        <v>3</v>
      </c>
      <c r="B15" s="32" t="s">
        <v>9</v>
      </c>
      <c r="C15" s="28">
        <v>6.0628002274057152E-2</v>
      </c>
      <c r="D15" s="29">
        <v>1.1269126438090824</v>
      </c>
      <c r="E15" s="30">
        <v>6.8322462331520811E-2</v>
      </c>
      <c r="F15" s="31">
        <v>8.5412678049473385</v>
      </c>
      <c r="G15" s="21"/>
      <c r="H15" s="27" t="s">
        <v>3</v>
      </c>
      <c r="I15" s="32" t="s">
        <v>9</v>
      </c>
      <c r="J15" s="28">
        <v>4.7181698970683109E-4</v>
      </c>
      <c r="K15" s="29">
        <v>0.90989351913054617</v>
      </c>
      <c r="L15" s="30">
        <v>4.2930322114992923E-4</v>
      </c>
      <c r="M15" s="31">
        <v>1.7449316565100008E-3</v>
      </c>
      <c r="N15" s="21"/>
      <c r="O15" s="27" t="s">
        <v>3</v>
      </c>
      <c r="P15" s="32" t="s">
        <v>9</v>
      </c>
      <c r="Q15" s="28">
        <v>6.0628002274057152E-2</v>
      </c>
      <c r="R15" s="29">
        <v>1.0110806206323895</v>
      </c>
      <c r="S15" s="30">
        <v>6.1299798166955626E-2</v>
      </c>
      <c r="T15" s="31">
        <v>0.49993314898311714</v>
      </c>
      <c r="U15" s="21"/>
      <c r="V15" s="27" t="s">
        <v>3</v>
      </c>
      <c r="W15" s="32" t="s">
        <v>9</v>
      </c>
      <c r="X15" s="28">
        <v>6.0628002274057152E-2</v>
      </c>
      <c r="Y15" s="29">
        <v>1.0248529013161425</v>
      </c>
      <c r="Z15" s="30">
        <v>6.2134784031569155E-2</v>
      </c>
      <c r="AA15" s="31">
        <v>0.39437116924327076</v>
      </c>
      <c r="AB15" s="21"/>
      <c r="AC15" s="27" t="s">
        <v>3</v>
      </c>
      <c r="AD15" s="32" t="s">
        <v>9</v>
      </c>
      <c r="AE15" s="28">
        <v>4.7181698970683109E-4</v>
      </c>
      <c r="AF15" s="29">
        <v>1.1159738790166811</v>
      </c>
      <c r="AG15" s="30">
        <v>5.2653543618910584E-4</v>
      </c>
      <c r="AH15" s="31">
        <v>8.5838774146902955E-5</v>
      </c>
      <c r="AI15" s="21"/>
    </row>
    <row r="16" spans="1:35" outlineLevel="1" x14ac:dyDescent="0.2">
      <c r="A16" s="27" t="s">
        <v>3</v>
      </c>
      <c r="B16" s="32" t="s">
        <v>10</v>
      </c>
      <c r="C16" s="28">
        <v>9.6001913899083996E-2</v>
      </c>
      <c r="D16" s="29">
        <v>2.8171146212684</v>
      </c>
      <c r="E16" s="30">
        <v>0.27044839531485954</v>
      </c>
      <c r="F16" s="31">
        <v>33.809849542509333</v>
      </c>
      <c r="G16" s="21"/>
      <c r="H16" s="27" t="s">
        <v>3</v>
      </c>
      <c r="I16" s="32" t="s">
        <v>10</v>
      </c>
      <c r="J16" s="28">
        <v>0.14223050124647621</v>
      </c>
      <c r="K16" s="29">
        <v>2.2742036768631619</v>
      </c>
      <c r="L16" s="30">
        <v>0.32346112889682671</v>
      </c>
      <c r="M16" s="31">
        <v>1.3147293932495752</v>
      </c>
      <c r="N16" s="21"/>
      <c r="O16" s="27" t="s">
        <v>3</v>
      </c>
      <c r="P16" s="32" t="s">
        <v>10</v>
      </c>
      <c r="Q16" s="28">
        <v>9.6001913899083996E-2</v>
      </c>
      <c r="R16" s="29">
        <v>2.5274706581507487</v>
      </c>
      <c r="S16" s="30">
        <v>0.24264202050624933</v>
      </c>
      <c r="T16" s="31">
        <v>1.9788774680290231</v>
      </c>
      <c r="U16" s="21"/>
      <c r="V16" s="27" t="s">
        <v>3</v>
      </c>
      <c r="W16" s="32" t="s">
        <v>10</v>
      </c>
      <c r="X16" s="28">
        <v>9.6001913899083996E-2</v>
      </c>
      <c r="Y16" s="29">
        <v>2.5619306798937371</v>
      </c>
      <c r="Z16" s="30">
        <v>0.24595024854658026</v>
      </c>
      <c r="AA16" s="31">
        <v>1.5610529368816473</v>
      </c>
      <c r="AB16" s="21"/>
      <c r="AC16" s="27" t="s">
        <v>3</v>
      </c>
      <c r="AD16" s="32" t="s">
        <v>10</v>
      </c>
      <c r="AE16" s="28">
        <v>0.14223050124647621</v>
      </c>
      <c r="AF16" s="29">
        <v>2.7893614559158868</v>
      </c>
      <c r="AG16" s="30">
        <v>0.39673227803251726</v>
      </c>
      <c r="AH16" s="31">
        <v>6.4677531786462059E-2</v>
      </c>
      <c r="AI16" s="21"/>
    </row>
    <row r="17" spans="1:35" outlineLevel="1" x14ac:dyDescent="0.2">
      <c r="A17" s="27" t="s">
        <v>3</v>
      </c>
      <c r="B17" s="32" t="s">
        <v>11</v>
      </c>
      <c r="C17" s="28">
        <v>5.9794985621563358E-2</v>
      </c>
      <c r="D17" s="29">
        <v>2.6153017255643607</v>
      </c>
      <c r="E17" s="30">
        <v>0.15638192907617079</v>
      </c>
      <c r="F17" s="31">
        <v>19.54993849039931</v>
      </c>
      <c r="G17" s="21"/>
      <c r="H17" s="27" t="s">
        <v>3</v>
      </c>
      <c r="I17" s="32" t="s">
        <v>11</v>
      </c>
      <c r="J17" s="28">
        <v>7.6261839478082877E-2</v>
      </c>
      <c r="K17" s="29">
        <v>1.9969504131077727</v>
      </c>
      <c r="L17" s="30">
        <v>0.15229111185011623</v>
      </c>
      <c r="M17" s="31">
        <v>0.61899741017682075</v>
      </c>
      <c r="N17" s="21"/>
      <c r="O17" s="27" t="s">
        <v>3</v>
      </c>
      <c r="P17" s="32" t="s">
        <v>11</v>
      </c>
      <c r="Q17" s="28">
        <v>5.9794985621563358E-2</v>
      </c>
      <c r="R17" s="29">
        <v>2.346501518505721</v>
      </c>
      <c r="S17" s="30">
        <v>0.14030902456002617</v>
      </c>
      <c r="T17" s="31">
        <v>1.1442963040106053</v>
      </c>
      <c r="U17" s="21"/>
      <c r="V17" s="27" t="s">
        <v>3</v>
      </c>
      <c r="W17" s="32" t="s">
        <v>11</v>
      </c>
      <c r="X17" s="28">
        <v>5.9794985621563358E-2</v>
      </c>
      <c r="Y17" s="29">
        <v>2.3784400967298773</v>
      </c>
      <c r="Z17" s="30">
        <v>0.14221879138571278</v>
      </c>
      <c r="AA17" s="31">
        <v>0.90266654855759898</v>
      </c>
      <c r="AB17" s="21"/>
      <c r="AC17" s="27" t="s">
        <v>3</v>
      </c>
      <c r="AD17" s="32" t="s">
        <v>11</v>
      </c>
      <c r="AE17" s="28">
        <v>7.6261839478082877E-2</v>
      </c>
      <c r="AF17" s="29">
        <v>2.4492798060314902</v>
      </c>
      <c r="AG17" s="30">
        <v>0.18678658340448348</v>
      </c>
      <c r="AH17" s="31">
        <v>3.0451001479738293E-2</v>
      </c>
      <c r="AI17" s="21"/>
    </row>
    <row r="18" spans="1:35" outlineLevel="1" x14ac:dyDescent="0.2">
      <c r="A18" s="27" t="s">
        <v>12</v>
      </c>
      <c r="B18" s="32" t="s">
        <v>13</v>
      </c>
      <c r="C18" s="28">
        <v>0.10439886541213139</v>
      </c>
      <c r="D18" s="29">
        <v>1.0393274988104964</v>
      </c>
      <c r="E18" s="30">
        <v>0.10850461166744416</v>
      </c>
      <c r="F18" s="31">
        <v>13.564601079898241</v>
      </c>
      <c r="G18" s="21"/>
      <c r="H18" s="27" t="s">
        <v>12</v>
      </c>
      <c r="I18" s="32" t="s">
        <v>13</v>
      </c>
      <c r="J18" s="28">
        <v>1.234131866398199E-2</v>
      </c>
      <c r="K18" s="29">
        <v>1.716291243611378</v>
      </c>
      <c r="L18" s="30">
        <v>2.1181297157609958E-2</v>
      </c>
      <c r="M18" s="31">
        <v>8.6092799018042038E-2</v>
      </c>
      <c r="N18" s="21"/>
      <c r="O18" s="27" t="s">
        <v>12</v>
      </c>
      <c r="P18" s="32" t="s">
        <v>13</v>
      </c>
      <c r="Q18" s="28">
        <v>0.10439886541213139</v>
      </c>
      <c r="R18" s="29">
        <v>1.4752571166479607</v>
      </c>
      <c r="S18" s="30">
        <v>0.15401516916921948</v>
      </c>
      <c r="T18" s="31">
        <v>1.2560773577789963</v>
      </c>
      <c r="U18" s="21"/>
      <c r="V18" s="27" t="s">
        <v>12</v>
      </c>
      <c r="W18" s="32" t="s">
        <v>13</v>
      </c>
      <c r="X18" s="28">
        <v>0.10439886541213139</v>
      </c>
      <c r="Y18" s="29">
        <v>1.4398253284399725</v>
      </c>
      <c r="Z18" s="30">
        <v>0.15031613068078256</v>
      </c>
      <c r="AA18" s="31">
        <v>0.95406058195334864</v>
      </c>
      <c r="AB18" s="21"/>
      <c r="AC18" s="27" t="s">
        <v>12</v>
      </c>
      <c r="AD18" s="32" t="s">
        <v>13</v>
      </c>
      <c r="AE18" s="28">
        <v>1.234131866398199E-2</v>
      </c>
      <c r="AF18" s="29">
        <v>1.3313413721329534</v>
      </c>
      <c r="AG18" s="30">
        <v>1.6430508124035809E-2</v>
      </c>
      <c r="AH18" s="31">
        <v>2.6785940300349058E-3</v>
      </c>
      <c r="AI18" s="21"/>
    </row>
    <row r="19" spans="1:35" outlineLevel="1" x14ac:dyDescent="0.2">
      <c r="A19" s="27" t="s">
        <v>12</v>
      </c>
      <c r="B19" s="32" t="s">
        <v>14</v>
      </c>
      <c r="C19" s="28">
        <v>0</v>
      </c>
      <c r="D19" s="29">
        <v>0.98983571315285368</v>
      </c>
      <c r="E19" s="30">
        <v>0</v>
      </c>
      <c r="F19" s="31">
        <v>0</v>
      </c>
      <c r="G19" s="21"/>
      <c r="H19" s="27" t="s">
        <v>12</v>
      </c>
      <c r="I19" s="32" t="s">
        <v>14</v>
      </c>
      <c r="J19" s="28">
        <v>0.23780136929181714</v>
      </c>
      <c r="K19" s="29">
        <v>1.6345630891536933</v>
      </c>
      <c r="L19" s="30">
        <v>0.38870134079461083</v>
      </c>
      <c r="M19" s="31">
        <v>1.5799025981301105</v>
      </c>
      <c r="N19" s="21"/>
      <c r="O19" s="27" t="s">
        <v>12</v>
      </c>
      <c r="P19" s="32" t="s">
        <v>14</v>
      </c>
      <c r="Q19" s="28">
        <v>0</v>
      </c>
      <c r="R19" s="29">
        <v>1.4050067777599624</v>
      </c>
      <c r="S19" s="30">
        <v>0</v>
      </c>
      <c r="T19" s="31">
        <v>0</v>
      </c>
      <c r="U19" s="21"/>
      <c r="V19" s="27" t="s">
        <v>12</v>
      </c>
      <c r="W19" s="32" t="s">
        <v>14</v>
      </c>
      <c r="X19" s="28">
        <v>0</v>
      </c>
      <c r="Y19" s="29">
        <v>1.3712622175618785</v>
      </c>
      <c r="Z19" s="30">
        <v>0</v>
      </c>
      <c r="AA19" s="31">
        <v>0</v>
      </c>
      <c r="AB19" s="21"/>
      <c r="AC19" s="27" t="s">
        <v>12</v>
      </c>
      <c r="AD19" s="32" t="s">
        <v>14</v>
      </c>
      <c r="AE19" s="28">
        <v>0.23780136929181714</v>
      </c>
      <c r="AF19" s="29">
        <v>1.267944163936146</v>
      </c>
      <c r="AG19" s="30">
        <v>0.30151885836958375</v>
      </c>
      <c r="AH19" s="31">
        <v>4.9155303528940764E-2</v>
      </c>
      <c r="AI19" s="21"/>
    </row>
    <row r="20" spans="1:35" outlineLevel="1" x14ac:dyDescent="0.2">
      <c r="A20" s="27" t="s">
        <v>12</v>
      </c>
      <c r="B20" s="32" t="s">
        <v>8</v>
      </c>
      <c r="C20" s="28">
        <v>7.4017279286377729E-3</v>
      </c>
      <c r="D20" s="29">
        <v>0.83628198871562032</v>
      </c>
      <c r="E20" s="30">
        <v>6.1899317520931457E-3</v>
      </c>
      <c r="F20" s="31">
        <v>0.77382844506443893</v>
      </c>
      <c r="G20" s="21"/>
      <c r="H20" s="27" t="s">
        <v>12</v>
      </c>
      <c r="I20" s="32" t="s">
        <v>8</v>
      </c>
      <c r="J20" s="28">
        <v>7.4592818269867177E-3</v>
      </c>
      <c r="K20" s="29">
        <v>1.3490534766318307</v>
      </c>
      <c r="L20" s="30">
        <v>1.0062970081873065E-2</v>
      </c>
      <c r="M20" s="31">
        <v>4.0901614964218951E-2</v>
      </c>
      <c r="N20" s="21"/>
      <c r="O20" s="27" t="s">
        <v>12</v>
      </c>
      <c r="P20" s="32" t="s">
        <v>8</v>
      </c>
      <c r="Q20" s="28">
        <v>7.4017279286377729E-3</v>
      </c>
      <c r="R20" s="29">
        <v>1.1791008236396965</v>
      </c>
      <c r="S20" s="30">
        <v>8.7273834970137427E-3</v>
      </c>
      <c r="T20" s="31">
        <v>7.1176552688836645E-2</v>
      </c>
      <c r="U20" s="21"/>
      <c r="V20" s="27" t="s">
        <v>12</v>
      </c>
      <c r="W20" s="32" t="s">
        <v>8</v>
      </c>
      <c r="X20" s="28">
        <v>7.4017279286377729E-3</v>
      </c>
      <c r="Y20" s="29">
        <v>1.1558713270268914</v>
      </c>
      <c r="Z20" s="30">
        <v>8.5554450831665466E-3</v>
      </c>
      <c r="AA20" s="31">
        <v>5.4301643329615915E-2</v>
      </c>
      <c r="AB20" s="21"/>
      <c r="AC20" s="27" t="s">
        <v>12</v>
      </c>
      <c r="AD20" s="32" t="s">
        <v>8</v>
      </c>
      <c r="AE20" s="28">
        <v>7.4592818269867177E-3</v>
      </c>
      <c r="AF20" s="29">
        <v>1.0881537314182981</v>
      </c>
      <c r="AG20" s="30">
        <v>8.1168453537362965E-3</v>
      </c>
      <c r="AH20" s="31">
        <v>1.3232538728019695E-3</v>
      </c>
      <c r="AI20" s="21"/>
    </row>
    <row r="21" spans="1:35" outlineLevel="1" x14ac:dyDescent="0.2">
      <c r="A21" s="27" t="s">
        <v>12</v>
      </c>
      <c r="B21" s="32" t="s">
        <v>10</v>
      </c>
      <c r="C21" s="28">
        <v>9.6001913899083996E-2</v>
      </c>
      <c r="D21" s="29">
        <v>0.92920220968402256</v>
      </c>
      <c r="E21" s="30">
        <v>8.920519052892413E-2</v>
      </c>
      <c r="F21" s="31">
        <v>11.151902257295781</v>
      </c>
      <c r="G21" s="21"/>
      <c r="H21" s="27" t="s">
        <v>12</v>
      </c>
      <c r="I21" s="32" t="s">
        <v>10</v>
      </c>
      <c r="J21" s="28">
        <v>0.14223050124647621</v>
      </c>
      <c r="K21" s="29">
        <v>1.4989483073687009</v>
      </c>
      <c r="L21" s="30">
        <v>0.21319616909960742</v>
      </c>
      <c r="M21" s="31">
        <v>0.86655008903052932</v>
      </c>
      <c r="N21" s="21"/>
      <c r="O21" s="27" t="s">
        <v>12</v>
      </c>
      <c r="P21" s="32" t="s">
        <v>10</v>
      </c>
      <c r="Q21" s="28">
        <v>9.6001913899083996E-2</v>
      </c>
      <c r="R21" s="29">
        <v>1.3101120262663293</v>
      </c>
      <c r="S21" s="30">
        <v>0.12577326194377461</v>
      </c>
      <c r="T21" s="31">
        <v>1.0257492647883615</v>
      </c>
      <c r="U21" s="21"/>
      <c r="V21" s="27" t="s">
        <v>12</v>
      </c>
      <c r="W21" s="32" t="s">
        <v>10</v>
      </c>
      <c r="X21" s="28">
        <v>9.6001913899083996E-2</v>
      </c>
      <c r="Y21" s="29">
        <v>1.2843014744743237</v>
      </c>
      <c r="Z21" s="30">
        <v>0.12329539957295065</v>
      </c>
      <c r="AA21" s="31">
        <v>0.78255926450466251</v>
      </c>
      <c r="AB21" s="21"/>
      <c r="AC21" s="27" t="s">
        <v>12</v>
      </c>
      <c r="AD21" s="32" t="s">
        <v>10</v>
      </c>
      <c r="AE21" s="28">
        <v>0.14223050124647621</v>
      </c>
      <c r="AF21" s="29">
        <v>1.2090597015758866</v>
      </c>
      <c r="AG21" s="30">
        <v>0.17196516739205328</v>
      </c>
      <c r="AH21" s="31">
        <v>2.8034730713925378E-2</v>
      </c>
      <c r="AI21" s="21"/>
    </row>
    <row r="22" spans="1:35" outlineLevel="1" x14ac:dyDescent="0.2">
      <c r="A22" s="27" t="s">
        <v>12</v>
      </c>
      <c r="B22" s="32" t="s">
        <v>11</v>
      </c>
      <c r="C22" s="28">
        <v>5.9794985621563358E-2</v>
      </c>
      <c r="D22" s="29">
        <v>0.89315051668091405</v>
      </c>
      <c r="E22" s="30">
        <v>5.340592230282714E-2</v>
      </c>
      <c r="F22" s="31">
        <v>6.6764907058715304</v>
      </c>
      <c r="G22" s="21"/>
      <c r="H22" s="27" t="s">
        <v>12</v>
      </c>
      <c r="I22" s="32" t="s">
        <v>11</v>
      </c>
      <c r="J22" s="28">
        <v>7.6261839478082877E-2</v>
      </c>
      <c r="K22" s="29">
        <v>1.4225363404988027</v>
      </c>
      <c r="L22" s="30">
        <v>0.10848523805085913</v>
      </c>
      <c r="M22" s="31">
        <v>0.44094550614344624</v>
      </c>
      <c r="N22" s="21"/>
      <c r="O22" s="27" t="s">
        <v>12</v>
      </c>
      <c r="P22" s="32" t="s">
        <v>11</v>
      </c>
      <c r="Q22" s="28">
        <v>5.9794985621563358E-2</v>
      </c>
      <c r="R22" s="29">
        <v>1.2540105348954147</v>
      </c>
      <c r="S22" s="30">
        <v>7.4983541903360304E-2</v>
      </c>
      <c r="T22" s="31">
        <v>0.61153151146690243</v>
      </c>
      <c r="U22" s="21"/>
      <c r="V22" s="27" t="s">
        <v>12</v>
      </c>
      <c r="W22" s="32" t="s">
        <v>11</v>
      </c>
      <c r="X22" s="28">
        <v>5.9794985621563358E-2</v>
      </c>
      <c r="Y22" s="29">
        <v>1.221114676472802</v>
      </c>
      <c r="Z22" s="30">
        <v>7.3016534521971183E-2</v>
      </c>
      <c r="AA22" s="31">
        <v>0.46343793645264902</v>
      </c>
      <c r="AB22" s="21"/>
      <c r="AC22" s="27" t="s">
        <v>12</v>
      </c>
      <c r="AD22" s="32" t="s">
        <v>11</v>
      </c>
      <c r="AE22" s="28">
        <v>7.6261839478082877E-2</v>
      </c>
      <c r="AF22" s="29">
        <v>1.174239552580314</v>
      </c>
      <c r="AG22" s="30">
        <v>8.9549668267695767E-2</v>
      </c>
      <c r="AH22" s="31">
        <v>1.4598891586472602E-2</v>
      </c>
      <c r="AI22" s="21"/>
    </row>
    <row r="23" spans="1:35" outlineLevel="1" x14ac:dyDescent="0.2">
      <c r="A23" s="27" t="s">
        <v>15</v>
      </c>
      <c r="B23" s="32" t="s">
        <v>15</v>
      </c>
      <c r="C23" s="28">
        <v>1</v>
      </c>
      <c r="D23" s="29">
        <v>3.3131287928981052</v>
      </c>
      <c r="E23" s="30">
        <v>3.3131287928981052</v>
      </c>
      <c r="F23" s="31">
        <v>414.18765259239041</v>
      </c>
      <c r="G23" s="21"/>
      <c r="H23" s="27" t="s">
        <v>15</v>
      </c>
      <c r="I23" s="32" t="s">
        <v>15</v>
      </c>
      <c r="J23" s="28">
        <v>1</v>
      </c>
      <c r="K23" s="29">
        <v>4.0854784253508862</v>
      </c>
      <c r="L23" s="30">
        <v>4.0854784253508862</v>
      </c>
      <c r="M23" s="31">
        <v>16.605700318968051</v>
      </c>
      <c r="N23" s="21"/>
      <c r="O23" s="27" t="s">
        <v>15</v>
      </c>
      <c r="P23" s="32" t="s">
        <v>15</v>
      </c>
      <c r="Q23" s="28">
        <v>1</v>
      </c>
      <c r="R23" s="29">
        <v>3.3414322411739672</v>
      </c>
      <c r="S23" s="30">
        <v>3.3414322411739672</v>
      </c>
      <c r="T23" s="31">
        <v>27.251194822763942</v>
      </c>
      <c r="U23" s="21"/>
      <c r="V23" s="27" t="s">
        <v>15</v>
      </c>
      <c r="W23" s="32" t="s">
        <v>15</v>
      </c>
      <c r="X23" s="28">
        <v>1</v>
      </c>
      <c r="Y23" s="29">
        <v>3.3260356894498302</v>
      </c>
      <c r="Z23" s="30">
        <v>3.3260356894498302</v>
      </c>
      <c r="AA23" s="31">
        <v>21.110439252943067</v>
      </c>
      <c r="AB23" s="21"/>
      <c r="AC23" s="27" t="s">
        <v>15</v>
      </c>
      <c r="AD23" s="32" t="s">
        <v>15</v>
      </c>
      <c r="AE23" s="28">
        <v>1</v>
      </c>
      <c r="AF23" s="29">
        <v>3.7553781260859669</v>
      </c>
      <c r="AG23" s="30">
        <v>3.7553781260859669</v>
      </c>
      <c r="AH23" s="31">
        <v>0.61222290589676098</v>
      </c>
      <c r="AI23" s="21"/>
    </row>
    <row r="24" spans="1:35" outlineLevel="1" x14ac:dyDescent="0.2">
      <c r="A24" s="27" t="s">
        <v>16</v>
      </c>
      <c r="B24" s="32" t="s">
        <v>17</v>
      </c>
      <c r="C24" s="28">
        <v>0.47638457125155281</v>
      </c>
      <c r="D24" s="29">
        <v>0.98360999999999998</v>
      </c>
      <c r="E24" s="30">
        <v>0.46857662812873985</v>
      </c>
      <c r="F24" s="31">
        <v>58.578662586350319</v>
      </c>
      <c r="G24" s="21"/>
      <c r="H24" s="27" t="s">
        <v>16</v>
      </c>
      <c r="I24" s="32" t="s">
        <v>17</v>
      </c>
      <c r="J24" s="28">
        <v>0.45178015900449359</v>
      </c>
      <c r="K24" s="29">
        <v>1.039487</v>
      </c>
      <c r="L24" s="30">
        <v>0.46961960214310405</v>
      </c>
      <c r="M24" s="31">
        <v>1.9088002836367004</v>
      </c>
      <c r="N24" s="21"/>
      <c r="O24" s="27" t="s">
        <v>16</v>
      </c>
      <c r="P24" s="32" t="s">
        <v>17</v>
      </c>
      <c r="Q24" s="28">
        <v>0.47638457125155281</v>
      </c>
      <c r="R24" s="29">
        <v>0.98360999999999998</v>
      </c>
      <c r="S24" s="30">
        <v>0.46857662812873985</v>
      </c>
      <c r="T24" s="31">
        <v>3.8214969093743432</v>
      </c>
      <c r="U24" s="21"/>
      <c r="V24" s="27" t="s">
        <v>16</v>
      </c>
      <c r="W24" s="32" t="s">
        <v>17</v>
      </c>
      <c r="X24" s="28">
        <v>0.47638457125155281</v>
      </c>
      <c r="Y24" s="29">
        <v>0.98360999999999998</v>
      </c>
      <c r="Z24" s="30">
        <v>0.46857662812873985</v>
      </c>
      <c r="AA24" s="31">
        <v>2.9740686411867396</v>
      </c>
      <c r="AB24" s="21"/>
      <c r="AC24" s="27" t="s">
        <v>16</v>
      </c>
      <c r="AD24" s="32" t="s">
        <v>17</v>
      </c>
      <c r="AE24" s="28">
        <v>0.45178015900449359</v>
      </c>
      <c r="AF24" s="29">
        <v>1.039487</v>
      </c>
      <c r="AG24" s="30">
        <v>0.46961960214310405</v>
      </c>
      <c r="AH24" s="31">
        <v>7.6560034126254672E-2</v>
      </c>
      <c r="AI24" s="21"/>
    </row>
    <row r="25" spans="1:35" outlineLevel="1" x14ac:dyDescent="0.2">
      <c r="A25" s="27" t="s">
        <v>18</v>
      </c>
      <c r="B25" s="32" t="s">
        <v>19</v>
      </c>
      <c r="C25" s="28">
        <v>1</v>
      </c>
      <c r="D25" s="29">
        <v>0.37247216614194351</v>
      </c>
      <c r="E25" s="30">
        <v>0.37247216614194351</v>
      </c>
      <c r="F25" s="31">
        <v>46.564254453684043</v>
      </c>
      <c r="G25" s="21"/>
      <c r="H25" s="27" t="s">
        <v>18</v>
      </c>
      <c r="I25" s="32" t="s">
        <v>19</v>
      </c>
      <c r="J25" s="28">
        <v>1</v>
      </c>
      <c r="K25" s="29">
        <v>0.37247216614194351</v>
      </c>
      <c r="L25" s="30">
        <v>0.37247216614194351</v>
      </c>
      <c r="M25" s="31">
        <v>1.5139380322584304</v>
      </c>
      <c r="N25" s="21"/>
      <c r="O25" s="27" t="s">
        <v>18</v>
      </c>
      <c r="P25" s="32" t="s">
        <v>19</v>
      </c>
      <c r="Q25" s="28">
        <v>1</v>
      </c>
      <c r="R25" s="29">
        <v>0.37247216614194351</v>
      </c>
      <c r="S25" s="30">
        <v>0.37247216614194351</v>
      </c>
      <c r="T25" s="31">
        <v>3.0377128228178067</v>
      </c>
      <c r="U25" s="21"/>
      <c r="V25" s="27" t="s">
        <v>18</v>
      </c>
      <c r="W25" s="32" t="s">
        <v>19</v>
      </c>
      <c r="X25" s="28">
        <v>1</v>
      </c>
      <c r="Y25" s="29">
        <v>0.37247216614194351</v>
      </c>
      <c r="Z25" s="30">
        <v>0.37247216614194351</v>
      </c>
      <c r="AA25" s="31">
        <v>2.3640909992917929</v>
      </c>
      <c r="AB25" s="21"/>
      <c r="AC25" s="27" t="s">
        <v>18</v>
      </c>
      <c r="AD25" s="32" t="s">
        <v>19</v>
      </c>
      <c r="AE25" s="28">
        <v>1</v>
      </c>
      <c r="AF25" s="29">
        <v>0.37247216614194351</v>
      </c>
      <c r="AG25" s="30">
        <v>0.37247216614194351</v>
      </c>
      <c r="AH25" s="31">
        <v>6.0722511625946898E-2</v>
      </c>
      <c r="AI25" s="21"/>
    </row>
    <row r="26" spans="1:35" outlineLevel="1" x14ac:dyDescent="0.2">
      <c r="A26" s="27" t="s">
        <v>18</v>
      </c>
      <c r="B26" s="32" t="s">
        <v>20</v>
      </c>
      <c r="C26" s="28">
        <v>1</v>
      </c>
      <c r="D26" s="29">
        <v>7.599164207762138E-2</v>
      </c>
      <c r="E26" s="30">
        <v>7.599164207762138E-2</v>
      </c>
      <c r="F26" s="31">
        <v>9.5000230344921359</v>
      </c>
      <c r="G26" s="21"/>
      <c r="H26" s="27" t="s">
        <v>18</v>
      </c>
      <c r="I26" s="32" t="s">
        <v>20</v>
      </c>
      <c r="J26" s="28">
        <v>1</v>
      </c>
      <c r="K26" s="29">
        <v>7.599164207762138E-2</v>
      </c>
      <c r="L26" s="30">
        <v>7.599164207762138E-2</v>
      </c>
      <c r="M26" s="31">
        <v>0.30887311196090428</v>
      </c>
      <c r="N26" s="21"/>
      <c r="O26" s="27" t="s">
        <v>18</v>
      </c>
      <c r="P26" s="32" t="s">
        <v>20</v>
      </c>
      <c r="Q26" s="28">
        <v>1</v>
      </c>
      <c r="R26" s="29">
        <v>7.599164207762138E-2</v>
      </c>
      <c r="S26" s="30">
        <v>7.599164207762138E-2</v>
      </c>
      <c r="T26" s="31">
        <v>0.61975311593672677</v>
      </c>
      <c r="U26" s="21"/>
      <c r="V26" s="27" t="s">
        <v>18</v>
      </c>
      <c r="W26" s="32" t="s">
        <v>20</v>
      </c>
      <c r="X26" s="28">
        <v>1</v>
      </c>
      <c r="Y26" s="29">
        <v>7.599164207762138E-2</v>
      </c>
      <c r="Z26" s="30">
        <v>7.599164207762138E-2</v>
      </c>
      <c r="AA26" s="31">
        <v>0.4823210252672836</v>
      </c>
      <c r="AB26" s="21"/>
      <c r="AC26" s="27" t="s">
        <v>18</v>
      </c>
      <c r="AD26" s="32" t="s">
        <v>20</v>
      </c>
      <c r="AE26" s="28">
        <v>1</v>
      </c>
      <c r="AF26" s="29">
        <v>7.599164207762138E-2</v>
      </c>
      <c r="AG26" s="30">
        <v>7.599164207762138E-2</v>
      </c>
      <c r="AH26" s="31">
        <v>1.2388585749450821E-2</v>
      </c>
      <c r="AI26" s="21"/>
    </row>
    <row r="27" spans="1:35" outlineLevel="1" x14ac:dyDescent="0.2">
      <c r="A27" s="27" t="s">
        <v>18</v>
      </c>
      <c r="B27" s="32" t="s">
        <v>21</v>
      </c>
      <c r="C27" s="28">
        <v>1</v>
      </c>
      <c r="D27" s="29">
        <v>0.54122451054829301</v>
      </c>
      <c r="E27" s="30">
        <v>0.54122451054829301</v>
      </c>
      <c r="F27" s="31">
        <v>67.660668679702965</v>
      </c>
      <c r="G27" s="21"/>
      <c r="H27" s="27" t="s">
        <v>18</v>
      </c>
      <c r="I27" s="32" t="s">
        <v>21</v>
      </c>
      <c r="J27" s="28">
        <v>1</v>
      </c>
      <c r="K27" s="29">
        <v>0.54122451054829301</v>
      </c>
      <c r="L27" s="30">
        <v>0.54122451054829301</v>
      </c>
      <c r="M27" s="31">
        <v>2.1998432231772762</v>
      </c>
      <c r="N27" s="21"/>
      <c r="O27" s="27" t="s">
        <v>18</v>
      </c>
      <c r="P27" s="32" t="s">
        <v>21</v>
      </c>
      <c r="Q27" s="28">
        <v>1</v>
      </c>
      <c r="R27" s="29">
        <v>0.54122451054829301</v>
      </c>
      <c r="S27" s="30">
        <v>0.54122451054829301</v>
      </c>
      <c r="T27" s="31">
        <v>4.4139798491393991</v>
      </c>
      <c r="U27" s="21"/>
      <c r="V27" s="27" t="s">
        <v>18</v>
      </c>
      <c r="W27" s="32" t="s">
        <v>21</v>
      </c>
      <c r="X27" s="28">
        <v>1</v>
      </c>
      <c r="Y27" s="29">
        <v>0.54122451054829301</v>
      </c>
      <c r="Z27" s="30">
        <v>0.54122451054829301</v>
      </c>
      <c r="AA27" s="31">
        <v>3.4351667326887614</v>
      </c>
      <c r="AB27" s="21"/>
      <c r="AC27" s="27" t="s">
        <v>18</v>
      </c>
      <c r="AD27" s="32" t="s">
        <v>21</v>
      </c>
      <c r="AE27" s="28">
        <v>1</v>
      </c>
      <c r="AF27" s="29">
        <v>0.54122451054829301</v>
      </c>
      <c r="AG27" s="30">
        <v>0.54122451054829301</v>
      </c>
      <c r="AH27" s="31">
        <v>8.8233469830580502E-2</v>
      </c>
      <c r="AI27" s="21"/>
    </row>
    <row r="28" spans="1:35" outlineLevel="1" x14ac:dyDescent="0.2">
      <c r="A28" s="27" t="s">
        <v>18</v>
      </c>
      <c r="B28" s="32" t="s">
        <v>22</v>
      </c>
      <c r="C28" s="28">
        <v>1</v>
      </c>
      <c r="D28" s="29">
        <v>2.6061557666062276</v>
      </c>
      <c r="E28" s="30">
        <v>2.6061557666062276</v>
      </c>
      <c r="F28" s="31">
        <v>325.80609047695208</v>
      </c>
      <c r="G28" s="21"/>
      <c r="H28" s="27" t="s">
        <v>18</v>
      </c>
      <c r="I28" s="32" t="s">
        <v>22</v>
      </c>
      <c r="J28" s="28">
        <v>1</v>
      </c>
      <c r="K28" s="29">
        <v>2.6061557666062276</v>
      </c>
      <c r="L28" s="30">
        <v>2.6061557666062276</v>
      </c>
      <c r="M28" s="31">
        <v>10.592894427314606</v>
      </c>
      <c r="N28" s="21"/>
      <c r="O28" s="27" t="s">
        <v>18</v>
      </c>
      <c r="P28" s="32" t="s">
        <v>22</v>
      </c>
      <c r="Q28" s="28">
        <v>1</v>
      </c>
      <c r="R28" s="29">
        <v>2.6061557666062276</v>
      </c>
      <c r="S28" s="30">
        <v>2.6061557666062276</v>
      </c>
      <c r="T28" s="31">
        <v>21.254615807891948</v>
      </c>
      <c r="U28" s="21"/>
      <c r="V28" s="27" t="s">
        <v>18</v>
      </c>
      <c r="W28" s="32" t="s">
        <v>22</v>
      </c>
      <c r="X28" s="28">
        <v>1</v>
      </c>
      <c r="Y28" s="29">
        <v>2.6061557666062276</v>
      </c>
      <c r="Z28" s="30">
        <v>2.6061557666062276</v>
      </c>
      <c r="AA28" s="31">
        <v>16.54134174481711</v>
      </c>
      <c r="AB28" s="21"/>
      <c r="AC28" s="27" t="s">
        <v>18</v>
      </c>
      <c r="AD28" s="32" t="s">
        <v>22</v>
      </c>
      <c r="AE28" s="28">
        <v>1</v>
      </c>
      <c r="AF28" s="29">
        <v>2.6061557666062276</v>
      </c>
      <c r="AG28" s="30">
        <v>2.6061557666062276</v>
      </c>
      <c r="AH28" s="31">
        <v>0.42487020030502803</v>
      </c>
      <c r="AI28" s="21"/>
    </row>
    <row r="29" spans="1:35" outlineLevel="1" x14ac:dyDescent="0.2">
      <c r="A29" s="27" t="s">
        <v>23</v>
      </c>
      <c r="B29" s="32" t="s">
        <v>19</v>
      </c>
      <c r="C29" s="28">
        <v>1</v>
      </c>
      <c r="D29" s="29">
        <v>0.15845128507119696</v>
      </c>
      <c r="E29" s="30">
        <v>0.15845128507119696</v>
      </c>
      <c r="F29" s="31">
        <v>19.808637066740538</v>
      </c>
      <c r="G29" s="21"/>
      <c r="H29" s="27" t="s">
        <v>23</v>
      </c>
      <c r="I29" s="32" t="s">
        <v>19</v>
      </c>
      <c r="J29" s="28">
        <v>1</v>
      </c>
      <c r="K29" s="29">
        <v>0.15845128507119696</v>
      </c>
      <c r="L29" s="30">
        <v>0.15845128507119696</v>
      </c>
      <c r="M29" s="31">
        <v>0.64403584625996146</v>
      </c>
      <c r="N29" s="21"/>
      <c r="O29" s="27" t="s">
        <v>23</v>
      </c>
      <c r="P29" s="32" t="s">
        <v>19</v>
      </c>
      <c r="Q29" s="28">
        <v>1</v>
      </c>
      <c r="R29" s="29">
        <v>0.15845128507119696</v>
      </c>
      <c r="S29" s="30">
        <v>0.15845128507119696</v>
      </c>
      <c r="T29" s="31">
        <v>1.2922562924320828</v>
      </c>
      <c r="U29" s="21"/>
      <c r="V29" s="27" t="s">
        <v>23</v>
      </c>
      <c r="W29" s="32" t="s">
        <v>19</v>
      </c>
      <c r="X29" s="28">
        <v>1</v>
      </c>
      <c r="Y29" s="29">
        <v>0.15845128507119696</v>
      </c>
      <c r="Z29" s="30">
        <v>0.15845128507119696</v>
      </c>
      <c r="AA29" s="31">
        <v>1.0056946287908206</v>
      </c>
      <c r="AB29" s="21"/>
      <c r="AC29" s="27" t="s">
        <v>23</v>
      </c>
      <c r="AD29" s="32" t="s">
        <v>19</v>
      </c>
      <c r="AE29" s="28">
        <v>1</v>
      </c>
      <c r="AF29" s="29">
        <v>0.15845128507119696</v>
      </c>
      <c r="AG29" s="30">
        <v>0.15845128507119696</v>
      </c>
      <c r="AH29" s="31">
        <v>2.5831621459240402E-2</v>
      </c>
      <c r="AI29" s="21"/>
    </row>
    <row r="30" spans="1:35" outlineLevel="1" x14ac:dyDescent="0.2">
      <c r="A30" s="27" t="s">
        <v>23</v>
      </c>
      <c r="B30" s="32" t="s">
        <v>24</v>
      </c>
      <c r="C30" s="28">
        <v>1</v>
      </c>
      <c r="D30" s="29">
        <v>0.50360862378183135</v>
      </c>
      <c r="E30" s="30">
        <v>0.50360862378183135</v>
      </c>
      <c r="F30" s="31">
        <v>62.95815428503812</v>
      </c>
      <c r="G30" s="21"/>
      <c r="H30" s="27" t="s">
        <v>23</v>
      </c>
      <c r="I30" s="32" t="s">
        <v>24</v>
      </c>
      <c r="J30" s="28">
        <v>1</v>
      </c>
      <c r="K30" s="29">
        <v>0.50360862378183135</v>
      </c>
      <c r="L30" s="30">
        <v>0.50360862378183135</v>
      </c>
      <c r="M30" s="31">
        <v>2.0469509354588675</v>
      </c>
      <c r="N30" s="21"/>
      <c r="O30" s="27" t="s">
        <v>23</v>
      </c>
      <c r="P30" s="32" t="s">
        <v>24</v>
      </c>
      <c r="Q30" s="28">
        <v>1</v>
      </c>
      <c r="R30" s="29">
        <v>0.50360862378183135</v>
      </c>
      <c r="S30" s="30">
        <v>0.50360862378183135</v>
      </c>
      <c r="T30" s="31">
        <v>4.1072018615230093</v>
      </c>
      <c r="U30" s="21"/>
      <c r="V30" s="27" t="s">
        <v>23</v>
      </c>
      <c r="W30" s="32" t="s">
        <v>24</v>
      </c>
      <c r="X30" s="28">
        <v>1</v>
      </c>
      <c r="Y30" s="29">
        <v>0.50360862378183135</v>
      </c>
      <c r="Z30" s="30">
        <v>0.50360862378183135</v>
      </c>
      <c r="AA30" s="31">
        <v>3.196417673246069</v>
      </c>
      <c r="AB30" s="21"/>
      <c r="AC30" s="27" t="s">
        <v>23</v>
      </c>
      <c r="AD30" s="32" t="s">
        <v>24</v>
      </c>
      <c r="AE30" s="28">
        <v>1</v>
      </c>
      <c r="AF30" s="29">
        <v>0.50360862378183135</v>
      </c>
      <c r="AG30" s="30">
        <v>0.50360862378183135</v>
      </c>
      <c r="AH30" s="31">
        <v>8.2101115982088316E-2</v>
      </c>
      <c r="AI30" s="21"/>
    </row>
    <row r="31" spans="1:35" outlineLevel="1" x14ac:dyDescent="0.2">
      <c r="A31" s="27" t="s">
        <v>23</v>
      </c>
      <c r="B31" s="32" t="s">
        <v>22</v>
      </c>
      <c r="C31" s="28">
        <v>1</v>
      </c>
      <c r="D31" s="29">
        <v>0.30223741087577055</v>
      </c>
      <c r="E31" s="30">
        <v>0.30223741087577055</v>
      </c>
      <c r="F31" s="31">
        <v>37.783923161868827</v>
      </c>
      <c r="G31" s="21"/>
      <c r="H31" s="27" t="s">
        <v>23</v>
      </c>
      <c r="I31" s="32" t="s">
        <v>22</v>
      </c>
      <c r="J31" s="28">
        <v>1</v>
      </c>
      <c r="K31" s="29">
        <v>0.30223741087577055</v>
      </c>
      <c r="L31" s="30">
        <v>0.30223741087577055</v>
      </c>
      <c r="M31" s="31">
        <v>1.2284641717947169</v>
      </c>
      <c r="N31" s="21"/>
      <c r="O31" s="27" t="s">
        <v>23</v>
      </c>
      <c r="P31" s="32" t="s">
        <v>22</v>
      </c>
      <c r="Q31" s="28">
        <v>1</v>
      </c>
      <c r="R31" s="29">
        <v>0.30223741087577055</v>
      </c>
      <c r="S31" s="30">
        <v>0.30223741087577055</v>
      </c>
      <c r="T31" s="31">
        <v>2.4649102456764629</v>
      </c>
      <c r="U31" s="21"/>
      <c r="V31" s="27" t="s">
        <v>23</v>
      </c>
      <c r="W31" s="32" t="s">
        <v>22</v>
      </c>
      <c r="X31" s="28">
        <v>1</v>
      </c>
      <c r="Y31" s="29">
        <v>0.30223741087577055</v>
      </c>
      <c r="Z31" s="30">
        <v>0.30223741087577055</v>
      </c>
      <c r="AA31" s="31">
        <v>1.9183090916607526</v>
      </c>
      <c r="AB31" s="21"/>
      <c r="AC31" s="27" t="s">
        <v>23</v>
      </c>
      <c r="AD31" s="32" t="s">
        <v>22</v>
      </c>
      <c r="AE31" s="28">
        <v>1</v>
      </c>
      <c r="AF31" s="29">
        <v>0.30223741087577055</v>
      </c>
      <c r="AG31" s="30">
        <v>0.30223741087577055</v>
      </c>
      <c r="AH31" s="31">
        <v>4.927244600796872E-2</v>
      </c>
      <c r="AI31" s="21"/>
    </row>
    <row r="32" spans="1:35" outlineLevel="1" x14ac:dyDescent="0.2">
      <c r="A32" s="27" t="s">
        <v>25</v>
      </c>
      <c r="B32" s="32" t="s">
        <v>26</v>
      </c>
      <c r="C32" s="28">
        <v>0.02</v>
      </c>
      <c r="D32" s="29">
        <v>8.729655172413793E-2</v>
      </c>
      <c r="E32" s="30">
        <v>1.7459310344827587E-3</v>
      </c>
      <c r="F32" s="31">
        <v>0.21826591176012211</v>
      </c>
      <c r="G32" s="21"/>
      <c r="H32" s="27" t="s">
        <v>25</v>
      </c>
      <c r="I32" s="32" t="s">
        <v>26</v>
      </c>
      <c r="J32" s="28">
        <v>0.02</v>
      </c>
      <c r="K32" s="29">
        <v>2.5832653061224491E-2</v>
      </c>
      <c r="L32" s="30">
        <v>5.1665306122448983E-4</v>
      </c>
      <c r="M32" s="31">
        <v>2.0999709239278332E-3</v>
      </c>
      <c r="N32" s="21"/>
      <c r="O32" s="27" t="s">
        <v>25</v>
      </c>
      <c r="P32" s="32" t="s">
        <v>26</v>
      </c>
      <c r="Q32" s="28">
        <v>0.02</v>
      </c>
      <c r="R32" s="29">
        <v>8.729655172413793E-2</v>
      </c>
      <c r="S32" s="30">
        <v>1.7459310344827587E-3</v>
      </c>
      <c r="T32" s="31">
        <v>1.4239015887116511E-2</v>
      </c>
      <c r="U32" s="21"/>
      <c r="V32" s="27" t="s">
        <v>25</v>
      </c>
      <c r="W32" s="32" t="s">
        <v>26</v>
      </c>
      <c r="X32" s="28">
        <v>0.02</v>
      </c>
      <c r="Y32" s="29">
        <v>8.729655172413793E-2</v>
      </c>
      <c r="Z32" s="30">
        <v>1.7459310344827587E-3</v>
      </c>
      <c r="AA32" s="31">
        <v>1.1081471903680329E-2</v>
      </c>
      <c r="AB32" s="21"/>
      <c r="AC32" s="27" t="s">
        <v>25</v>
      </c>
      <c r="AD32" s="32" t="s">
        <v>26</v>
      </c>
      <c r="AE32" s="28">
        <v>0.02</v>
      </c>
      <c r="AF32" s="29">
        <v>5.1665306122448983E-2</v>
      </c>
      <c r="AG32" s="30">
        <v>1.0333061224489797E-3</v>
      </c>
      <c r="AH32" s="31">
        <v>1.6845538737425854E-4</v>
      </c>
      <c r="AI32" s="21"/>
    </row>
    <row r="33" spans="1:35" outlineLevel="1" x14ac:dyDescent="0.2">
      <c r="A33" s="27" t="s">
        <v>25</v>
      </c>
      <c r="B33" s="32" t="s">
        <v>27</v>
      </c>
      <c r="C33" s="28">
        <v>0.14000000000000001</v>
      </c>
      <c r="D33" s="29">
        <v>1.5724137931034483</v>
      </c>
      <c r="E33" s="30">
        <v>0.22013793103448279</v>
      </c>
      <c r="F33" s="31">
        <v>27.520334584385758</v>
      </c>
      <c r="G33" s="21"/>
      <c r="H33" s="27" t="s">
        <v>25</v>
      </c>
      <c r="I33" s="32" t="s">
        <v>27</v>
      </c>
      <c r="J33" s="28">
        <v>0.14000000000000001</v>
      </c>
      <c r="K33" s="29">
        <v>0.54285714285714282</v>
      </c>
      <c r="L33" s="30">
        <v>7.5999999999999998E-2</v>
      </c>
      <c r="M33" s="31">
        <v>0.3089070832954357</v>
      </c>
      <c r="N33" s="21"/>
      <c r="O33" s="27" t="s">
        <v>25</v>
      </c>
      <c r="P33" s="32" t="s">
        <v>27</v>
      </c>
      <c r="Q33" s="28">
        <v>0.14000000000000001</v>
      </c>
      <c r="R33" s="29">
        <v>1.5724137931034483</v>
      </c>
      <c r="S33" s="30">
        <v>0.22013793103448279</v>
      </c>
      <c r="T33" s="31">
        <v>1.7953443953103141</v>
      </c>
      <c r="U33" s="21"/>
      <c r="V33" s="27" t="s">
        <v>25</v>
      </c>
      <c r="W33" s="32" t="s">
        <v>27</v>
      </c>
      <c r="X33" s="28">
        <v>0.14000000000000001</v>
      </c>
      <c r="Y33" s="29">
        <v>1.5724137931034483</v>
      </c>
      <c r="Z33" s="30">
        <v>0.22013793103448279</v>
      </c>
      <c r="AA33" s="31">
        <v>1.3972214534897935</v>
      </c>
      <c r="AB33" s="21"/>
      <c r="AC33" s="27" t="s">
        <v>25</v>
      </c>
      <c r="AD33" s="32" t="s">
        <v>27</v>
      </c>
      <c r="AE33" s="28">
        <v>0.14000000000000001</v>
      </c>
      <c r="AF33" s="29">
        <v>0.54285714285714282</v>
      </c>
      <c r="AG33" s="30">
        <v>7.5999999999999998E-2</v>
      </c>
      <c r="AH33" s="31">
        <v>1.238994830505883E-2</v>
      </c>
      <c r="AI33" s="21"/>
    </row>
    <row r="34" spans="1:35" outlineLevel="1" x14ac:dyDescent="0.2">
      <c r="A34" s="27" t="s">
        <v>25</v>
      </c>
      <c r="B34" s="32" t="s">
        <v>28</v>
      </c>
      <c r="C34" s="28">
        <v>0.04</v>
      </c>
      <c r="D34" s="29">
        <v>0.53793103448275859</v>
      </c>
      <c r="E34" s="30">
        <v>2.1517241379310343E-2</v>
      </c>
      <c r="F34" s="31">
        <v>2.6899575157670284</v>
      </c>
      <c r="G34" s="21"/>
      <c r="H34" s="27" t="s">
        <v>25</v>
      </c>
      <c r="I34" s="32" t="s">
        <v>28</v>
      </c>
      <c r="J34" s="28">
        <v>0.77400000000000002</v>
      </c>
      <c r="K34" s="29">
        <v>0.15918367346938775</v>
      </c>
      <c r="L34" s="30">
        <v>0.12320816326530612</v>
      </c>
      <c r="M34" s="31">
        <v>0.50078782042728376</v>
      </c>
      <c r="N34" s="21"/>
      <c r="O34" s="27" t="s">
        <v>25</v>
      </c>
      <c r="P34" s="32" t="s">
        <v>28</v>
      </c>
      <c r="Q34" s="28">
        <v>0.04</v>
      </c>
      <c r="R34" s="29">
        <v>0.53793103448275859</v>
      </c>
      <c r="S34" s="30">
        <v>2.1517241379310343E-2</v>
      </c>
      <c r="T34" s="31">
        <v>0.17548479051905322</v>
      </c>
      <c r="U34" s="21"/>
      <c r="V34" s="27" t="s">
        <v>25</v>
      </c>
      <c r="W34" s="32" t="s">
        <v>28</v>
      </c>
      <c r="X34" s="28">
        <v>0.04</v>
      </c>
      <c r="Y34" s="29">
        <v>0.53793103448275859</v>
      </c>
      <c r="Z34" s="30">
        <v>2.1517241379310343E-2</v>
      </c>
      <c r="AA34" s="31">
        <v>0.13657051801028056</v>
      </c>
      <c r="AB34" s="21"/>
      <c r="AC34" s="27" t="s">
        <v>25</v>
      </c>
      <c r="AD34" s="32" t="s">
        <v>28</v>
      </c>
      <c r="AE34" s="28">
        <v>0.77400000000000002</v>
      </c>
      <c r="AF34" s="29">
        <v>0.11142857142857143</v>
      </c>
      <c r="AG34" s="30">
        <v>8.6245714285714287E-2</v>
      </c>
      <c r="AH34" s="31">
        <v>1.4060262388590447E-2</v>
      </c>
      <c r="AI34" s="21"/>
    </row>
    <row r="35" spans="1:35" outlineLevel="1" x14ac:dyDescent="0.2">
      <c r="A35" s="27" t="s">
        <v>25</v>
      </c>
      <c r="B35" s="32" t="s">
        <v>29</v>
      </c>
      <c r="C35" s="28">
        <v>1.3333333333333334E-2</v>
      </c>
      <c r="D35" s="29">
        <v>0.43327586206896551</v>
      </c>
      <c r="E35" s="30">
        <v>5.7770114942528742E-3</v>
      </c>
      <c r="F35" s="31">
        <v>0.72220761080369056</v>
      </c>
      <c r="G35" s="21"/>
      <c r="H35" s="27" t="s">
        <v>25</v>
      </c>
      <c r="I35" s="32" t="s">
        <v>29</v>
      </c>
      <c r="J35" s="28">
        <v>0.77400000000000002</v>
      </c>
      <c r="K35" s="29">
        <v>0.20514285714285715</v>
      </c>
      <c r="L35" s="30">
        <v>0.15878057142857144</v>
      </c>
      <c r="M35" s="31">
        <v>0.64537425268398152</v>
      </c>
      <c r="N35" s="21"/>
      <c r="O35" s="27" t="s">
        <v>25</v>
      </c>
      <c r="P35" s="32" t="s">
        <v>29</v>
      </c>
      <c r="Q35" s="28">
        <v>1.3333333333333334E-2</v>
      </c>
      <c r="R35" s="29">
        <v>0.43327586206896551</v>
      </c>
      <c r="S35" s="30">
        <v>5.7770114942528742E-3</v>
      </c>
      <c r="T35" s="31">
        <v>4.7114666514356925E-2</v>
      </c>
      <c r="U35" s="21"/>
      <c r="V35" s="27" t="s">
        <v>25</v>
      </c>
      <c r="W35" s="32" t="s">
        <v>29</v>
      </c>
      <c r="X35" s="28">
        <v>1.3333333333333334E-2</v>
      </c>
      <c r="Y35" s="29">
        <v>0.43327586206896551</v>
      </c>
      <c r="Z35" s="30">
        <v>5.7770114942528742E-3</v>
      </c>
      <c r="AA35" s="31">
        <v>3.6666849546990926E-2</v>
      </c>
      <c r="AB35" s="21"/>
      <c r="AC35" s="27" t="s">
        <v>25</v>
      </c>
      <c r="AD35" s="32" t="s">
        <v>29</v>
      </c>
      <c r="AE35" s="28">
        <v>0.77400000000000002</v>
      </c>
      <c r="AF35" s="29">
        <v>0.25642857142857145</v>
      </c>
      <c r="AG35" s="30">
        <v>0.19847571428571431</v>
      </c>
      <c r="AH35" s="31">
        <v>3.2356629471179302E-2</v>
      </c>
      <c r="AI35" s="21"/>
    </row>
    <row r="36" spans="1:35" outlineLevel="1" x14ac:dyDescent="0.2">
      <c r="A36" s="27" t="s">
        <v>25</v>
      </c>
      <c r="B36" s="32" t="s">
        <v>30</v>
      </c>
      <c r="C36" s="28">
        <v>0.44900000000000001</v>
      </c>
      <c r="D36" s="29">
        <v>0.22027586206896552</v>
      </c>
      <c r="E36" s="30">
        <v>9.8903862068965523E-2</v>
      </c>
      <c r="F36" s="31">
        <v>12.364372477905738</v>
      </c>
      <c r="G36" s="21"/>
      <c r="H36" s="27" t="s">
        <v>25</v>
      </c>
      <c r="I36" s="32" t="s">
        <v>30</v>
      </c>
      <c r="J36" s="28">
        <v>0.44900000000000001</v>
      </c>
      <c r="K36" s="29">
        <v>5.2146938775510202E-2</v>
      </c>
      <c r="L36" s="30">
        <v>2.341397551020408E-2</v>
      </c>
      <c r="M36" s="31">
        <v>9.5167669515893477E-2</v>
      </c>
      <c r="N36" s="21"/>
      <c r="O36" s="27" t="s">
        <v>25</v>
      </c>
      <c r="P36" s="32" t="s">
        <v>30</v>
      </c>
      <c r="Q36" s="28">
        <v>0.44900000000000001</v>
      </c>
      <c r="R36" s="29">
        <v>0.22027586206896552</v>
      </c>
      <c r="S36" s="30">
        <v>9.8903862068965523E-2</v>
      </c>
      <c r="T36" s="31">
        <v>0.80661471471832491</v>
      </c>
      <c r="U36" s="21"/>
      <c r="V36" s="27" t="s">
        <v>25</v>
      </c>
      <c r="W36" s="32" t="s">
        <v>30</v>
      </c>
      <c r="X36" s="28">
        <v>0.44900000000000001</v>
      </c>
      <c r="Y36" s="29">
        <v>0.22027586206896552</v>
      </c>
      <c r="Z36" s="30">
        <v>9.8903862068965523E-2</v>
      </c>
      <c r="AA36" s="31">
        <v>0.62774551058221606</v>
      </c>
      <c r="AB36" s="21"/>
      <c r="AC36" s="27" t="s">
        <v>25</v>
      </c>
      <c r="AD36" s="32" t="s">
        <v>30</v>
      </c>
      <c r="AE36" s="28">
        <v>0.44900000000000001</v>
      </c>
      <c r="AF36" s="29">
        <v>5.2146938775510202E-2</v>
      </c>
      <c r="AG36" s="30">
        <v>2.341397551020408E-2</v>
      </c>
      <c r="AH36" s="31">
        <v>3.8170782393071321E-3</v>
      </c>
      <c r="AI36" s="21"/>
    </row>
    <row r="37" spans="1:35" outlineLevel="1" x14ac:dyDescent="0.2">
      <c r="A37" s="27" t="s">
        <v>25</v>
      </c>
      <c r="B37" s="32" t="s">
        <v>31</v>
      </c>
      <c r="C37" s="28">
        <v>0.44900000000000001</v>
      </c>
      <c r="D37" s="29">
        <v>5.597241379310345E-2</v>
      </c>
      <c r="E37" s="30">
        <v>2.5131613793103448E-2</v>
      </c>
      <c r="F37" s="31">
        <v>3.1418048538097358</v>
      </c>
      <c r="G37" s="21"/>
      <c r="H37" s="27" t="s">
        <v>25</v>
      </c>
      <c r="I37" s="32" t="s">
        <v>31</v>
      </c>
      <c r="J37" s="28">
        <v>0.44900000000000001</v>
      </c>
      <c r="K37" s="29">
        <v>3.3126530612244895E-2</v>
      </c>
      <c r="L37" s="30">
        <v>1.4873812244897958E-2</v>
      </c>
      <c r="M37" s="31">
        <v>6.0455604711254808E-2</v>
      </c>
      <c r="N37" s="21"/>
      <c r="O37" s="27" t="s">
        <v>25</v>
      </c>
      <c r="P37" s="32" t="s">
        <v>31</v>
      </c>
      <c r="Q37" s="28">
        <v>0.44900000000000001</v>
      </c>
      <c r="R37" s="29">
        <v>5.597241379310345E-2</v>
      </c>
      <c r="S37" s="30">
        <v>2.5131613793103448E-2</v>
      </c>
      <c r="T37" s="31">
        <v>0.20496196069674152</v>
      </c>
      <c r="U37" s="21"/>
      <c r="V37" s="27" t="s">
        <v>25</v>
      </c>
      <c r="W37" s="32" t="s">
        <v>31</v>
      </c>
      <c r="X37" s="28">
        <v>0.44900000000000001</v>
      </c>
      <c r="Y37" s="29">
        <v>5.597241379310345E-2</v>
      </c>
      <c r="Z37" s="30">
        <v>2.5131613793103448E-2</v>
      </c>
      <c r="AA37" s="31">
        <v>0.15951103831826127</v>
      </c>
      <c r="AB37" s="21"/>
      <c r="AC37" s="27" t="s">
        <v>25</v>
      </c>
      <c r="AD37" s="32" t="s">
        <v>31</v>
      </c>
      <c r="AE37" s="28">
        <v>0.44900000000000001</v>
      </c>
      <c r="AF37" s="29">
        <v>4.1408163265306122E-2</v>
      </c>
      <c r="AG37" s="30">
        <v>1.859226530612245E-2</v>
      </c>
      <c r="AH37" s="31">
        <v>3.0310158686420521E-3</v>
      </c>
      <c r="AI37" s="21"/>
    </row>
    <row r="38" spans="1:35" outlineLevel="1" x14ac:dyDescent="0.2">
      <c r="A38" s="27" t="s">
        <v>32</v>
      </c>
      <c r="B38" s="32" t="s">
        <v>33</v>
      </c>
      <c r="C38" s="28">
        <v>0.66</v>
      </c>
      <c r="D38" s="29">
        <v>4.1582758620689657E-2</v>
      </c>
      <c r="E38" s="30">
        <v>2.7444620689655176E-2</v>
      </c>
      <c r="F38" s="31">
        <v>3.4309632164325059</v>
      </c>
      <c r="G38" s="21"/>
      <c r="H38" s="27" t="s">
        <v>32</v>
      </c>
      <c r="I38" s="32" t="s">
        <v>33</v>
      </c>
      <c r="J38" s="28">
        <v>0.66</v>
      </c>
      <c r="K38" s="29">
        <v>4.1837346938775506E-2</v>
      </c>
      <c r="L38" s="30">
        <v>2.7612648979591835E-2</v>
      </c>
      <c r="M38" s="31">
        <v>0.11223345866245267</v>
      </c>
      <c r="N38" s="21"/>
      <c r="O38" s="27" t="s">
        <v>32</v>
      </c>
      <c r="P38" s="32" t="s">
        <v>33</v>
      </c>
      <c r="Q38" s="28">
        <v>0.66</v>
      </c>
      <c r="R38" s="29">
        <v>4.1582758620689657E-2</v>
      </c>
      <c r="S38" s="30">
        <v>2.7444620689655176E-2</v>
      </c>
      <c r="T38" s="31">
        <v>0.22382578824578744</v>
      </c>
      <c r="U38" s="21"/>
      <c r="V38" s="27" t="s">
        <v>32</v>
      </c>
      <c r="W38" s="32" t="s">
        <v>33</v>
      </c>
      <c r="X38" s="28">
        <v>0.66</v>
      </c>
      <c r="Y38" s="29">
        <v>4.1582758620689657E-2</v>
      </c>
      <c r="Z38" s="30">
        <v>2.7444620689655176E-2</v>
      </c>
      <c r="AA38" s="31">
        <v>0.1741917561879395</v>
      </c>
      <c r="AB38" s="21"/>
      <c r="AC38" s="27" t="s">
        <v>32</v>
      </c>
      <c r="AD38" s="32" t="s">
        <v>33</v>
      </c>
      <c r="AE38" s="28">
        <v>0.66</v>
      </c>
      <c r="AF38" s="29">
        <v>4.9220408163265304E-2</v>
      </c>
      <c r="AG38" s="30">
        <v>3.2485469387755102E-2</v>
      </c>
      <c r="AH38" s="31">
        <v>5.2959642944718013E-3</v>
      </c>
      <c r="AI38" s="21"/>
    </row>
    <row r="39" spans="1:35" outlineLevel="1" x14ac:dyDescent="0.2">
      <c r="A39" s="27" t="s">
        <v>32</v>
      </c>
      <c r="B39" s="32" t="s">
        <v>34</v>
      </c>
      <c r="C39" s="28">
        <v>0.76400000000000001</v>
      </c>
      <c r="D39" s="29">
        <v>6.013448275862069E-2</v>
      </c>
      <c r="E39" s="30">
        <v>4.5942744827586209E-2</v>
      </c>
      <c r="F39" s="31">
        <v>5.7434886547660842</v>
      </c>
      <c r="G39" s="21"/>
      <c r="H39" s="27" t="s">
        <v>32</v>
      </c>
      <c r="I39" s="32" t="s">
        <v>34</v>
      </c>
      <c r="J39" s="28">
        <v>0.76400000000000001</v>
      </c>
      <c r="K39" s="29">
        <v>6.0502653061224487E-2</v>
      </c>
      <c r="L39" s="30">
        <v>4.622402693877551E-2</v>
      </c>
      <c r="M39" s="31">
        <v>0.18788064920824726</v>
      </c>
      <c r="N39" s="21"/>
      <c r="O39" s="27" t="s">
        <v>32</v>
      </c>
      <c r="P39" s="32" t="s">
        <v>34</v>
      </c>
      <c r="Q39" s="28">
        <v>0.76400000000000001</v>
      </c>
      <c r="R39" s="29">
        <v>6.013448275862069E-2</v>
      </c>
      <c r="S39" s="30">
        <v>4.5942744827586209E-2</v>
      </c>
      <c r="T39" s="31">
        <v>0.37468803783051152</v>
      </c>
      <c r="U39" s="21"/>
      <c r="V39" s="27" t="s">
        <v>32</v>
      </c>
      <c r="W39" s="32" t="s">
        <v>34</v>
      </c>
      <c r="X39" s="28">
        <v>0.76400000000000001</v>
      </c>
      <c r="Y39" s="29">
        <v>6.013448275862069E-2</v>
      </c>
      <c r="Z39" s="30">
        <v>4.5942744827586209E-2</v>
      </c>
      <c r="AA39" s="31">
        <v>0.29159985470770833</v>
      </c>
      <c r="AB39" s="21"/>
      <c r="AC39" s="27" t="s">
        <v>32</v>
      </c>
      <c r="AD39" s="32" t="s">
        <v>34</v>
      </c>
      <c r="AE39" s="28">
        <v>0.76400000000000001</v>
      </c>
      <c r="AF39" s="29">
        <v>7.1179591836734696E-2</v>
      </c>
      <c r="AG39" s="30">
        <v>5.4381208163265311E-2</v>
      </c>
      <c r="AH39" s="31">
        <v>8.8655310251250074E-3</v>
      </c>
      <c r="AI39" s="21"/>
    </row>
    <row r="40" spans="1:35" outlineLevel="1" x14ac:dyDescent="0.2">
      <c r="A40" s="27" t="s">
        <v>32</v>
      </c>
      <c r="B40" s="32" t="s">
        <v>35</v>
      </c>
      <c r="C40" s="28">
        <v>0.200325</v>
      </c>
      <c r="D40" s="29">
        <v>3.7810344827586204E-2</v>
      </c>
      <c r="E40" s="30">
        <v>7.5743573275862067E-3</v>
      </c>
      <c r="F40" s="31">
        <v>0.94690109486045171</v>
      </c>
      <c r="G40" s="21"/>
      <c r="H40" s="27" t="s">
        <v>32</v>
      </c>
      <c r="I40" s="32" t="s">
        <v>35</v>
      </c>
      <c r="J40" s="28">
        <v>0.430614</v>
      </c>
      <c r="K40" s="29">
        <v>3.8041836734693878E-2</v>
      </c>
      <c r="L40" s="30">
        <v>1.638134748367347E-2</v>
      </c>
      <c r="M40" s="31">
        <v>6.6583082521455228E-2</v>
      </c>
      <c r="N40" s="21"/>
      <c r="O40" s="27" t="s">
        <v>32</v>
      </c>
      <c r="P40" s="32" t="s">
        <v>35</v>
      </c>
      <c r="Q40" s="28">
        <v>0.200325</v>
      </c>
      <c r="R40" s="29">
        <v>3.7810344827586204E-2</v>
      </c>
      <c r="S40" s="30">
        <v>7.5743573275862067E-3</v>
      </c>
      <c r="T40" s="31">
        <v>6.1772998012002756E-2</v>
      </c>
      <c r="U40" s="21"/>
      <c r="V40" s="27" t="s">
        <v>32</v>
      </c>
      <c r="W40" s="32" t="s">
        <v>35</v>
      </c>
      <c r="X40" s="28">
        <v>0.200325</v>
      </c>
      <c r="Y40" s="29">
        <v>3.7810344827586204E-2</v>
      </c>
      <c r="Z40" s="30">
        <v>7.5743573275862067E-3</v>
      </c>
      <c r="AA40" s="31">
        <v>4.80746525815368E-2</v>
      </c>
      <c r="AB40" s="21"/>
      <c r="AC40" s="27" t="s">
        <v>32</v>
      </c>
      <c r="AD40" s="32" t="s">
        <v>35</v>
      </c>
      <c r="AE40" s="28">
        <v>0.430614</v>
      </c>
      <c r="AF40" s="29">
        <v>4.4755102040816327E-2</v>
      </c>
      <c r="AG40" s="30">
        <v>1.927217351020408E-2</v>
      </c>
      <c r="AH40" s="31">
        <v>3.1418583357572731E-3</v>
      </c>
      <c r="AI40" s="21"/>
    </row>
    <row r="41" spans="1:35" outlineLevel="1" x14ac:dyDescent="0.2">
      <c r="A41" s="27" t="s">
        <v>32</v>
      </c>
      <c r="B41" s="32" t="s">
        <v>36</v>
      </c>
      <c r="C41" s="28">
        <v>0.200325</v>
      </c>
      <c r="D41" s="29">
        <v>1.1327586206896553E-2</v>
      </c>
      <c r="E41" s="30">
        <v>2.2691987068965518E-3</v>
      </c>
      <c r="F41" s="31">
        <v>0.28368172335764558</v>
      </c>
      <c r="G41" s="21"/>
      <c r="H41" s="27" t="s">
        <v>32</v>
      </c>
      <c r="I41" s="32" t="s">
        <v>36</v>
      </c>
      <c r="J41" s="28">
        <v>0.430614</v>
      </c>
      <c r="K41" s="29">
        <v>1.1396938775510203E-2</v>
      </c>
      <c r="L41" s="30">
        <v>4.9076813938775509E-3</v>
      </c>
      <c r="M41" s="31">
        <v>1.9947599277973588E-2</v>
      </c>
      <c r="N41" s="21"/>
      <c r="O41" s="27" t="s">
        <v>32</v>
      </c>
      <c r="P41" s="32" t="s">
        <v>36</v>
      </c>
      <c r="Q41" s="28">
        <v>0.200325</v>
      </c>
      <c r="R41" s="29">
        <v>1.1327586206896553E-2</v>
      </c>
      <c r="S41" s="30">
        <v>2.2691987068965518E-3</v>
      </c>
      <c r="T41" s="31">
        <v>1.8506547968028184E-2</v>
      </c>
      <c r="U41" s="21"/>
      <c r="V41" s="27" t="s">
        <v>32</v>
      </c>
      <c r="W41" s="32" t="s">
        <v>36</v>
      </c>
      <c r="X41" s="28">
        <v>0.200325</v>
      </c>
      <c r="Y41" s="29">
        <v>1.1327586206896553E-2</v>
      </c>
      <c r="Z41" s="30">
        <v>2.2691987068965518E-3</v>
      </c>
      <c r="AA41" s="31">
        <v>1.4402666094879016E-2</v>
      </c>
      <c r="AB41" s="21"/>
      <c r="AC41" s="27" t="s">
        <v>32</v>
      </c>
      <c r="AD41" s="32" t="s">
        <v>36</v>
      </c>
      <c r="AE41" s="28">
        <v>0.430614</v>
      </c>
      <c r="AF41" s="29">
        <v>1.3408163265306123E-2</v>
      </c>
      <c r="AG41" s="30">
        <v>5.7737428163265308E-3</v>
      </c>
      <c r="AH41" s="31">
        <v>9.4126809238145404E-4</v>
      </c>
      <c r="AI41" s="21"/>
    </row>
    <row r="42" spans="1:35" outlineLevel="1" x14ac:dyDescent="0.2">
      <c r="A42" s="27" t="s">
        <v>32</v>
      </c>
      <c r="B42" s="32" t="s">
        <v>37</v>
      </c>
      <c r="C42" s="28">
        <v>0.200325</v>
      </c>
      <c r="D42" s="29">
        <v>6.0686507361255006E-2</v>
      </c>
      <c r="E42" s="30">
        <v>1.2157024587143409E-2</v>
      </c>
      <c r="F42" s="31">
        <v>1.5197988943413112</v>
      </c>
      <c r="G42" s="21"/>
      <c r="H42" s="27" t="s">
        <v>32</v>
      </c>
      <c r="I42" s="32" t="s">
        <v>37</v>
      </c>
      <c r="J42" s="28">
        <v>0.430614</v>
      </c>
      <c r="K42" s="29">
        <v>6.1058057406323911E-2</v>
      </c>
      <c r="L42" s="30">
        <v>2.6292454331966763E-2</v>
      </c>
      <c r="M42" s="31">
        <v>0.10686743921534601</v>
      </c>
      <c r="N42" s="21"/>
      <c r="O42" s="27" t="s">
        <v>32</v>
      </c>
      <c r="P42" s="32" t="s">
        <v>37</v>
      </c>
      <c r="Q42" s="28">
        <v>0.200325</v>
      </c>
      <c r="R42" s="29">
        <v>6.0686507361255006E-2</v>
      </c>
      <c r="S42" s="30">
        <v>1.2157024587143409E-2</v>
      </c>
      <c r="T42" s="31">
        <v>9.9147138585393244E-2</v>
      </c>
      <c r="U42" s="21"/>
      <c r="V42" s="27" t="s">
        <v>32</v>
      </c>
      <c r="W42" s="32" t="s">
        <v>37</v>
      </c>
      <c r="X42" s="28">
        <v>0.200325</v>
      </c>
      <c r="Y42" s="29">
        <v>6.0686507361255006E-2</v>
      </c>
      <c r="Z42" s="30">
        <v>1.2157024587143409E-2</v>
      </c>
      <c r="AA42" s="31">
        <v>7.7160966690011032E-2</v>
      </c>
      <c r="AB42" s="21"/>
      <c r="AC42" s="27" t="s">
        <v>32</v>
      </c>
      <c r="AD42" s="32" t="s">
        <v>37</v>
      </c>
      <c r="AE42" s="28">
        <v>0.430614</v>
      </c>
      <c r="AF42" s="29">
        <v>7.1833008713322252E-2</v>
      </c>
      <c r="AG42" s="30">
        <v>3.0932299214078546E-2</v>
      </c>
      <c r="AH42" s="31">
        <v>5.0427577397242776E-3</v>
      </c>
      <c r="AI42" s="21"/>
    </row>
    <row r="43" spans="1:35" outlineLevel="1" x14ac:dyDescent="0.2">
      <c r="A43" s="27" t="s">
        <v>38</v>
      </c>
      <c r="B43" s="27" t="s">
        <v>39</v>
      </c>
      <c r="C43" s="28">
        <v>1</v>
      </c>
      <c r="D43" s="29">
        <v>0.84413793103448276</v>
      </c>
      <c r="E43" s="30">
        <v>0.84413793103448276</v>
      </c>
      <c r="F43" s="31">
        <v>105.52910254162958</v>
      </c>
      <c r="G43" s="21"/>
      <c r="H43" s="27" t="s">
        <v>38</v>
      </c>
      <c r="I43" s="27" t="s">
        <v>39</v>
      </c>
      <c r="J43" s="28">
        <v>1</v>
      </c>
      <c r="K43" s="29">
        <v>0.83265306122448979</v>
      </c>
      <c r="L43" s="30">
        <v>0.83265306122448979</v>
      </c>
      <c r="M43" s="31">
        <v>3.3843740597351712</v>
      </c>
      <c r="N43" s="21"/>
      <c r="O43" s="27" t="s">
        <v>38</v>
      </c>
      <c r="P43" s="27" t="s">
        <v>39</v>
      </c>
      <c r="Q43" s="28">
        <v>1</v>
      </c>
      <c r="R43" s="29">
        <v>0.84413793103448276</v>
      </c>
      <c r="S43" s="30">
        <v>0.84413793103448276</v>
      </c>
      <c r="T43" s="31">
        <v>6.884403320362857</v>
      </c>
      <c r="U43" s="21"/>
      <c r="V43" s="27" t="s">
        <v>38</v>
      </c>
      <c r="W43" s="27" t="s">
        <v>39</v>
      </c>
      <c r="X43" s="28">
        <v>1</v>
      </c>
      <c r="Y43" s="29">
        <v>0.84413793103448276</v>
      </c>
      <c r="Z43" s="30">
        <v>0.84413793103448276</v>
      </c>
      <c r="AA43" s="31">
        <v>5.3577664757879297</v>
      </c>
      <c r="AB43" s="21"/>
      <c r="AC43" s="27" t="s">
        <v>38</v>
      </c>
      <c r="AD43" s="27" t="s">
        <v>39</v>
      </c>
      <c r="AE43" s="28">
        <v>1</v>
      </c>
      <c r="AF43" s="29">
        <v>0.83265306122448979</v>
      </c>
      <c r="AG43" s="30">
        <v>0.83265306122448979</v>
      </c>
      <c r="AH43" s="31">
        <v>0.13574379453447913</v>
      </c>
      <c r="AI43" s="21"/>
    </row>
    <row r="44" spans="1:35" outlineLevel="1" x14ac:dyDescent="0.2">
      <c r="A44" s="27" t="s">
        <v>38</v>
      </c>
      <c r="B44" s="27" t="s">
        <v>40</v>
      </c>
      <c r="C44" s="28">
        <v>1</v>
      </c>
      <c r="D44" s="29">
        <v>0.26068965517241377</v>
      </c>
      <c r="E44" s="30">
        <v>0.26068965517241377</v>
      </c>
      <c r="F44" s="31">
        <v>32.589869902562072</v>
      </c>
      <c r="G44" s="21"/>
      <c r="H44" s="27" t="s">
        <v>38</v>
      </c>
      <c r="I44" s="27" t="s">
        <v>40</v>
      </c>
      <c r="J44" s="28">
        <v>1</v>
      </c>
      <c r="K44" s="29">
        <v>0.25714285714285712</v>
      </c>
      <c r="L44" s="30">
        <v>0.25714285714285712</v>
      </c>
      <c r="M44" s="31">
        <v>1.0451743419770381</v>
      </c>
      <c r="N44" s="21"/>
      <c r="O44" s="27" t="s">
        <v>38</v>
      </c>
      <c r="P44" s="27" t="s">
        <v>40</v>
      </c>
      <c r="Q44" s="28">
        <v>1</v>
      </c>
      <c r="R44" s="29">
        <v>0.26068965517241377</v>
      </c>
      <c r="S44" s="30">
        <v>0.26068965517241377</v>
      </c>
      <c r="T44" s="31">
        <v>2.1260657312885294</v>
      </c>
      <c r="U44" s="21"/>
      <c r="V44" s="27" t="s">
        <v>38</v>
      </c>
      <c r="W44" s="27" t="s">
        <v>40</v>
      </c>
      <c r="X44" s="28">
        <v>1</v>
      </c>
      <c r="Y44" s="29">
        <v>0.26068965517241377</v>
      </c>
      <c r="Z44" s="30">
        <v>0.26068965517241377</v>
      </c>
      <c r="AA44" s="31">
        <v>1.6546043528168604</v>
      </c>
      <c r="AB44" s="21"/>
      <c r="AC44" s="27" t="s">
        <v>38</v>
      </c>
      <c r="AD44" s="27" t="s">
        <v>40</v>
      </c>
      <c r="AE44" s="28">
        <v>1</v>
      </c>
      <c r="AF44" s="29">
        <v>0.25714285714285712</v>
      </c>
      <c r="AG44" s="30">
        <v>0.25714285714285712</v>
      </c>
      <c r="AH44" s="31">
        <v>4.1920877723883261E-2</v>
      </c>
      <c r="AI44" s="21"/>
    </row>
    <row r="45" spans="1:35" outlineLevel="1" x14ac:dyDescent="0.2">
      <c r="A45" s="27" t="s">
        <v>38</v>
      </c>
      <c r="B45" s="27" t="s">
        <v>41</v>
      </c>
      <c r="C45" s="28">
        <v>1</v>
      </c>
      <c r="D45" s="29">
        <v>1.7606896551724138</v>
      </c>
      <c r="E45" s="30">
        <v>1.7606896551724138</v>
      </c>
      <c r="F45" s="31">
        <v>220.11094672285975</v>
      </c>
      <c r="G45" s="21"/>
      <c r="H45" s="27" t="s">
        <v>38</v>
      </c>
      <c r="I45" s="27" t="s">
        <v>41</v>
      </c>
      <c r="J45" s="28">
        <v>1</v>
      </c>
      <c r="K45" s="29">
        <v>1.9151020408163266</v>
      </c>
      <c r="L45" s="30">
        <v>1.9151020408163266</v>
      </c>
      <c r="M45" s="31">
        <v>7.7840603373908941</v>
      </c>
      <c r="N45" s="21"/>
      <c r="O45" s="27" t="s">
        <v>38</v>
      </c>
      <c r="P45" s="27" t="s">
        <v>41</v>
      </c>
      <c r="Q45" s="28">
        <v>1</v>
      </c>
      <c r="R45" s="29">
        <v>1.7606896551724138</v>
      </c>
      <c r="S45" s="30">
        <v>1.7606896551724138</v>
      </c>
      <c r="T45" s="31">
        <v>14.359380454972529</v>
      </c>
      <c r="U45" s="21"/>
      <c r="V45" s="27" t="s">
        <v>38</v>
      </c>
      <c r="W45" s="27" t="s">
        <v>41</v>
      </c>
      <c r="X45" s="28">
        <v>1</v>
      </c>
      <c r="Y45" s="29">
        <v>1.7606896551724138</v>
      </c>
      <c r="Z45" s="30">
        <v>1.7606896551724138</v>
      </c>
      <c r="AA45" s="31">
        <v>11.175145271802766</v>
      </c>
      <c r="AB45" s="21"/>
      <c r="AC45" s="27" t="s">
        <v>38</v>
      </c>
      <c r="AD45" s="27" t="s">
        <v>41</v>
      </c>
      <c r="AE45" s="28">
        <v>1</v>
      </c>
      <c r="AF45" s="29">
        <v>2.2061224489795919</v>
      </c>
      <c r="AG45" s="30">
        <v>2.2061224489795919</v>
      </c>
      <c r="AH45" s="31">
        <v>0.35965451444061752</v>
      </c>
      <c r="AI45" s="21"/>
    </row>
    <row r="46" spans="1:35" outlineLevel="1" x14ac:dyDescent="0.2">
      <c r="A46" s="27" t="s">
        <v>38</v>
      </c>
      <c r="B46" s="27" t="s">
        <v>42</v>
      </c>
      <c r="C46" s="28">
        <v>1</v>
      </c>
      <c r="D46" s="29">
        <v>0.1489655172413793</v>
      </c>
      <c r="E46" s="30">
        <v>0.1489655172413793</v>
      </c>
      <c r="F46" s="31">
        <v>18.622782801464041</v>
      </c>
      <c r="G46" s="21"/>
      <c r="H46" s="27" t="s">
        <v>38</v>
      </c>
      <c r="I46" s="27" t="s">
        <v>42</v>
      </c>
      <c r="J46" s="28">
        <v>1</v>
      </c>
      <c r="K46" s="29">
        <v>0.14693877551020409</v>
      </c>
      <c r="L46" s="30">
        <v>0.14693877551020409</v>
      </c>
      <c r="M46" s="31">
        <v>0.5972424811297361</v>
      </c>
      <c r="N46" s="21"/>
      <c r="O46" s="27" t="s">
        <v>38</v>
      </c>
      <c r="P46" s="27" t="s">
        <v>42</v>
      </c>
      <c r="Q46" s="28">
        <v>1</v>
      </c>
      <c r="R46" s="29">
        <v>0.1489655172413793</v>
      </c>
      <c r="S46" s="30">
        <v>0.1489655172413793</v>
      </c>
      <c r="T46" s="31">
        <v>1.2148947035934452</v>
      </c>
      <c r="U46" s="21"/>
      <c r="V46" s="27" t="s">
        <v>38</v>
      </c>
      <c r="W46" s="27" t="s">
        <v>42</v>
      </c>
      <c r="X46" s="28">
        <v>1</v>
      </c>
      <c r="Y46" s="29">
        <v>0.1489655172413793</v>
      </c>
      <c r="Z46" s="30">
        <v>0.1489655172413793</v>
      </c>
      <c r="AA46" s="31">
        <v>0.94548820160963454</v>
      </c>
      <c r="AB46" s="21"/>
      <c r="AC46" s="27" t="s">
        <v>38</v>
      </c>
      <c r="AD46" s="27" t="s">
        <v>42</v>
      </c>
      <c r="AE46" s="28">
        <v>1</v>
      </c>
      <c r="AF46" s="29">
        <v>0.14693877551020409</v>
      </c>
      <c r="AG46" s="30">
        <v>0.14693877551020409</v>
      </c>
      <c r="AH46" s="31">
        <v>2.3954787270790437E-2</v>
      </c>
      <c r="AI46" s="21"/>
    </row>
    <row r="47" spans="1:35" outlineLevel="1" x14ac:dyDescent="0.2">
      <c r="A47" s="27" t="s">
        <v>38</v>
      </c>
      <c r="B47" s="27" t="s">
        <v>43</v>
      </c>
      <c r="C47" s="28">
        <v>1</v>
      </c>
      <c r="D47" s="29">
        <v>4.3152709359605919E-2</v>
      </c>
      <c r="E47" s="30">
        <v>4.3152709359605919E-2</v>
      </c>
      <c r="F47" s="31">
        <v>5.394695017884426</v>
      </c>
      <c r="G47" s="21"/>
      <c r="H47" s="27" t="s">
        <v>38</v>
      </c>
      <c r="I47" s="27" t="s">
        <v>43</v>
      </c>
      <c r="J47" s="28">
        <v>1</v>
      </c>
      <c r="K47" s="29">
        <v>1.2769679300291546E-2</v>
      </c>
      <c r="L47" s="30">
        <v>1.2769679300291546E-2</v>
      </c>
      <c r="M47" s="31">
        <v>5.190321562198897E-2</v>
      </c>
      <c r="N47" s="21"/>
      <c r="O47" s="27" t="s">
        <v>38</v>
      </c>
      <c r="P47" s="27" t="s">
        <v>43</v>
      </c>
      <c r="Q47" s="28">
        <v>1</v>
      </c>
      <c r="R47" s="29">
        <v>4.3152709359605919E-2</v>
      </c>
      <c r="S47" s="30">
        <v>4.3152709359605919E-2</v>
      </c>
      <c r="T47" s="31">
        <v>0.35193378318381557</v>
      </c>
      <c r="U47" s="21"/>
      <c r="V47" s="27" t="s">
        <v>38</v>
      </c>
      <c r="W47" s="27" t="s">
        <v>43</v>
      </c>
      <c r="X47" s="28">
        <v>1</v>
      </c>
      <c r="Y47" s="29">
        <v>4.3152709359605919E-2</v>
      </c>
      <c r="Z47" s="30">
        <v>4.3152709359605919E-2</v>
      </c>
      <c r="AA47" s="31">
        <v>0.27389142348215612</v>
      </c>
      <c r="AB47" s="21"/>
      <c r="AC47" s="27" t="s">
        <v>38</v>
      </c>
      <c r="AD47" s="27" t="s">
        <v>43</v>
      </c>
      <c r="AE47" s="28">
        <v>1</v>
      </c>
      <c r="AF47" s="29">
        <v>3.1924198250728869E-2</v>
      </c>
      <c r="AG47" s="30">
        <v>3.1924198250728869E-2</v>
      </c>
      <c r="AH47" s="31">
        <v>5.2044627106181615E-3</v>
      </c>
      <c r="AI47" s="21"/>
    </row>
    <row r="48" spans="1:35" outlineLevel="1" x14ac:dyDescent="0.2">
      <c r="A48" s="27" t="s">
        <v>38</v>
      </c>
      <c r="B48" s="27" t="s">
        <v>44</v>
      </c>
      <c r="C48" s="28">
        <v>0.4</v>
      </c>
      <c r="D48" s="29">
        <v>1.1051724137931035E-2</v>
      </c>
      <c r="E48" s="30">
        <v>4.4206896551724139E-3</v>
      </c>
      <c r="F48" s="31">
        <v>0.55264832295085431</v>
      </c>
      <c r="G48" s="21"/>
      <c r="H48" s="27" t="s">
        <v>38</v>
      </c>
      <c r="I48" s="27" t="s">
        <v>44</v>
      </c>
      <c r="J48" s="28">
        <v>0.4</v>
      </c>
      <c r="K48" s="29">
        <v>6.5408163265306121E-3</v>
      </c>
      <c r="L48" s="30">
        <v>2.6163265306122451E-3</v>
      </c>
      <c r="M48" s="31">
        <v>1.0634234177893357E-2</v>
      </c>
      <c r="N48" s="21"/>
      <c r="O48" s="27" t="s">
        <v>38</v>
      </c>
      <c r="P48" s="27" t="s">
        <v>44</v>
      </c>
      <c r="Q48" s="28">
        <v>0.4</v>
      </c>
      <c r="R48" s="29">
        <v>1.1051724137931035E-2</v>
      </c>
      <c r="S48" s="30">
        <v>4.4206896551724139E-3</v>
      </c>
      <c r="T48" s="31">
        <v>3.6053125231638825E-2</v>
      </c>
      <c r="U48" s="21"/>
      <c r="V48" s="27" t="s">
        <v>38</v>
      </c>
      <c r="W48" s="27" t="s">
        <v>44</v>
      </c>
      <c r="X48" s="28">
        <v>0.4</v>
      </c>
      <c r="Y48" s="29">
        <v>1.1051724137931035E-2</v>
      </c>
      <c r="Z48" s="30">
        <v>4.4206896551724139E-3</v>
      </c>
      <c r="AA48" s="31">
        <v>2.8058237834804437E-2</v>
      </c>
      <c r="AB48" s="21"/>
      <c r="AC48" s="27" t="s">
        <v>38</v>
      </c>
      <c r="AD48" s="27" t="s">
        <v>44</v>
      </c>
      <c r="AE48" s="28">
        <v>0.4</v>
      </c>
      <c r="AF48" s="29">
        <v>6.5408163265306121E-3</v>
      </c>
      <c r="AG48" s="30">
        <v>2.6163265306122451E-3</v>
      </c>
      <c r="AH48" s="31">
        <v>4.2652829557157418E-4</v>
      </c>
      <c r="AI48" s="21"/>
    </row>
    <row r="49" spans="1:35" outlineLevel="1" x14ac:dyDescent="0.2">
      <c r="A49" s="27" t="s">
        <v>45</v>
      </c>
      <c r="B49" s="27" t="s">
        <v>46</v>
      </c>
      <c r="C49" s="28">
        <v>0.8957499208271652</v>
      </c>
      <c r="D49" s="29">
        <v>0.17499310344827587</v>
      </c>
      <c r="E49" s="30">
        <v>0.15675005855909305</v>
      </c>
      <c r="F49" s="31">
        <v>19.595959848430564</v>
      </c>
      <c r="G49" s="21"/>
      <c r="H49" s="27" t="s">
        <v>45</v>
      </c>
      <c r="I49" s="27" t="s">
        <v>46</v>
      </c>
      <c r="J49" s="28">
        <v>0.8957499208271652</v>
      </c>
      <c r="K49" s="29">
        <v>0.24856163265306122</v>
      </c>
      <c r="L49" s="30">
        <v>0.22264906276965052</v>
      </c>
      <c r="M49" s="31">
        <v>0.90497200761362018</v>
      </c>
      <c r="N49" s="21"/>
      <c r="O49" s="27" t="s">
        <v>45</v>
      </c>
      <c r="P49" s="27" t="s">
        <v>46</v>
      </c>
      <c r="Q49" s="28">
        <v>0.8957499208271652</v>
      </c>
      <c r="R49" s="29">
        <v>0.17499310344827587</v>
      </c>
      <c r="S49" s="30">
        <v>0.15675005855909305</v>
      </c>
      <c r="T49" s="31">
        <v>1.2783818662061881</v>
      </c>
      <c r="U49" s="21"/>
      <c r="V49" s="27" t="s">
        <v>45</v>
      </c>
      <c r="W49" s="27" t="s">
        <v>46</v>
      </c>
      <c r="X49" s="28">
        <v>0.8957499208271652</v>
      </c>
      <c r="Y49" s="29">
        <v>0.17499310344827587</v>
      </c>
      <c r="Z49" s="30">
        <v>0.15675005855909305</v>
      </c>
      <c r="AA49" s="31">
        <v>0.99489689771018797</v>
      </c>
      <c r="AB49" s="21"/>
      <c r="AC49" s="27" t="s">
        <v>45</v>
      </c>
      <c r="AD49" s="27" t="s">
        <v>46</v>
      </c>
      <c r="AE49" s="28">
        <v>0.8957499208271652</v>
      </c>
      <c r="AF49" s="29">
        <v>0.16570775510204083</v>
      </c>
      <c r="AG49" s="30">
        <v>0.14843270851310036</v>
      </c>
      <c r="AH49" s="31">
        <v>2.419833664812078E-2</v>
      </c>
      <c r="AI49" s="21"/>
    </row>
    <row r="50" spans="1:35" outlineLevel="1" x14ac:dyDescent="0.2">
      <c r="A50" s="27" t="s">
        <v>45</v>
      </c>
      <c r="B50" s="27" t="s">
        <v>47</v>
      </c>
      <c r="C50" s="28">
        <v>0</v>
      </c>
      <c r="D50" s="29">
        <v>2.6503448275862068E-2</v>
      </c>
      <c r="E50" s="30">
        <v>0</v>
      </c>
      <c r="F50" s="31">
        <v>0</v>
      </c>
      <c r="G50" s="21"/>
      <c r="H50" s="27" t="s">
        <v>45</v>
      </c>
      <c r="I50" s="27" t="s">
        <v>47</v>
      </c>
      <c r="J50" s="28">
        <v>0</v>
      </c>
      <c r="K50" s="29">
        <v>1.5685714285714285E-2</v>
      </c>
      <c r="L50" s="30">
        <v>0</v>
      </c>
      <c r="M50" s="31">
        <v>0</v>
      </c>
      <c r="N50" s="21"/>
      <c r="O50" s="27" t="s">
        <v>45</v>
      </c>
      <c r="P50" s="27" t="s">
        <v>47</v>
      </c>
      <c r="Q50" s="28">
        <v>0</v>
      </c>
      <c r="R50" s="29">
        <v>2.6503448275862068E-2</v>
      </c>
      <c r="S50" s="30">
        <v>0</v>
      </c>
      <c r="T50" s="31">
        <v>0</v>
      </c>
      <c r="U50" s="21"/>
      <c r="V50" s="27" t="s">
        <v>45</v>
      </c>
      <c r="W50" s="27" t="s">
        <v>47</v>
      </c>
      <c r="X50" s="28">
        <v>0</v>
      </c>
      <c r="Y50" s="29">
        <v>2.6503448275862068E-2</v>
      </c>
      <c r="Z50" s="30">
        <v>0</v>
      </c>
      <c r="AA50" s="31">
        <v>0</v>
      </c>
      <c r="AB50" s="21"/>
      <c r="AC50" s="27" t="s">
        <v>45</v>
      </c>
      <c r="AD50" s="27" t="s">
        <v>47</v>
      </c>
      <c r="AE50" s="28">
        <v>0</v>
      </c>
      <c r="AF50" s="29">
        <v>1.5685714285714285E-2</v>
      </c>
      <c r="AG50" s="30">
        <v>0</v>
      </c>
      <c r="AH50" s="31">
        <v>0</v>
      </c>
      <c r="AI50" s="21"/>
    </row>
    <row r="51" spans="1:35" outlineLevel="1" x14ac:dyDescent="0.2">
      <c r="A51" s="27" t="s">
        <v>45</v>
      </c>
      <c r="B51" s="27" t="s">
        <v>48</v>
      </c>
      <c r="C51" s="28">
        <v>0</v>
      </c>
      <c r="D51" s="29">
        <v>3.4352365517241377E-2</v>
      </c>
      <c r="E51" s="30">
        <v>0</v>
      </c>
      <c r="F51" s="31">
        <v>0</v>
      </c>
      <c r="G51" s="21"/>
      <c r="H51" s="27" t="s">
        <v>45</v>
      </c>
      <c r="I51" s="27" t="s">
        <v>48</v>
      </c>
      <c r="J51" s="28">
        <v>0</v>
      </c>
      <c r="K51" s="29">
        <v>2.0330991836734692E-2</v>
      </c>
      <c r="L51" s="30">
        <v>0</v>
      </c>
      <c r="M51" s="31">
        <v>0</v>
      </c>
      <c r="N51" s="21"/>
      <c r="O51" s="27" t="s">
        <v>45</v>
      </c>
      <c r="P51" s="27" t="s">
        <v>48</v>
      </c>
      <c r="Q51" s="28">
        <v>0</v>
      </c>
      <c r="R51" s="29">
        <v>3.4352365517241377E-2</v>
      </c>
      <c r="S51" s="30">
        <v>0</v>
      </c>
      <c r="T51" s="31">
        <v>0</v>
      </c>
      <c r="U51" s="21"/>
      <c r="V51" s="27" t="s">
        <v>45</v>
      </c>
      <c r="W51" s="27" t="s">
        <v>48</v>
      </c>
      <c r="X51" s="28">
        <v>0</v>
      </c>
      <c r="Y51" s="29">
        <v>3.4352365517241377E-2</v>
      </c>
      <c r="Z51" s="30">
        <v>0</v>
      </c>
      <c r="AA51" s="31">
        <v>0</v>
      </c>
      <c r="AB51" s="21"/>
      <c r="AC51" s="27" t="s">
        <v>45</v>
      </c>
      <c r="AD51" s="27" t="s">
        <v>48</v>
      </c>
      <c r="AE51" s="28">
        <v>0</v>
      </c>
      <c r="AF51" s="29">
        <v>2.0330991836734692E-2</v>
      </c>
      <c r="AG51" s="30">
        <v>0</v>
      </c>
      <c r="AH51" s="31">
        <v>0</v>
      </c>
      <c r="AI51" s="21"/>
    </row>
    <row r="52" spans="1:35" outlineLevel="1" x14ac:dyDescent="0.2">
      <c r="A52" s="27" t="s">
        <v>45</v>
      </c>
      <c r="B52" s="27" t="s">
        <v>49</v>
      </c>
      <c r="C52" s="28">
        <v>0</v>
      </c>
      <c r="D52" s="29">
        <v>8.3574072650705183E-3</v>
      </c>
      <c r="E52" s="30">
        <v>0</v>
      </c>
      <c r="F52" s="31">
        <v>0</v>
      </c>
      <c r="G52" s="21"/>
      <c r="H52" s="27" t="s">
        <v>45</v>
      </c>
      <c r="I52" s="27" t="s">
        <v>49</v>
      </c>
      <c r="J52" s="28">
        <v>0</v>
      </c>
      <c r="K52" s="29">
        <v>4.9462206262662249E-3</v>
      </c>
      <c r="L52" s="30">
        <v>0</v>
      </c>
      <c r="M52" s="31">
        <v>0</v>
      </c>
      <c r="N52" s="21"/>
      <c r="O52" s="27" t="s">
        <v>45</v>
      </c>
      <c r="P52" s="27" t="s">
        <v>49</v>
      </c>
      <c r="Q52" s="28">
        <v>0</v>
      </c>
      <c r="R52" s="29">
        <v>8.3574072650705183E-3</v>
      </c>
      <c r="S52" s="30">
        <v>0</v>
      </c>
      <c r="T52" s="31">
        <v>0</v>
      </c>
      <c r="U52" s="21"/>
      <c r="V52" s="27" t="s">
        <v>45</v>
      </c>
      <c r="W52" s="27" t="s">
        <v>49</v>
      </c>
      <c r="X52" s="28">
        <v>0</v>
      </c>
      <c r="Y52" s="29">
        <v>8.3574072650705183E-3</v>
      </c>
      <c r="Z52" s="30">
        <v>0</v>
      </c>
      <c r="AA52" s="31">
        <v>0</v>
      </c>
      <c r="AB52" s="21"/>
      <c r="AC52" s="27" t="s">
        <v>45</v>
      </c>
      <c r="AD52" s="27" t="s">
        <v>49</v>
      </c>
      <c r="AE52" s="28">
        <v>0</v>
      </c>
      <c r="AF52" s="29">
        <v>4.9462206262662249E-3</v>
      </c>
      <c r="AG52" s="30">
        <v>0</v>
      </c>
      <c r="AH52" s="31">
        <v>0</v>
      </c>
      <c r="AI52" s="21"/>
    </row>
    <row r="53" spans="1:35" outlineLevel="1" x14ac:dyDescent="0.2">
      <c r="A53" s="27" t="s">
        <v>45</v>
      </c>
      <c r="B53" s="27" t="s">
        <v>50</v>
      </c>
      <c r="C53" s="28">
        <v>0</v>
      </c>
      <c r="D53" s="29">
        <v>2.7127223566657241E-2</v>
      </c>
      <c r="E53" s="30">
        <v>0</v>
      </c>
      <c r="F53" s="31">
        <v>0</v>
      </c>
      <c r="G53" s="21"/>
      <c r="H53" s="27" t="s">
        <v>45</v>
      </c>
      <c r="I53" s="27" t="s">
        <v>50</v>
      </c>
      <c r="J53" s="28">
        <v>0</v>
      </c>
      <c r="K53" s="29">
        <v>1.6054887417001226E-2</v>
      </c>
      <c r="L53" s="30">
        <v>0</v>
      </c>
      <c r="M53" s="31">
        <v>0</v>
      </c>
      <c r="N53" s="21"/>
      <c r="O53" s="27" t="s">
        <v>45</v>
      </c>
      <c r="P53" s="27" t="s">
        <v>50</v>
      </c>
      <c r="Q53" s="28">
        <v>0</v>
      </c>
      <c r="R53" s="29">
        <v>2.7127223566657241E-2</v>
      </c>
      <c r="S53" s="30">
        <v>0</v>
      </c>
      <c r="T53" s="31">
        <v>0</v>
      </c>
      <c r="U53" s="21"/>
      <c r="V53" s="27" t="s">
        <v>45</v>
      </c>
      <c r="W53" s="27" t="s">
        <v>50</v>
      </c>
      <c r="X53" s="28">
        <v>0</v>
      </c>
      <c r="Y53" s="29">
        <v>2.7127223566657241E-2</v>
      </c>
      <c r="Z53" s="30">
        <v>0</v>
      </c>
      <c r="AA53" s="31">
        <v>0</v>
      </c>
      <c r="AB53" s="21"/>
      <c r="AC53" s="27" t="s">
        <v>45</v>
      </c>
      <c r="AD53" s="27" t="s">
        <v>50</v>
      </c>
      <c r="AE53" s="28">
        <v>0</v>
      </c>
      <c r="AF53" s="29">
        <v>1.6054887417001226E-2</v>
      </c>
      <c r="AG53" s="30">
        <v>0</v>
      </c>
      <c r="AH53" s="31">
        <v>0</v>
      </c>
      <c r="AI53" s="21"/>
    </row>
    <row r="54" spans="1:35" ht="15" outlineLevel="1" thickBot="1" x14ac:dyDescent="0.25">
      <c r="A54" s="27" t="s">
        <v>45</v>
      </c>
      <c r="B54" t="s">
        <v>51</v>
      </c>
      <c r="C54" s="28">
        <v>1</v>
      </c>
      <c r="D54" s="29">
        <v>1.6697309292395255</v>
      </c>
      <c r="E54" s="30">
        <v>1.6697309292395255</v>
      </c>
      <c r="F54" s="31">
        <v>208.73982790076803</v>
      </c>
      <c r="G54" s="21"/>
      <c r="H54" s="27" t="s">
        <v>45</v>
      </c>
      <c r="I54" t="s">
        <v>51</v>
      </c>
      <c r="J54" s="28">
        <v>1</v>
      </c>
      <c r="K54" s="29">
        <v>2.0379626776503916</v>
      </c>
      <c r="L54" s="30">
        <v>2.0379626776503916</v>
      </c>
      <c r="M54" s="31">
        <v>8.2834356133939302</v>
      </c>
      <c r="N54" s="21"/>
      <c r="O54" s="27" t="s">
        <v>45</v>
      </c>
      <c r="P54" t="s">
        <v>51</v>
      </c>
      <c r="Q54" s="28">
        <v>1</v>
      </c>
      <c r="R54" s="29">
        <v>1.6697309292395255</v>
      </c>
      <c r="S54" s="30">
        <v>1.6697309292395255</v>
      </c>
      <c r="T54" s="31">
        <v>13.617562640837635</v>
      </c>
      <c r="U54" s="21"/>
      <c r="V54" s="27" t="s">
        <v>45</v>
      </c>
      <c r="W54" t="s">
        <v>51</v>
      </c>
      <c r="X54" s="28">
        <v>1</v>
      </c>
      <c r="Y54" s="29">
        <v>1.6697309292395255</v>
      </c>
      <c r="Z54" s="30">
        <v>1.6697309292395255</v>
      </c>
      <c r="AA54" s="31">
        <v>10.597827757014173</v>
      </c>
      <c r="AB54" s="21"/>
      <c r="AC54" s="27" t="s">
        <v>45</v>
      </c>
      <c r="AD54" t="s">
        <v>51</v>
      </c>
      <c r="AE54" s="28">
        <v>1</v>
      </c>
      <c r="AF54" s="29">
        <v>1.3737413733877488</v>
      </c>
      <c r="AG54" s="30">
        <v>1.3737413733877488</v>
      </c>
      <c r="AH54" s="31">
        <v>0.22395506053677275</v>
      </c>
      <c r="AI54" s="21"/>
    </row>
    <row r="55" spans="1:35" ht="15.75" outlineLevel="1" thickTop="1" thickBot="1" x14ac:dyDescent="0.25">
      <c r="A55" s="33" t="s">
        <v>52</v>
      </c>
      <c r="B55" s="33"/>
      <c r="C55" s="33"/>
      <c r="D55" s="34"/>
      <c r="E55" s="34">
        <v>16.552077249825345</v>
      </c>
      <c r="F55" s="34">
        <v>2069.2422330000004</v>
      </c>
      <c r="G55" s="21"/>
      <c r="H55" s="33" t="s">
        <v>52</v>
      </c>
      <c r="I55" s="33"/>
      <c r="J55" s="33"/>
      <c r="K55" s="34"/>
      <c r="L55" s="34">
        <v>17.933802197021766</v>
      </c>
      <c r="M55" s="34">
        <v>72.89313854051673</v>
      </c>
      <c r="N55" s="21"/>
      <c r="O55" s="33" t="s">
        <v>52</v>
      </c>
      <c r="P55" s="33"/>
      <c r="Q55" s="33"/>
      <c r="R55" s="34"/>
      <c r="S55" s="34">
        <v>16.52065697129196</v>
      </c>
      <c r="T55" s="34">
        <v>134.73493078122576</v>
      </c>
      <c r="U55" s="21"/>
      <c r="V55" s="33" t="s">
        <v>52</v>
      </c>
      <c r="W55" s="33"/>
      <c r="X55" s="33"/>
      <c r="Y55" s="34"/>
      <c r="Z55" s="34">
        <v>16.536650999723918</v>
      </c>
      <c r="AA55" s="34">
        <v>104.95857500390713</v>
      </c>
      <c r="AB55" s="21"/>
      <c r="AC55" s="33" t="s">
        <v>52</v>
      </c>
      <c r="AD55" s="33"/>
      <c r="AE55" s="33"/>
      <c r="AF55" s="34"/>
      <c r="AG55" s="34">
        <v>17.492262226619385</v>
      </c>
      <c r="AH55" s="34">
        <v>2.8516871674519395</v>
      </c>
      <c r="AI55" s="21"/>
    </row>
    <row r="56" spans="1:35" ht="15" outlineLevel="1" thickTop="1" x14ac:dyDescent="0.2">
      <c r="G56" s="21"/>
      <c r="N56" s="21"/>
      <c r="U56" s="21"/>
      <c r="AB56" s="21"/>
      <c r="AI56" s="21"/>
    </row>
    <row r="57" spans="1:35" ht="16.5" thickBot="1" x14ac:dyDescent="0.3">
      <c r="A57" s="71" t="s">
        <v>54</v>
      </c>
      <c r="B57" s="71"/>
      <c r="C57" s="71"/>
      <c r="D57" s="71"/>
      <c r="E57" s="71"/>
      <c r="F57" s="71"/>
      <c r="G57" s="21"/>
      <c r="H57" s="71" t="s">
        <v>54</v>
      </c>
      <c r="I57" s="71"/>
      <c r="J57" s="71"/>
      <c r="K57" s="71"/>
      <c r="L57" s="71"/>
      <c r="M57" s="71"/>
      <c r="N57" s="21"/>
      <c r="O57" s="71" t="s">
        <v>54</v>
      </c>
      <c r="P57" s="71"/>
      <c r="Q57" s="71"/>
      <c r="R57" s="71"/>
      <c r="S57" s="71"/>
      <c r="T57" s="71"/>
      <c r="U57" s="21"/>
      <c r="V57" s="71" t="s">
        <v>54</v>
      </c>
      <c r="W57" s="71"/>
      <c r="X57" s="71"/>
      <c r="Y57" s="71"/>
      <c r="Z57" s="71"/>
      <c r="AA57" s="71"/>
      <c r="AB57" s="21"/>
      <c r="AC57" s="71" t="s">
        <v>54</v>
      </c>
      <c r="AD57" s="71"/>
      <c r="AE57" s="71"/>
      <c r="AF57" s="71"/>
      <c r="AG57" s="71"/>
      <c r="AH57" s="71"/>
      <c r="AI57" s="21"/>
    </row>
    <row r="58" spans="1:35" ht="15" outlineLevel="1" thickTop="1" x14ac:dyDescent="0.2">
      <c r="A58" s="1"/>
      <c r="B58" s="22" t="s">
        <v>148</v>
      </c>
      <c r="C58" s="23">
        <v>102.229086200689</v>
      </c>
      <c r="D58" s="24"/>
      <c r="E58" s="1"/>
      <c r="F58" s="1"/>
      <c r="G58" s="21"/>
      <c r="H58" s="1"/>
      <c r="I58" s="22" t="s">
        <v>148</v>
      </c>
      <c r="J58" s="23">
        <v>12.390050923186688</v>
      </c>
      <c r="K58" s="24"/>
      <c r="L58" s="1"/>
      <c r="M58" s="1"/>
      <c r="N58" s="21"/>
      <c r="O58" s="1"/>
      <c r="P58" s="22" t="s">
        <v>148</v>
      </c>
      <c r="Q58" s="23">
        <v>21.946926711554156</v>
      </c>
      <c r="R58" s="24"/>
      <c r="S58" s="1"/>
      <c r="T58" s="1"/>
      <c r="U58" s="21"/>
      <c r="V58" s="1"/>
      <c r="W58" s="22" t="s">
        <v>148</v>
      </c>
      <c r="X58" s="23">
        <v>7.2173369882320557</v>
      </c>
      <c r="Y58" s="24"/>
      <c r="Z58" s="1"/>
      <c r="AA58" s="1"/>
      <c r="AB58" s="21"/>
      <c r="AC58" s="1"/>
      <c r="AD58" s="22" t="s">
        <v>148</v>
      </c>
      <c r="AE58" s="23">
        <v>4.81171244028448</v>
      </c>
      <c r="AF58" s="24"/>
      <c r="AG58" s="1"/>
      <c r="AH58" s="1"/>
      <c r="AI58" s="21"/>
    </row>
    <row r="59" spans="1:35" outlineLevel="1" x14ac:dyDescent="0.2">
      <c r="A59" s="1"/>
      <c r="B59" s="25" t="s">
        <v>149</v>
      </c>
      <c r="C59" s="23">
        <v>13.022938543991673</v>
      </c>
      <c r="D59" s="1"/>
      <c r="E59" s="1"/>
      <c r="F59" s="1"/>
      <c r="G59" s="21"/>
      <c r="H59" s="1"/>
      <c r="I59" s="25" t="s">
        <v>149</v>
      </c>
      <c r="J59" s="23">
        <v>15.97285544740266</v>
      </c>
      <c r="K59" s="1"/>
      <c r="L59" s="1"/>
      <c r="M59" s="1"/>
      <c r="N59" s="21"/>
      <c r="O59" s="1"/>
      <c r="P59" s="25" t="s">
        <v>149</v>
      </c>
      <c r="Q59" s="23">
        <v>13.072399768314275</v>
      </c>
      <c r="R59" s="1"/>
      <c r="S59" s="1"/>
      <c r="T59" s="1"/>
      <c r="U59" s="21"/>
      <c r="V59" s="1"/>
      <c r="W59" s="25" t="s">
        <v>149</v>
      </c>
      <c r="X59" s="23">
        <v>13.141013366147909</v>
      </c>
      <c r="Y59" s="1"/>
      <c r="Z59" s="1"/>
      <c r="AA59" s="1"/>
      <c r="AB59" s="21"/>
      <c r="AC59" s="1"/>
      <c r="AD59" s="25" t="s">
        <v>149</v>
      </c>
      <c r="AE59" s="23">
        <v>13.843862700937553</v>
      </c>
      <c r="AF59" s="1"/>
      <c r="AG59" s="1"/>
      <c r="AH59" s="1"/>
      <c r="AI59" s="21"/>
    </row>
    <row r="60" spans="1:35" outlineLevel="1" x14ac:dyDescent="0.2">
      <c r="A60" s="1"/>
      <c r="B60" s="22" t="s">
        <v>150</v>
      </c>
      <c r="C60" s="23">
        <v>1331.3231070000002</v>
      </c>
      <c r="D60" s="24"/>
      <c r="E60" s="1"/>
      <c r="F60" s="1"/>
      <c r="G60" s="21"/>
      <c r="H60" s="1"/>
      <c r="I60" s="22" t="s">
        <v>150</v>
      </c>
      <c r="J60" s="23">
        <v>197.90449238201882</v>
      </c>
      <c r="K60" s="24"/>
      <c r="L60" s="1"/>
      <c r="M60" s="1"/>
      <c r="N60" s="21"/>
      <c r="O60" s="1"/>
      <c r="P60" s="22" t="s">
        <v>150</v>
      </c>
      <c r="Q60" s="23">
        <v>286.89899965933091</v>
      </c>
      <c r="R60" s="24"/>
      <c r="S60" s="1"/>
      <c r="T60" s="1"/>
      <c r="U60" s="21"/>
      <c r="V60" s="1"/>
      <c r="W60" s="22" t="s">
        <v>150</v>
      </c>
      <c r="X60" s="23">
        <v>94.843121830351137</v>
      </c>
      <c r="Y60" s="24"/>
      <c r="Z60" s="1"/>
      <c r="AA60" s="1"/>
      <c r="AB60" s="21"/>
      <c r="AC60" s="1"/>
      <c r="AD60" s="22" t="s">
        <v>150</v>
      </c>
      <c r="AE60" s="23">
        <v>66.612686379691525</v>
      </c>
      <c r="AF60" s="24"/>
      <c r="AG60" s="1"/>
      <c r="AH60" s="1"/>
      <c r="AI60" s="21"/>
    </row>
    <row r="61" spans="1:35" outlineLevel="1" x14ac:dyDescent="0.2">
      <c r="A61" s="1"/>
      <c r="B61" s="25"/>
      <c r="C61" s="26"/>
      <c r="D61" s="1"/>
      <c r="E61" s="1"/>
      <c r="F61" s="1"/>
      <c r="G61" s="21"/>
      <c r="H61" s="1"/>
      <c r="I61" s="25"/>
      <c r="J61" s="26"/>
      <c r="K61" s="1"/>
      <c r="L61" s="1"/>
      <c r="M61" s="1"/>
      <c r="N61" s="21"/>
      <c r="O61" s="1"/>
      <c r="P61" s="25"/>
      <c r="Q61" s="26"/>
      <c r="R61" s="1"/>
      <c r="S61" s="1"/>
      <c r="T61" s="1"/>
      <c r="U61" s="21"/>
      <c r="V61" s="1"/>
      <c r="W61" s="25"/>
      <c r="X61" s="26"/>
      <c r="Y61" s="1"/>
      <c r="Z61" s="1"/>
      <c r="AA61" s="1"/>
      <c r="AB61" s="21"/>
      <c r="AC61" s="1"/>
      <c r="AD61" s="25"/>
      <c r="AE61" s="26"/>
      <c r="AF61" s="1"/>
      <c r="AG61" s="1"/>
      <c r="AH61" s="1"/>
      <c r="AI61" s="21"/>
    </row>
    <row r="62" spans="1:35" ht="15.6" customHeight="1" outlineLevel="1" thickBot="1" x14ac:dyDescent="0.3">
      <c r="A62" s="72" t="s">
        <v>158</v>
      </c>
      <c r="B62" s="72"/>
      <c r="C62" s="72"/>
      <c r="D62" s="72"/>
      <c r="E62" s="72"/>
      <c r="F62" s="72"/>
      <c r="G62" s="21"/>
      <c r="H62" s="72" t="s">
        <v>158</v>
      </c>
      <c r="I62" s="72"/>
      <c r="J62" s="72"/>
      <c r="K62" s="72"/>
      <c r="L62" s="72"/>
      <c r="M62" s="72"/>
      <c r="N62" s="21"/>
      <c r="O62" s="72" t="s">
        <v>158</v>
      </c>
      <c r="P62" s="72"/>
      <c r="Q62" s="72"/>
      <c r="R62" s="72"/>
      <c r="S62" s="72"/>
      <c r="T62" s="72"/>
      <c r="U62" s="21"/>
      <c r="V62" s="72" t="s">
        <v>158</v>
      </c>
      <c r="W62" s="72"/>
      <c r="X62" s="72"/>
      <c r="Y62" s="72"/>
      <c r="Z62" s="72"/>
      <c r="AA62" s="72"/>
      <c r="AB62" s="21"/>
      <c r="AC62" s="72" t="s">
        <v>158</v>
      </c>
      <c r="AD62" s="72"/>
      <c r="AE62" s="72"/>
      <c r="AF62" s="72"/>
      <c r="AG62" s="72"/>
      <c r="AH62" s="72"/>
      <c r="AI62" s="21"/>
    </row>
    <row r="63" spans="1:35" ht="15" outlineLevel="1" thickTop="1" x14ac:dyDescent="0.2">
      <c r="A63" s="67" t="s">
        <v>1</v>
      </c>
      <c r="B63" s="69" t="s">
        <v>2</v>
      </c>
      <c r="C63" s="69" t="s">
        <v>151</v>
      </c>
      <c r="D63" s="35" t="s">
        <v>152</v>
      </c>
      <c r="E63" s="36" t="s">
        <v>153</v>
      </c>
      <c r="F63" s="35" t="s">
        <v>154</v>
      </c>
      <c r="G63" s="21"/>
      <c r="H63" s="67" t="s">
        <v>1</v>
      </c>
      <c r="I63" s="69" t="s">
        <v>2</v>
      </c>
      <c r="J63" s="69" t="s">
        <v>151</v>
      </c>
      <c r="K63" s="35" t="s">
        <v>152</v>
      </c>
      <c r="L63" s="36" t="s">
        <v>153</v>
      </c>
      <c r="M63" s="35" t="s">
        <v>154</v>
      </c>
      <c r="N63" s="21"/>
      <c r="O63" s="67" t="s">
        <v>1</v>
      </c>
      <c r="P63" s="69" t="s">
        <v>2</v>
      </c>
      <c r="Q63" s="69" t="s">
        <v>151</v>
      </c>
      <c r="R63" s="35" t="s">
        <v>152</v>
      </c>
      <c r="S63" s="36" t="s">
        <v>153</v>
      </c>
      <c r="T63" s="35" t="s">
        <v>154</v>
      </c>
      <c r="U63" s="21"/>
      <c r="V63" s="67" t="s">
        <v>1</v>
      </c>
      <c r="W63" s="69" t="s">
        <v>2</v>
      </c>
      <c r="X63" s="69" t="s">
        <v>151</v>
      </c>
      <c r="Y63" s="35" t="s">
        <v>152</v>
      </c>
      <c r="Z63" s="36" t="s">
        <v>153</v>
      </c>
      <c r="AA63" s="35" t="s">
        <v>154</v>
      </c>
      <c r="AB63" s="21"/>
      <c r="AC63" s="67" t="s">
        <v>1</v>
      </c>
      <c r="AD63" s="69" t="s">
        <v>2</v>
      </c>
      <c r="AE63" s="69" t="s">
        <v>151</v>
      </c>
      <c r="AF63" s="35" t="s">
        <v>152</v>
      </c>
      <c r="AG63" s="36" t="s">
        <v>153</v>
      </c>
      <c r="AH63" s="35" t="s">
        <v>154</v>
      </c>
      <c r="AI63" s="21"/>
    </row>
    <row r="64" spans="1:35" ht="15" outlineLevel="1" thickBot="1" x14ac:dyDescent="0.25">
      <c r="A64" s="68"/>
      <c r="B64" s="70"/>
      <c r="C64" s="70"/>
      <c r="D64" s="37" t="s">
        <v>155</v>
      </c>
      <c r="E64" s="37" t="s">
        <v>156</v>
      </c>
      <c r="F64" s="37" t="s">
        <v>157</v>
      </c>
      <c r="G64" s="21"/>
      <c r="H64" s="68"/>
      <c r="I64" s="70"/>
      <c r="J64" s="70"/>
      <c r="K64" s="37" t="s">
        <v>155</v>
      </c>
      <c r="L64" s="37" t="s">
        <v>156</v>
      </c>
      <c r="M64" s="37" t="s">
        <v>157</v>
      </c>
      <c r="N64" s="21"/>
      <c r="O64" s="68"/>
      <c r="P64" s="70"/>
      <c r="Q64" s="70"/>
      <c r="R64" s="37" t="s">
        <v>155</v>
      </c>
      <c r="S64" s="37" t="s">
        <v>156</v>
      </c>
      <c r="T64" s="37" t="s">
        <v>157</v>
      </c>
      <c r="U64" s="21"/>
      <c r="V64" s="68"/>
      <c r="W64" s="70"/>
      <c r="X64" s="70"/>
      <c r="Y64" s="37" t="s">
        <v>155</v>
      </c>
      <c r="Z64" s="37" t="s">
        <v>156</v>
      </c>
      <c r="AA64" s="37" t="s">
        <v>157</v>
      </c>
      <c r="AB64" s="21"/>
      <c r="AC64" s="68"/>
      <c r="AD64" s="70"/>
      <c r="AE64" s="70"/>
      <c r="AF64" s="37" t="s">
        <v>155</v>
      </c>
      <c r="AG64" s="37" t="s">
        <v>156</v>
      </c>
      <c r="AH64" s="37" t="s">
        <v>157</v>
      </c>
      <c r="AI64" s="21"/>
    </row>
    <row r="65" spans="1:35" ht="15" outlineLevel="1" thickTop="1" x14ac:dyDescent="0.2">
      <c r="A65" s="27" t="s">
        <v>3</v>
      </c>
      <c r="B65" t="s">
        <v>4</v>
      </c>
      <c r="C65" s="28">
        <v>7.6853115166733141E-2</v>
      </c>
      <c r="D65" s="29">
        <v>2.2392206580783132</v>
      </c>
      <c r="E65" s="30">
        <v>0.17209108311902058</v>
      </c>
      <c r="F65" s="31">
        <v>17.592714170544291</v>
      </c>
      <c r="G65" s="21"/>
      <c r="H65" s="27" t="s">
        <v>3</v>
      </c>
      <c r="I65" t="s">
        <v>4</v>
      </c>
      <c r="J65" s="28">
        <v>0</v>
      </c>
      <c r="K65" s="29">
        <v>2.0565581306656187</v>
      </c>
      <c r="L65" s="30">
        <v>0</v>
      </c>
      <c r="M65" s="31">
        <v>0</v>
      </c>
      <c r="N65" s="21"/>
      <c r="O65" s="27" t="s">
        <v>3</v>
      </c>
      <c r="P65" t="s">
        <v>4</v>
      </c>
      <c r="Q65" s="28">
        <v>7.6853115166733141E-2</v>
      </c>
      <c r="R65" s="29">
        <v>1.8304484610767997</v>
      </c>
      <c r="S65" s="30">
        <v>0.14067566638590473</v>
      </c>
      <c r="T65" s="31">
        <v>3.0873985402704935</v>
      </c>
      <c r="U65" s="21"/>
      <c r="V65" s="27" t="s">
        <v>3</v>
      </c>
      <c r="W65" t="s">
        <v>4</v>
      </c>
      <c r="X65" s="28">
        <v>7.6853115166733141E-2</v>
      </c>
      <c r="Y65" s="29">
        <v>1.9276055783937911</v>
      </c>
      <c r="Z65" s="30">
        <v>0.14814249351233527</v>
      </c>
      <c r="AA65" s="31">
        <v>1.0691942979555047</v>
      </c>
      <c r="AB65" s="21"/>
      <c r="AC65" s="27" t="s">
        <v>3</v>
      </c>
      <c r="AD65" t="s">
        <v>4</v>
      </c>
      <c r="AE65" s="28">
        <v>0</v>
      </c>
      <c r="AF65" s="29">
        <v>2.4481217560168629</v>
      </c>
      <c r="AG65" s="30">
        <v>0</v>
      </c>
      <c r="AH65" s="31">
        <v>0</v>
      </c>
      <c r="AI65" s="21"/>
    </row>
    <row r="66" spans="1:35" outlineLevel="1" x14ac:dyDescent="0.2">
      <c r="A66" s="27" t="s">
        <v>3</v>
      </c>
      <c r="B66" t="s">
        <v>5</v>
      </c>
      <c r="C66" s="28">
        <v>7.8963550487952602E-3</v>
      </c>
      <c r="D66" s="29">
        <v>2.224828433366572</v>
      </c>
      <c r="E66" s="30">
        <v>1.756803523251738E-2</v>
      </c>
      <c r="F66" s="31">
        <v>1.7959641881617605</v>
      </c>
      <c r="G66" s="21"/>
      <c r="H66" s="27" t="s">
        <v>3</v>
      </c>
      <c r="I66" t="s">
        <v>5</v>
      </c>
      <c r="J66" s="28">
        <v>0</v>
      </c>
      <c r="K66" s="29">
        <v>2.2426305241527515</v>
      </c>
      <c r="L66" s="30">
        <v>0</v>
      </c>
      <c r="M66" s="31">
        <v>0</v>
      </c>
      <c r="N66" s="21"/>
      <c r="O66" s="27" t="s">
        <v>3</v>
      </c>
      <c r="P66" t="s">
        <v>5</v>
      </c>
      <c r="Q66" s="28">
        <v>7.8963550487952602E-3</v>
      </c>
      <c r="R66" s="29">
        <v>1.9461490453769548</v>
      </c>
      <c r="S66" s="30">
        <v>1.5367483840170393E-2</v>
      </c>
      <c r="T66" s="31">
        <v>0.3372690415812124</v>
      </c>
      <c r="U66" s="21"/>
      <c r="V66" s="27" t="s">
        <v>3</v>
      </c>
      <c r="W66" t="s">
        <v>5</v>
      </c>
      <c r="X66" s="28">
        <v>7.8963550487952602E-3</v>
      </c>
      <c r="Y66" s="29">
        <v>2.0249437675946389</v>
      </c>
      <c r="Z66" s="30">
        <v>1.5989674942772421E-2</v>
      </c>
      <c r="AA66" s="31">
        <v>0.11540287239427868</v>
      </c>
      <c r="AB66" s="21"/>
      <c r="AC66" s="27" t="s">
        <v>3</v>
      </c>
      <c r="AD66" t="s">
        <v>5</v>
      </c>
      <c r="AE66" s="28">
        <v>0</v>
      </c>
      <c r="AF66" s="29">
        <v>2.5600533411868618</v>
      </c>
      <c r="AG66" s="30">
        <v>0</v>
      </c>
      <c r="AH66" s="31">
        <v>0</v>
      </c>
      <c r="AI66" s="21"/>
    </row>
    <row r="67" spans="1:35" outlineLevel="1" x14ac:dyDescent="0.2">
      <c r="A67" s="27" t="s">
        <v>3</v>
      </c>
      <c r="B67" t="s">
        <v>6</v>
      </c>
      <c r="C67" s="28">
        <v>0.54471886718182616</v>
      </c>
      <c r="D67" s="29">
        <v>2.1736699953682708</v>
      </c>
      <c r="E67" s="30">
        <v>1.1840390575041297</v>
      </c>
      <c r="F67" s="31">
        <v>121.04323087457223</v>
      </c>
      <c r="G67" s="21"/>
      <c r="H67" s="27" t="s">
        <v>3</v>
      </c>
      <c r="I67" t="s">
        <v>6</v>
      </c>
      <c r="J67" s="28">
        <v>0.63077820104009585</v>
      </c>
      <c r="K67" s="29">
        <v>2.0784105312551664</v>
      </c>
      <c r="L67" s="30">
        <v>1.3110160559279238</v>
      </c>
      <c r="M67" s="31">
        <v>16.243555694062344</v>
      </c>
      <c r="N67" s="21"/>
      <c r="O67" s="27" t="s">
        <v>3</v>
      </c>
      <c r="P67" t="s">
        <v>6</v>
      </c>
      <c r="Q67" s="28">
        <v>0.54471886718182616</v>
      </c>
      <c r="R67" s="29">
        <v>1.7813542152333628</v>
      </c>
      <c r="S67" s="30">
        <v>0.97033725017148831</v>
      </c>
      <c r="T67" s="31">
        <v>21.295920515004642</v>
      </c>
      <c r="U67" s="21"/>
      <c r="V67" s="27" t="s">
        <v>3</v>
      </c>
      <c r="W67" t="s">
        <v>6</v>
      </c>
      <c r="X67" s="28">
        <v>0.54471886718182616</v>
      </c>
      <c r="Y67" s="29">
        <v>1.8672542088818289</v>
      </c>
      <c r="Z67" s="30">
        <v>1.0171285974026067</v>
      </c>
      <c r="AA67" s="31">
        <v>7.3409598478224245</v>
      </c>
      <c r="AB67" s="21"/>
      <c r="AC67" s="27" t="s">
        <v>3</v>
      </c>
      <c r="AD67" t="s">
        <v>6</v>
      </c>
      <c r="AE67" s="28">
        <v>0.63077820104009585</v>
      </c>
      <c r="AF67" s="29">
        <v>2.5103390687168865</v>
      </c>
      <c r="AG67" s="30">
        <v>1.5834671617659073</v>
      </c>
      <c r="AH67" s="31">
        <v>7.6191886410509735</v>
      </c>
      <c r="AI67" s="21"/>
    </row>
    <row r="68" spans="1:35" outlineLevel="1" x14ac:dyDescent="0.2">
      <c r="A68" s="27" t="s">
        <v>3</v>
      </c>
      <c r="B68" s="32" t="s">
        <v>7</v>
      </c>
      <c r="C68" s="28">
        <v>5.1037525638056285E-3</v>
      </c>
      <c r="D68" s="29">
        <v>1.8224452266551863</v>
      </c>
      <c r="E68" s="30">
        <v>9.3013094979367359E-3</v>
      </c>
      <c r="F68" s="31">
        <v>0.95086437044386185</v>
      </c>
      <c r="G68" s="21"/>
      <c r="H68" s="27" t="s">
        <v>3</v>
      </c>
      <c r="I68" s="32" t="s">
        <v>7</v>
      </c>
      <c r="J68" s="28">
        <v>2.2252180880773513E-2</v>
      </c>
      <c r="K68" s="29">
        <v>2.0371600661481892</v>
      </c>
      <c r="L68" s="30">
        <v>4.5331254275018044E-2</v>
      </c>
      <c r="M68" s="31">
        <v>0.56165654887939787</v>
      </c>
      <c r="N68" s="21"/>
      <c r="O68" s="27" t="s">
        <v>3</v>
      </c>
      <c r="P68" s="32" t="s">
        <v>7</v>
      </c>
      <c r="Q68" s="28">
        <v>5.1037525638056285E-3</v>
      </c>
      <c r="R68" s="29">
        <v>1.5233238180064397</v>
      </c>
      <c r="S68" s="30">
        <v>7.7746678416565455E-3</v>
      </c>
      <c r="T68" s="31">
        <v>0.17063006532751313</v>
      </c>
      <c r="U68" s="21"/>
      <c r="V68" s="27" t="s">
        <v>3</v>
      </c>
      <c r="W68" s="32" t="s">
        <v>7</v>
      </c>
      <c r="X68" s="28">
        <v>5.1037525638056285E-3</v>
      </c>
      <c r="Y68" s="29">
        <v>1.5357154917328308</v>
      </c>
      <c r="Z68" s="30">
        <v>7.8379118782074576E-3</v>
      </c>
      <c r="AA68" s="31">
        <v>5.6568851309090069E-2</v>
      </c>
      <c r="AB68" s="21"/>
      <c r="AC68" s="27" t="s">
        <v>3</v>
      </c>
      <c r="AD68" s="32" t="s">
        <v>7</v>
      </c>
      <c r="AE68" s="28">
        <v>2.2252180880773513E-2</v>
      </c>
      <c r="AF68" s="29">
        <v>2.3908892729256683</v>
      </c>
      <c r="AG68" s="30">
        <v>5.3202500567043044E-2</v>
      </c>
      <c r="AH68" s="31">
        <v>0.25599513383268313</v>
      </c>
      <c r="AI68" s="21"/>
    </row>
    <row r="69" spans="1:35" outlineLevel="1" x14ac:dyDescent="0.2">
      <c r="A69" s="27" t="s">
        <v>3</v>
      </c>
      <c r="B69" s="32" t="s">
        <v>8</v>
      </c>
      <c r="C69" s="28">
        <v>6.5150387444824018E-3</v>
      </c>
      <c r="D69" s="29">
        <v>2.1733423887374697</v>
      </c>
      <c r="E69" s="30">
        <v>1.4159409867650548E-2</v>
      </c>
      <c r="F69" s="31">
        <v>1.4475035319109342</v>
      </c>
      <c r="G69" s="21"/>
      <c r="H69" s="27" t="s">
        <v>3</v>
      </c>
      <c r="I69" s="32" t="s">
        <v>8</v>
      </c>
      <c r="J69" s="28">
        <v>7.0579866140762148E-3</v>
      </c>
      <c r="K69" s="29">
        <v>2.0778147705448888</v>
      </c>
      <c r="L69" s="30">
        <v>1.4665188837035667E-2</v>
      </c>
      <c r="M69" s="31">
        <v>0.18170243648902087</v>
      </c>
      <c r="N69" s="21"/>
      <c r="O69" s="27" t="s">
        <v>3</v>
      </c>
      <c r="P69" s="32" t="s">
        <v>8</v>
      </c>
      <c r="Q69" s="28">
        <v>6.5150387444824018E-3</v>
      </c>
      <c r="R69" s="29">
        <v>1.7808880141825296</v>
      </c>
      <c r="S69" s="30">
        <v>1.1602554411983506E-2</v>
      </c>
      <c r="T69" s="31">
        <v>0.2546404113466213</v>
      </c>
      <c r="U69" s="21"/>
      <c r="V69" s="27" t="s">
        <v>3</v>
      </c>
      <c r="W69" s="32" t="s">
        <v>8</v>
      </c>
      <c r="X69" s="28">
        <v>6.5150387444824018E-3</v>
      </c>
      <c r="Y69" s="29">
        <v>1.8663364701295371</v>
      </c>
      <c r="Z69" s="30">
        <v>1.2159254413134457E-2</v>
      </c>
      <c r="AA69" s="31">
        <v>8.7757436625239174E-2</v>
      </c>
      <c r="AB69" s="21"/>
      <c r="AC69" s="27" t="s">
        <v>3</v>
      </c>
      <c r="AD69" s="32" t="s">
        <v>8</v>
      </c>
      <c r="AE69" s="28">
        <v>7.0579866140762148E-3</v>
      </c>
      <c r="AF69" s="29">
        <v>2.5101301349616869</v>
      </c>
      <c r="AG69" s="30">
        <v>1.7716464892148908E-2</v>
      </c>
      <c r="AH69" s="31">
        <v>8.5246534519416134E-2</v>
      </c>
      <c r="AI69" s="21"/>
    </row>
    <row r="70" spans="1:35" outlineLevel="1" x14ac:dyDescent="0.2">
      <c r="A70" s="27" t="s">
        <v>3</v>
      </c>
      <c r="B70" s="32" t="s">
        <v>9</v>
      </c>
      <c r="C70" s="28">
        <v>6.0889077234131637E-2</v>
      </c>
      <c r="D70" s="29">
        <v>0.86946799814730835</v>
      </c>
      <c r="E70" s="30">
        <v>5.2941104091797281E-2</v>
      </c>
      <c r="F70" s="31">
        <v>5.4121206937599933</v>
      </c>
      <c r="G70" s="21"/>
      <c r="H70" s="27" t="s">
        <v>3</v>
      </c>
      <c r="I70" s="32" t="s">
        <v>9</v>
      </c>
      <c r="J70" s="28">
        <v>4.4643413064200866E-4</v>
      </c>
      <c r="K70" s="29">
        <v>0.8313642125020666</v>
      </c>
      <c r="L70" s="30">
        <v>3.7114935945523823E-4</v>
      </c>
      <c r="M70" s="31">
        <v>4.5985594637585224E-3</v>
      </c>
      <c r="N70" s="21"/>
      <c r="O70" s="27" t="s">
        <v>3</v>
      </c>
      <c r="P70" s="32" t="s">
        <v>9</v>
      </c>
      <c r="Q70" s="28">
        <v>6.0889077234131637E-2</v>
      </c>
      <c r="R70" s="29">
        <v>0.71254168609334512</v>
      </c>
      <c r="S70" s="30">
        <v>4.3386005757076074E-2</v>
      </c>
      <c r="T70" s="31">
        <v>0.95218948865761521</v>
      </c>
      <c r="U70" s="21"/>
      <c r="V70" s="27" t="s">
        <v>3</v>
      </c>
      <c r="W70" s="32" t="s">
        <v>9</v>
      </c>
      <c r="X70" s="28">
        <v>6.0889077234131637E-2</v>
      </c>
      <c r="Y70" s="29">
        <v>0.74690168355273157</v>
      </c>
      <c r="Z70" s="30">
        <v>4.5478154296145219E-2</v>
      </c>
      <c r="AA70" s="31">
        <v>0.32823116515809347</v>
      </c>
      <c r="AB70" s="21"/>
      <c r="AC70" s="27" t="s">
        <v>3</v>
      </c>
      <c r="AD70" s="32" t="s">
        <v>9</v>
      </c>
      <c r="AE70" s="28">
        <v>4.4643413064200866E-4</v>
      </c>
      <c r="AF70" s="29">
        <v>1.0041356274867546</v>
      </c>
      <c r="AG70" s="30">
        <v>4.4828041590371713E-4</v>
      </c>
      <c r="AH70" s="31">
        <v>2.1569964539398163E-3</v>
      </c>
      <c r="AI70" s="21"/>
    </row>
    <row r="71" spans="1:35" outlineLevel="1" x14ac:dyDescent="0.2">
      <c r="A71" s="27" t="s">
        <v>3</v>
      </c>
      <c r="B71" s="32" t="s">
        <v>10</v>
      </c>
      <c r="C71" s="28">
        <v>0.12950644863208427</v>
      </c>
      <c r="D71" s="29">
        <v>2.1733423887374697</v>
      </c>
      <c r="E71" s="30">
        <v>0.28146185442696042</v>
      </c>
      <c r="F71" s="31">
        <v>28.773588178419516</v>
      </c>
      <c r="G71" s="21"/>
      <c r="H71" s="27" t="s">
        <v>3</v>
      </c>
      <c r="I71" s="32" t="s">
        <v>10</v>
      </c>
      <c r="J71" s="28">
        <v>0.13457877007396882</v>
      </c>
      <c r="K71" s="29">
        <v>2.0778147705448888</v>
      </c>
      <c r="L71" s="30">
        <v>0.27962975626145686</v>
      </c>
      <c r="M71" s="31">
        <v>3.4646269197177322</v>
      </c>
      <c r="N71" s="21"/>
      <c r="O71" s="27" t="s">
        <v>3</v>
      </c>
      <c r="P71" s="32" t="s">
        <v>10</v>
      </c>
      <c r="Q71" s="28">
        <v>0.12950644863208427</v>
      </c>
      <c r="R71" s="29">
        <v>1.7808880141825296</v>
      </c>
      <c r="S71" s="30">
        <v>0.23063648212822432</v>
      </c>
      <c r="T71" s="31">
        <v>5.061761970278809</v>
      </c>
      <c r="U71" s="21"/>
      <c r="V71" s="27" t="s">
        <v>3</v>
      </c>
      <c r="W71" s="32" t="s">
        <v>10</v>
      </c>
      <c r="X71" s="28">
        <v>0.12950644863208427</v>
      </c>
      <c r="Y71" s="29">
        <v>1.8663364701295371</v>
      </c>
      <c r="Z71" s="30">
        <v>0.24170260819901637</v>
      </c>
      <c r="AA71" s="31">
        <v>1.7444491743069215</v>
      </c>
      <c r="AB71" s="21"/>
      <c r="AC71" s="27" t="s">
        <v>3</v>
      </c>
      <c r="AD71" s="32" t="s">
        <v>10</v>
      </c>
      <c r="AE71" s="28">
        <v>0.13457877007396882</v>
      </c>
      <c r="AF71" s="29">
        <v>2.5101301349616869</v>
      </c>
      <c r="AG71" s="30">
        <v>0.33781022628874918</v>
      </c>
      <c r="AH71" s="31">
        <v>1.6254456682888898</v>
      </c>
      <c r="AI71" s="21"/>
    </row>
    <row r="72" spans="1:35" outlineLevel="1" x14ac:dyDescent="0.2">
      <c r="A72" s="27" t="s">
        <v>3</v>
      </c>
      <c r="B72" s="32" t="s">
        <v>11</v>
      </c>
      <c r="C72" s="28">
        <v>2.8580921316997649E-2</v>
      </c>
      <c r="D72" s="29">
        <v>2.0178384413170014</v>
      </c>
      <c r="E72" s="30">
        <v>5.7671681721694394E-2</v>
      </c>
      <c r="F72" s="31">
        <v>5.8957233220657965</v>
      </c>
      <c r="G72" s="21"/>
      <c r="H72" s="27" t="s">
        <v>3</v>
      </c>
      <c r="I72" s="32" t="s">
        <v>11</v>
      </c>
      <c r="J72" s="28">
        <v>7.2159097173913014E-2</v>
      </c>
      <c r="K72" s="29">
        <v>1.8244178817734773</v>
      </c>
      <c r="L72" s="30">
        <v>0.13164834721671689</v>
      </c>
      <c r="M72" s="31">
        <v>1.6311297259684849</v>
      </c>
      <c r="N72" s="21"/>
      <c r="O72" s="27" t="s">
        <v>3</v>
      </c>
      <c r="P72" s="32" t="s">
        <v>11</v>
      </c>
      <c r="Q72" s="28">
        <v>2.8580921316997649E-2</v>
      </c>
      <c r="R72" s="29">
        <v>1.6534985770423787</v>
      </c>
      <c r="S72" s="30">
        <v>4.7258512728215803E-2</v>
      </c>
      <c r="T72" s="31">
        <v>1.0371791153432015</v>
      </c>
      <c r="U72" s="21"/>
      <c r="V72" s="27" t="s">
        <v>3</v>
      </c>
      <c r="W72" s="32" t="s">
        <v>11</v>
      </c>
      <c r="X72" s="28">
        <v>2.8580921316997649E-2</v>
      </c>
      <c r="Y72" s="29">
        <v>1.7329201990151075</v>
      </c>
      <c r="Z72" s="30">
        <v>4.9528455856686693E-2</v>
      </c>
      <c r="AA72" s="31">
        <v>0.35746355642448346</v>
      </c>
      <c r="AB72" s="21"/>
      <c r="AC72" s="27" t="s">
        <v>3</v>
      </c>
      <c r="AD72" s="32" t="s">
        <v>11</v>
      </c>
      <c r="AE72" s="28">
        <v>7.2159097173913014E-2</v>
      </c>
      <c r="AF72" s="29">
        <v>2.203833249839843</v>
      </c>
      <c r="AG72" s="30">
        <v>0.15902661763029374</v>
      </c>
      <c r="AH72" s="31">
        <v>0.76519035438804761</v>
      </c>
      <c r="AI72" s="21"/>
    </row>
    <row r="73" spans="1:35" outlineLevel="1" x14ac:dyDescent="0.2">
      <c r="A73" s="27" t="s">
        <v>12</v>
      </c>
      <c r="B73" s="32" t="s">
        <v>13</v>
      </c>
      <c r="C73" s="28">
        <v>4.7832889398554027E-2</v>
      </c>
      <c r="D73" s="29">
        <v>2.882353235921614</v>
      </c>
      <c r="E73" s="30">
        <v>0.13787128354140285</v>
      </c>
      <c r="F73" s="31">
        <v>14.094455329753707</v>
      </c>
      <c r="G73" s="21"/>
      <c r="H73" s="27" t="s">
        <v>12</v>
      </c>
      <c r="I73" s="32" t="s">
        <v>13</v>
      </c>
      <c r="J73" s="28">
        <v>1.809441506387326E-2</v>
      </c>
      <c r="K73" s="29">
        <v>2.9576675412569409</v>
      </c>
      <c r="L73" s="30">
        <v>5.351726411244858E-2</v>
      </c>
      <c r="M73" s="31">
        <v>0.66308162762286937</v>
      </c>
      <c r="N73" s="21"/>
      <c r="O73" s="27" t="s">
        <v>12</v>
      </c>
      <c r="P73" s="32" t="s">
        <v>13</v>
      </c>
      <c r="Q73" s="28">
        <v>4.7832889398554027E-2</v>
      </c>
      <c r="R73" s="29">
        <v>4.3142382334037697</v>
      </c>
      <c r="S73" s="30">
        <v>0.20636248025741563</v>
      </c>
      <c r="T73" s="31">
        <v>4.5290222302240419</v>
      </c>
      <c r="U73" s="21"/>
      <c r="V73" s="27" t="s">
        <v>12</v>
      </c>
      <c r="W73" s="32" t="s">
        <v>13</v>
      </c>
      <c r="X73" s="28">
        <v>4.7832889398554027E-2</v>
      </c>
      <c r="Y73" s="29">
        <v>4.1020157286818089</v>
      </c>
      <c r="Z73" s="30">
        <v>0.19621126466116595</v>
      </c>
      <c r="AA73" s="31">
        <v>1.4161228179468222</v>
      </c>
      <c r="AB73" s="21"/>
      <c r="AC73" s="27" t="s">
        <v>12</v>
      </c>
      <c r="AD73" s="32" t="s">
        <v>13</v>
      </c>
      <c r="AE73" s="28">
        <v>1.809441506387326E-2</v>
      </c>
      <c r="AF73" s="29">
        <v>1.4455282976406267</v>
      </c>
      <c r="AG73" s="30">
        <v>2.6155989004083627E-2</v>
      </c>
      <c r="AH73" s="31">
        <v>0.12585509767889325</v>
      </c>
      <c r="AI73" s="21"/>
    </row>
    <row r="74" spans="1:35" outlineLevel="1" x14ac:dyDescent="0.2">
      <c r="A74" s="27" t="s">
        <v>12</v>
      </c>
      <c r="B74" s="32" t="s">
        <v>14</v>
      </c>
      <c r="C74" s="28">
        <v>1.4737397937617865E-2</v>
      </c>
      <c r="D74" s="29">
        <v>2.7450983199253467</v>
      </c>
      <c r="E74" s="30">
        <v>4.0455606318626068E-2</v>
      </c>
      <c r="F74" s="31">
        <v>4.1357396656479626</v>
      </c>
      <c r="G74" s="21"/>
      <c r="H74" s="27" t="s">
        <v>12</v>
      </c>
      <c r="I74" s="32" t="s">
        <v>14</v>
      </c>
      <c r="J74" s="28">
        <v>0.34865615222151625</v>
      </c>
      <c r="K74" s="29">
        <v>2.8168262297685152</v>
      </c>
      <c r="L74" s="30">
        <v>0.98210379474773113</v>
      </c>
      <c r="M74" s="31">
        <v>12.168316028779277</v>
      </c>
      <c r="N74" s="21"/>
      <c r="O74" s="27" t="s">
        <v>12</v>
      </c>
      <c r="P74" s="32" t="s">
        <v>14</v>
      </c>
      <c r="Q74" s="28">
        <v>1.4737397937617865E-2</v>
      </c>
      <c r="R74" s="29">
        <v>4.1087983175273992</v>
      </c>
      <c r="S74" s="30">
        <v>6.0552995850816048E-2</v>
      </c>
      <c r="T74" s="31">
        <v>1.3289521621029026</v>
      </c>
      <c r="U74" s="21"/>
      <c r="V74" s="27" t="s">
        <v>12</v>
      </c>
      <c r="W74" s="32" t="s">
        <v>14</v>
      </c>
      <c r="X74" s="28">
        <v>1.4737397937617865E-2</v>
      </c>
      <c r="Y74" s="29">
        <v>3.9066816463636269</v>
      </c>
      <c r="Z74" s="30">
        <v>5.7574322038048881E-2</v>
      </c>
      <c r="AA74" s="31">
        <v>0.41553328401759421</v>
      </c>
      <c r="AB74" s="21"/>
      <c r="AC74" s="27" t="s">
        <v>12</v>
      </c>
      <c r="AD74" s="32" t="s">
        <v>14</v>
      </c>
      <c r="AE74" s="28">
        <v>0.34865615222151625</v>
      </c>
      <c r="AF74" s="29">
        <v>1.3766936168005968</v>
      </c>
      <c r="AG74" s="30">
        <v>0.47999269922161863</v>
      </c>
      <c r="AH74" s="31">
        <v>2.3095868420903889</v>
      </c>
      <c r="AI74" s="21"/>
    </row>
    <row r="75" spans="1:35" outlineLevel="1" x14ac:dyDescent="0.2">
      <c r="A75" s="27" t="s">
        <v>12</v>
      </c>
      <c r="B75" s="32" t="s">
        <v>8</v>
      </c>
      <c r="C75" s="28">
        <v>6.5150387444824018E-3</v>
      </c>
      <c r="D75" s="29">
        <v>2.1867728723790654</v>
      </c>
      <c r="E75" s="30">
        <v>1.4246909988932681E-2</v>
      </c>
      <c r="F75" s="31">
        <v>1.4564485893520562</v>
      </c>
      <c r="G75" s="21"/>
      <c r="H75" s="27" t="s">
        <v>12</v>
      </c>
      <c r="I75" s="32" t="s">
        <v>8</v>
      </c>
      <c r="J75" s="28">
        <v>7.0579866140762148E-3</v>
      </c>
      <c r="K75" s="29">
        <v>2.0970829489027087</v>
      </c>
      <c r="L75" s="30">
        <v>1.4801183381962794E-2</v>
      </c>
      <c r="M75" s="31">
        <v>0.18338741582594359</v>
      </c>
      <c r="N75" s="21"/>
      <c r="O75" s="27" t="s">
        <v>12</v>
      </c>
      <c r="P75" s="32" t="s">
        <v>8</v>
      </c>
      <c r="Q75" s="28">
        <v>6.5150387444824018E-3</v>
      </c>
      <c r="R75" s="29">
        <v>3.4041182904936571</v>
      </c>
      <c r="S75" s="30">
        <v>2.2177962553367375E-2</v>
      </c>
      <c r="T75" s="31">
        <v>0.48673811877034623</v>
      </c>
      <c r="U75" s="21"/>
      <c r="V75" s="27" t="s">
        <v>12</v>
      </c>
      <c r="W75" s="32" t="s">
        <v>8</v>
      </c>
      <c r="X75" s="28">
        <v>6.5150387444824018E-3</v>
      </c>
      <c r="Y75" s="29">
        <v>3.2402016910425275</v>
      </c>
      <c r="Z75" s="30">
        <v>2.1110039557079463E-2</v>
      </c>
      <c r="AA75" s="31">
        <v>0.15235826931835145</v>
      </c>
      <c r="AB75" s="21"/>
      <c r="AC75" s="27" t="s">
        <v>12</v>
      </c>
      <c r="AD75" s="32" t="s">
        <v>8</v>
      </c>
      <c r="AE75" s="28">
        <v>7.0579866140762148E-3</v>
      </c>
      <c r="AF75" s="29">
        <v>1.0287855650229567</v>
      </c>
      <c r="AG75" s="30">
        <v>7.2611547466868639E-3</v>
      </c>
      <c r="AH75" s="31">
        <v>3.4938588625463889E-2</v>
      </c>
      <c r="AI75" s="21"/>
    </row>
    <row r="76" spans="1:35" outlineLevel="1" x14ac:dyDescent="0.2">
      <c r="A76" s="27" t="s">
        <v>12</v>
      </c>
      <c r="B76" s="32" t="s">
        <v>10</v>
      </c>
      <c r="C76" s="28">
        <v>0.12950644863208427</v>
      </c>
      <c r="D76" s="29">
        <v>2.4297476359767392</v>
      </c>
      <c r="E76" s="30">
        <v>0.31466798740754975</v>
      </c>
      <c r="F76" s="31">
        <v>32.168220809283724</v>
      </c>
      <c r="G76" s="21"/>
      <c r="H76" s="27" t="s">
        <v>12</v>
      </c>
      <c r="I76" s="32" t="s">
        <v>10</v>
      </c>
      <c r="J76" s="28">
        <v>0.13457877007396882</v>
      </c>
      <c r="K76" s="29">
        <v>2.330092165447454</v>
      </c>
      <c r="L76" s="30">
        <v>0.31358093778490903</v>
      </c>
      <c r="M76" s="31">
        <v>3.8852837876956596</v>
      </c>
      <c r="N76" s="21"/>
      <c r="O76" s="27" t="s">
        <v>12</v>
      </c>
      <c r="P76" s="32" t="s">
        <v>10</v>
      </c>
      <c r="Q76" s="28">
        <v>0.12950644863208427</v>
      </c>
      <c r="R76" s="29">
        <v>3.7823536561040632</v>
      </c>
      <c r="S76" s="30">
        <v>0.48983918947261701</v>
      </c>
      <c r="T76" s="31">
        <v>10.750464791802615</v>
      </c>
      <c r="U76" s="21"/>
      <c r="V76" s="27" t="s">
        <v>12</v>
      </c>
      <c r="W76" s="32" t="s">
        <v>10</v>
      </c>
      <c r="X76" s="28">
        <v>0.12950644863208427</v>
      </c>
      <c r="Y76" s="29">
        <v>3.6002241011583638</v>
      </c>
      <c r="Z76" s="30">
        <v>0.46625223762065743</v>
      </c>
      <c r="AA76" s="31">
        <v>3.3650995204255323</v>
      </c>
      <c r="AB76" s="21"/>
      <c r="AC76" s="27" t="s">
        <v>12</v>
      </c>
      <c r="AD76" s="32" t="s">
        <v>10</v>
      </c>
      <c r="AE76" s="28">
        <v>0.13457877007396882</v>
      </c>
      <c r="AF76" s="29">
        <v>1.1430950722477295</v>
      </c>
      <c r="AG76" s="30">
        <v>0.15383632890071397</v>
      </c>
      <c r="AH76" s="31">
        <v>0.74021617753926028</v>
      </c>
      <c r="AI76" s="21"/>
    </row>
    <row r="77" spans="1:35" outlineLevel="1" x14ac:dyDescent="0.2">
      <c r="A77" s="27" t="s">
        <v>12</v>
      </c>
      <c r="B77" s="32" t="s">
        <v>11</v>
      </c>
      <c r="C77" s="28">
        <v>2.8580921316997649E-2</v>
      </c>
      <c r="D77" s="29">
        <v>2.2266553795912185</v>
      </c>
      <c r="E77" s="30">
        <v>6.3639862204166148E-2</v>
      </c>
      <c r="F77" s="31">
        <v>6.5058449590696705</v>
      </c>
      <c r="G77" s="21"/>
      <c r="H77" s="27" t="s">
        <v>12</v>
      </c>
      <c r="I77" s="32" t="s">
        <v>11</v>
      </c>
      <c r="J77" s="28">
        <v>7.2159097173913014E-2</v>
      </c>
      <c r="K77" s="29">
        <v>2.0517634577548565</v>
      </c>
      <c r="L77" s="30">
        <v>0.14805339872601644</v>
      </c>
      <c r="M77" s="31">
        <v>1.834389149566207</v>
      </c>
      <c r="N77" s="21"/>
      <c r="O77" s="27" t="s">
        <v>12</v>
      </c>
      <c r="P77" s="32" t="s">
        <v>11</v>
      </c>
      <c r="Q77" s="28">
        <v>2.8580921316997649E-2</v>
      </c>
      <c r="R77" s="29">
        <v>3.5170953167606394</v>
      </c>
      <c r="S77" s="30">
        <v>0.10052182451271675</v>
      </c>
      <c r="T77" s="31">
        <v>2.2061451154923026</v>
      </c>
      <c r="U77" s="21"/>
      <c r="V77" s="27" t="s">
        <v>12</v>
      </c>
      <c r="W77" s="32" t="s">
        <v>11</v>
      </c>
      <c r="X77" s="28">
        <v>2.8580921316997649E-2</v>
      </c>
      <c r="Y77" s="29">
        <v>3.3119410317190545</v>
      </c>
      <c r="Z77" s="30">
        <v>9.4658326034098308E-2</v>
      </c>
      <c r="AA77" s="31">
        <v>0.68318103773002703</v>
      </c>
      <c r="AB77" s="21"/>
      <c r="AC77" s="27" t="s">
        <v>12</v>
      </c>
      <c r="AD77" s="32" t="s">
        <v>11</v>
      </c>
      <c r="AE77" s="28">
        <v>7.2159097173913014E-2</v>
      </c>
      <c r="AF77" s="29">
        <v>1.0089650824548346</v>
      </c>
      <c r="AG77" s="30">
        <v>7.2806009429943572E-2</v>
      </c>
      <c r="AH77" s="31">
        <v>0.35032158130152863</v>
      </c>
      <c r="AI77" s="21"/>
    </row>
    <row r="78" spans="1:35" outlineLevel="1" x14ac:dyDescent="0.2">
      <c r="A78" s="27" t="s">
        <v>15</v>
      </c>
      <c r="B78" s="32" t="s">
        <v>15</v>
      </c>
      <c r="C78" s="28">
        <v>1</v>
      </c>
      <c r="D78" s="29">
        <v>2.6776248235150168</v>
      </c>
      <c r="E78" s="30">
        <v>2.6776248235150168</v>
      </c>
      <c r="F78" s="31">
        <v>273.7311388962213</v>
      </c>
      <c r="G78" s="21"/>
      <c r="H78" s="27" t="s">
        <v>15</v>
      </c>
      <c r="I78" s="32" t="s">
        <v>15</v>
      </c>
      <c r="J78" s="28">
        <v>1</v>
      </c>
      <c r="K78" s="29">
        <v>2.9765510212779658</v>
      </c>
      <c r="L78" s="30">
        <v>2.9765510212779658</v>
      </c>
      <c r="M78" s="31">
        <v>36.879618729097338</v>
      </c>
      <c r="N78" s="21"/>
      <c r="O78" s="27" t="s">
        <v>15</v>
      </c>
      <c r="P78" s="32" t="s">
        <v>15</v>
      </c>
      <c r="Q78" s="28">
        <v>1</v>
      </c>
      <c r="R78" s="29">
        <v>2.74070815684835</v>
      </c>
      <c r="S78" s="30">
        <v>2.74070815684835</v>
      </c>
      <c r="T78" s="31">
        <v>60.150121056109406</v>
      </c>
      <c r="U78" s="21"/>
      <c r="V78" s="27" t="s">
        <v>15</v>
      </c>
      <c r="W78" s="32" t="s">
        <v>15</v>
      </c>
      <c r="X78" s="28">
        <v>1</v>
      </c>
      <c r="Y78" s="29">
        <v>2.7820414901816832</v>
      </c>
      <c r="Z78" s="30">
        <v>2.7820414901816832</v>
      </c>
      <c r="AA78" s="31">
        <v>20.078930949884491</v>
      </c>
      <c r="AB78" s="21"/>
      <c r="AC78" s="27" t="s">
        <v>15</v>
      </c>
      <c r="AD78" s="32" t="s">
        <v>15</v>
      </c>
      <c r="AE78" s="28">
        <v>1</v>
      </c>
      <c r="AF78" s="29">
        <v>2.5046217716137975</v>
      </c>
      <c r="AG78" s="30">
        <v>2.5046217716137975</v>
      </c>
      <c r="AH78" s="31">
        <v>12.051519736681463</v>
      </c>
      <c r="AI78" s="21"/>
    </row>
    <row r="79" spans="1:35" outlineLevel="1" x14ac:dyDescent="0.2">
      <c r="A79" s="27" t="s">
        <v>16</v>
      </c>
      <c r="B79" s="32" t="s">
        <v>17</v>
      </c>
      <c r="C79" s="28">
        <v>0.32370585911804439</v>
      </c>
      <c r="D79" s="29">
        <v>0.87214700000000001</v>
      </c>
      <c r="E79" s="30">
        <v>0.28231909391222504</v>
      </c>
      <c r="F79" s="31">
        <v>28.861222987653267</v>
      </c>
      <c r="G79" s="21"/>
      <c r="H79" s="27" t="s">
        <v>16</v>
      </c>
      <c r="I79" s="32" t="s">
        <v>17</v>
      </c>
      <c r="J79" s="28">
        <v>0.75001321710876034</v>
      </c>
      <c r="K79" s="29">
        <v>0.93571599999999999</v>
      </c>
      <c r="L79" s="30">
        <v>0.70179936746014082</v>
      </c>
      <c r="M79" s="31">
        <v>8.6953299006913518</v>
      </c>
      <c r="N79" s="21"/>
      <c r="O79" s="27" t="s">
        <v>16</v>
      </c>
      <c r="P79" s="32" t="s">
        <v>17</v>
      </c>
      <c r="Q79" s="28">
        <v>0.32370585911804439</v>
      </c>
      <c r="R79" s="29">
        <v>0.87214700000000001</v>
      </c>
      <c r="S79" s="30">
        <v>0.28231909391222504</v>
      </c>
      <c r="T79" s="31">
        <v>6.1960364633639777</v>
      </c>
      <c r="U79" s="21"/>
      <c r="V79" s="27" t="s">
        <v>16</v>
      </c>
      <c r="W79" s="32" t="s">
        <v>17</v>
      </c>
      <c r="X79" s="28">
        <v>0.32370585911804439</v>
      </c>
      <c r="Y79" s="29">
        <v>0.87214700000000001</v>
      </c>
      <c r="Z79" s="30">
        <v>0.28231909391222504</v>
      </c>
      <c r="AA79" s="31">
        <v>2.0375920389768614</v>
      </c>
      <c r="AB79" s="21"/>
      <c r="AC79" s="27" t="s">
        <v>16</v>
      </c>
      <c r="AD79" s="32" t="s">
        <v>17</v>
      </c>
      <c r="AE79" s="28">
        <v>0.75001321710876034</v>
      </c>
      <c r="AF79" s="29">
        <v>0.93571599999999999</v>
      </c>
      <c r="AG79" s="30">
        <v>0.70179936746014082</v>
      </c>
      <c r="AH79" s="31">
        <v>3.3768567469917388</v>
      </c>
      <c r="AI79" s="21"/>
    </row>
    <row r="80" spans="1:35" outlineLevel="1" x14ac:dyDescent="0.2">
      <c r="A80" s="27" t="s">
        <v>18</v>
      </c>
      <c r="B80" s="32" t="s">
        <v>19</v>
      </c>
      <c r="C80" s="28">
        <v>1</v>
      </c>
      <c r="D80" s="29">
        <v>0.2993321771540709</v>
      </c>
      <c r="E80" s="30">
        <v>0.2993321771540709</v>
      </c>
      <c r="F80" s="31">
        <v>30.600454940923424</v>
      </c>
      <c r="G80" s="21"/>
      <c r="H80" s="27" t="s">
        <v>18</v>
      </c>
      <c r="I80" s="32" t="s">
        <v>19</v>
      </c>
      <c r="J80" s="28">
        <v>1</v>
      </c>
      <c r="K80" s="29">
        <v>0.30226680634185593</v>
      </c>
      <c r="L80" s="30">
        <v>0.30226680634185593</v>
      </c>
      <c r="M80" s="31">
        <v>3.7451011229646038</v>
      </c>
      <c r="N80" s="21"/>
      <c r="O80" s="27" t="s">
        <v>18</v>
      </c>
      <c r="P80" s="32" t="s">
        <v>19</v>
      </c>
      <c r="Q80" s="28">
        <v>1</v>
      </c>
      <c r="R80" s="29">
        <v>0.2993321771540709</v>
      </c>
      <c r="S80" s="30">
        <v>0.2993321771540709</v>
      </c>
      <c r="T80" s="31">
        <v>6.5694213544103395</v>
      </c>
      <c r="U80" s="21"/>
      <c r="V80" s="27" t="s">
        <v>18</v>
      </c>
      <c r="W80" s="32" t="s">
        <v>19</v>
      </c>
      <c r="X80" s="28">
        <v>1</v>
      </c>
      <c r="Y80" s="29">
        <v>0.2993321771540709</v>
      </c>
      <c r="Z80" s="30">
        <v>0.2993321771540709</v>
      </c>
      <c r="AA80" s="31">
        <v>2.160381193942106</v>
      </c>
      <c r="AB80" s="21"/>
      <c r="AC80" s="27" t="s">
        <v>18</v>
      </c>
      <c r="AD80" s="32" t="s">
        <v>19</v>
      </c>
      <c r="AE80" s="28">
        <v>1</v>
      </c>
      <c r="AF80" s="29">
        <v>0.30226680634185593</v>
      </c>
      <c r="AG80" s="30">
        <v>0.30226680634185593</v>
      </c>
      <c r="AH80" s="31">
        <v>1.4544209523601679</v>
      </c>
      <c r="AI80" s="21"/>
    </row>
    <row r="81" spans="1:35" outlineLevel="1" x14ac:dyDescent="0.2">
      <c r="A81" s="27" t="s">
        <v>18</v>
      </c>
      <c r="B81" s="32" t="s">
        <v>20</v>
      </c>
      <c r="C81" s="28">
        <v>1</v>
      </c>
      <c r="D81" s="29">
        <v>6.1069646906015712E-2</v>
      </c>
      <c r="E81" s="30">
        <v>6.1069646906015712E-2</v>
      </c>
      <c r="F81" s="31">
        <v>6.2430941978007199</v>
      </c>
      <c r="G81" s="21"/>
      <c r="H81" s="27" t="s">
        <v>18</v>
      </c>
      <c r="I81" s="32" t="s">
        <v>20</v>
      </c>
      <c r="J81" s="28">
        <v>1</v>
      </c>
      <c r="K81" s="29">
        <v>6.1668368934506071E-2</v>
      </c>
      <c r="L81" s="30">
        <v>6.1668368934506071E-2</v>
      </c>
      <c r="M81" s="31">
        <v>0.76407423144839426</v>
      </c>
      <c r="N81" s="21"/>
      <c r="O81" s="27" t="s">
        <v>18</v>
      </c>
      <c r="P81" s="32" t="s">
        <v>20</v>
      </c>
      <c r="Q81" s="28">
        <v>1</v>
      </c>
      <c r="R81" s="29">
        <v>6.1069646906015712E-2</v>
      </c>
      <c r="S81" s="30">
        <v>6.1069646906015712E-2</v>
      </c>
      <c r="T81" s="31">
        <v>1.3402910649468167</v>
      </c>
      <c r="U81" s="21"/>
      <c r="V81" s="27" t="s">
        <v>18</v>
      </c>
      <c r="W81" s="32" t="s">
        <v>20</v>
      </c>
      <c r="X81" s="28">
        <v>1</v>
      </c>
      <c r="Y81" s="29">
        <v>6.1069646906015712E-2</v>
      </c>
      <c r="Z81" s="30">
        <v>6.1069646906015712E-2</v>
      </c>
      <c r="AA81" s="31">
        <v>0.44076022147305854</v>
      </c>
      <c r="AB81" s="21"/>
      <c r="AC81" s="27" t="s">
        <v>18</v>
      </c>
      <c r="AD81" s="32" t="s">
        <v>20</v>
      </c>
      <c r="AE81" s="28">
        <v>1</v>
      </c>
      <c r="AF81" s="29">
        <v>6.1668368934506071E-2</v>
      </c>
      <c r="AG81" s="30">
        <v>6.1668368934506071E-2</v>
      </c>
      <c r="AH81" s="31">
        <v>0.29673045797421582</v>
      </c>
      <c r="AI81" s="21"/>
    </row>
    <row r="82" spans="1:35" outlineLevel="1" x14ac:dyDescent="0.2">
      <c r="A82" s="27" t="s">
        <v>18</v>
      </c>
      <c r="B82" s="32" t="s">
        <v>21</v>
      </c>
      <c r="C82" s="28">
        <v>1</v>
      </c>
      <c r="D82" s="29">
        <v>0.36320888996712453</v>
      </c>
      <c r="E82" s="30">
        <v>0.36320888996712453</v>
      </c>
      <c r="F82" s="31">
        <v>37.130512921305737</v>
      </c>
      <c r="G82" s="21"/>
      <c r="H82" s="27" t="s">
        <v>18</v>
      </c>
      <c r="I82" s="32" t="s">
        <v>21</v>
      </c>
      <c r="J82" s="28">
        <v>1</v>
      </c>
      <c r="K82" s="29">
        <v>0.36676976143739054</v>
      </c>
      <c r="L82" s="30">
        <v>0.36676976143739054</v>
      </c>
      <c r="M82" s="31">
        <v>4.5442960212943024</v>
      </c>
      <c r="N82" s="21"/>
      <c r="O82" s="27" t="s">
        <v>18</v>
      </c>
      <c r="P82" s="32" t="s">
        <v>21</v>
      </c>
      <c r="Q82" s="28">
        <v>1</v>
      </c>
      <c r="R82" s="29">
        <v>0.36320888996712453</v>
      </c>
      <c r="S82" s="30">
        <v>0.36320888996712453</v>
      </c>
      <c r="T82" s="31">
        <v>7.9713188890934195</v>
      </c>
      <c r="U82" s="21"/>
      <c r="V82" s="27" t="s">
        <v>18</v>
      </c>
      <c r="W82" s="32" t="s">
        <v>21</v>
      </c>
      <c r="X82" s="28">
        <v>1</v>
      </c>
      <c r="Y82" s="29">
        <v>0.36320888996712453</v>
      </c>
      <c r="Z82" s="30">
        <v>0.36320888996712453</v>
      </c>
      <c r="AA82" s="31">
        <v>2.6214009560144347</v>
      </c>
      <c r="AB82" s="21"/>
      <c r="AC82" s="27" t="s">
        <v>18</v>
      </c>
      <c r="AD82" s="32" t="s">
        <v>21</v>
      </c>
      <c r="AE82" s="28">
        <v>1</v>
      </c>
      <c r="AF82" s="29">
        <v>0.36676976143739054</v>
      </c>
      <c r="AG82" s="30">
        <v>0.36676976143739054</v>
      </c>
      <c r="AH82" s="31">
        <v>1.764790623828463</v>
      </c>
      <c r="AI82" s="21"/>
    </row>
    <row r="83" spans="1:35" outlineLevel="1" x14ac:dyDescent="0.2">
      <c r="A83" s="27" t="s">
        <v>18</v>
      </c>
      <c r="B83" s="32" t="s">
        <v>22</v>
      </c>
      <c r="C83" s="28">
        <v>1</v>
      </c>
      <c r="D83" s="29">
        <v>1.9978353858714515</v>
      </c>
      <c r="E83" s="30">
        <v>1.9978353858714515</v>
      </c>
      <c r="F83" s="31">
        <v>204.23688587703938</v>
      </c>
      <c r="G83" s="21"/>
      <c r="H83" s="27" t="s">
        <v>18</v>
      </c>
      <c r="I83" s="32" t="s">
        <v>22</v>
      </c>
      <c r="J83" s="28">
        <v>1</v>
      </c>
      <c r="K83" s="29">
        <v>2.0174220073015641</v>
      </c>
      <c r="L83" s="30">
        <v>2.0174220073015641</v>
      </c>
      <c r="M83" s="31">
        <v>24.995961404023888</v>
      </c>
      <c r="N83" s="21"/>
      <c r="O83" s="27" t="s">
        <v>18</v>
      </c>
      <c r="P83" s="32" t="s">
        <v>22</v>
      </c>
      <c r="Q83" s="28">
        <v>1</v>
      </c>
      <c r="R83" s="29">
        <v>1.9978353858714515</v>
      </c>
      <c r="S83" s="30">
        <v>1.9978353858714515</v>
      </c>
      <c r="T83" s="31">
        <v>43.846346795470261</v>
      </c>
      <c r="U83" s="21"/>
      <c r="V83" s="27" t="s">
        <v>18</v>
      </c>
      <c r="W83" s="32" t="s">
        <v>22</v>
      </c>
      <c r="X83" s="28">
        <v>1</v>
      </c>
      <c r="Y83" s="29">
        <v>1.9978353858714515</v>
      </c>
      <c r="Z83" s="30">
        <v>1.9978353858714515</v>
      </c>
      <c r="AA83" s="31">
        <v>14.419051226848888</v>
      </c>
      <c r="AB83" s="21"/>
      <c r="AC83" s="27" t="s">
        <v>18</v>
      </c>
      <c r="AD83" s="32" t="s">
        <v>22</v>
      </c>
      <c r="AE83" s="28">
        <v>1</v>
      </c>
      <c r="AF83" s="29">
        <v>2.0174220073015641</v>
      </c>
      <c r="AG83" s="30">
        <v>2.0174220073015641</v>
      </c>
      <c r="AH83" s="31">
        <v>9.707254569836623</v>
      </c>
      <c r="AI83" s="21"/>
    </row>
    <row r="84" spans="1:35" outlineLevel="1" x14ac:dyDescent="0.2">
      <c r="A84" s="27" t="s">
        <v>23</v>
      </c>
      <c r="B84" s="32" t="s">
        <v>19</v>
      </c>
      <c r="C84" s="28">
        <v>1</v>
      </c>
      <c r="D84" s="29">
        <v>0.23864923693397974</v>
      </c>
      <c r="E84" s="30">
        <v>0.23864923693397974</v>
      </c>
      <c r="F84" s="31">
        <v>24.396893414252467</v>
      </c>
      <c r="G84" s="21"/>
      <c r="H84" s="27" t="s">
        <v>23</v>
      </c>
      <c r="I84" s="32" t="s">
        <v>19</v>
      </c>
      <c r="J84" s="28">
        <v>1</v>
      </c>
      <c r="K84" s="29">
        <v>0.24098893533529325</v>
      </c>
      <c r="L84" s="30">
        <v>0.24098893533529325</v>
      </c>
      <c r="M84" s="31">
        <v>2.9858651807288275</v>
      </c>
      <c r="N84" s="21"/>
      <c r="O84" s="27" t="s">
        <v>23</v>
      </c>
      <c r="P84" s="32" t="s">
        <v>19</v>
      </c>
      <c r="Q84" s="28">
        <v>1</v>
      </c>
      <c r="R84" s="29">
        <v>0.23864923693397974</v>
      </c>
      <c r="S84" s="30">
        <v>0.23864923693397974</v>
      </c>
      <c r="T84" s="31">
        <v>5.2376173127583767</v>
      </c>
      <c r="U84" s="21"/>
      <c r="V84" s="27" t="s">
        <v>23</v>
      </c>
      <c r="W84" s="32" t="s">
        <v>19</v>
      </c>
      <c r="X84" s="28">
        <v>1</v>
      </c>
      <c r="Y84" s="29">
        <v>0.23864923693397974</v>
      </c>
      <c r="Z84" s="30">
        <v>0.23864923693397974</v>
      </c>
      <c r="AA84" s="31">
        <v>1.7224119649369676</v>
      </c>
      <c r="AB84" s="21"/>
      <c r="AC84" s="27" t="s">
        <v>23</v>
      </c>
      <c r="AD84" s="32" t="s">
        <v>19</v>
      </c>
      <c r="AE84" s="28">
        <v>1</v>
      </c>
      <c r="AF84" s="29">
        <v>0.24098893533529325</v>
      </c>
      <c r="AG84" s="30">
        <v>0.24098893533529325</v>
      </c>
      <c r="AH84" s="31">
        <v>1.1595694581237426</v>
      </c>
      <c r="AI84" s="21"/>
    </row>
    <row r="85" spans="1:35" outlineLevel="1" x14ac:dyDescent="0.2">
      <c r="A85" s="27" t="s">
        <v>23</v>
      </c>
      <c r="B85" s="32" t="s">
        <v>24</v>
      </c>
      <c r="C85" s="28">
        <v>1</v>
      </c>
      <c r="D85" s="29">
        <v>0.43464524092232948</v>
      </c>
      <c r="E85" s="30">
        <v>0.43464524092232948</v>
      </c>
      <c r="F85" s="31">
        <v>44.433385800968054</v>
      </c>
      <c r="G85" s="21"/>
      <c r="H85" s="27" t="s">
        <v>23</v>
      </c>
      <c r="I85" s="32" t="s">
        <v>24</v>
      </c>
      <c r="J85" s="28">
        <v>1</v>
      </c>
      <c r="K85" s="29">
        <v>0.43890646877450928</v>
      </c>
      <c r="L85" s="30">
        <v>0.43890646877450928</v>
      </c>
      <c r="M85" s="31">
        <v>5.4380734986322183</v>
      </c>
      <c r="N85" s="21"/>
      <c r="O85" s="27" t="s">
        <v>23</v>
      </c>
      <c r="P85" s="32" t="s">
        <v>24</v>
      </c>
      <c r="Q85" s="28">
        <v>1</v>
      </c>
      <c r="R85" s="29">
        <v>0.43464524092232948</v>
      </c>
      <c r="S85" s="30">
        <v>0.43464524092232948</v>
      </c>
      <c r="T85" s="31">
        <v>9.5391272480481639</v>
      </c>
      <c r="U85" s="21"/>
      <c r="V85" s="27" t="s">
        <v>23</v>
      </c>
      <c r="W85" s="32" t="s">
        <v>24</v>
      </c>
      <c r="X85" s="28">
        <v>1</v>
      </c>
      <c r="Y85" s="29">
        <v>0.43464524092232948</v>
      </c>
      <c r="Z85" s="30">
        <v>0.43464524092232948</v>
      </c>
      <c r="AA85" s="31">
        <v>3.1369811740677616</v>
      </c>
      <c r="AB85" s="21"/>
      <c r="AC85" s="27" t="s">
        <v>23</v>
      </c>
      <c r="AD85" s="32" t="s">
        <v>24</v>
      </c>
      <c r="AE85" s="28">
        <v>1</v>
      </c>
      <c r="AF85" s="29">
        <v>0.43890646877450928</v>
      </c>
      <c r="AG85" s="30">
        <v>0.43890646877450928</v>
      </c>
      <c r="AH85" s="31">
        <v>2.1118917159236381</v>
      </c>
      <c r="AI85" s="21"/>
    </row>
    <row r="86" spans="1:35" outlineLevel="1" x14ac:dyDescent="0.2">
      <c r="A86" s="27" t="s">
        <v>23</v>
      </c>
      <c r="B86" s="32" t="s">
        <v>22</v>
      </c>
      <c r="C86" s="28">
        <v>1</v>
      </c>
      <c r="D86" s="29">
        <v>0.18955892776847366</v>
      </c>
      <c r="E86" s="30">
        <v>0.18955892776847366</v>
      </c>
      <c r="F86" s="31">
        <v>19.378435966953472</v>
      </c>
      <c r="G86" s="21"/>
      <c r="H86" s="27" t="s">
        <v>23</v>
      </c>
      <c r="I86" s="32" t="s">
        <v>22</v>
      </c>
      <c r="J86" s="28">
        <v>1</v>
      </c>
      <c r="K86" s="29">
        <v>0.19141734862894888</v>
      </c>
      <c r="L86" s="30">
        <v>0.19141734862894888</v>
      </c>
      <c r="M86" s="31">
        <v>2.3716706970940562</v>
      </c>
      <c r="N86" s="21"/>
      <c r="O86" s="27" t="s">
        <v>23</v>
      </c>
      <c r="P86" s="32" t="s">
        <v>22</v>
      </c>
      <c r="Q86" s="28">
        <v>1</v>
      </c>
      <c r="R86" s="29">
        <v>0.18955892776847366</v>
      </c>
      <c r="S86" s="30">
        <v>0.18955892776847366</v>
      </c>
      <c r="T86" s="31">
        <v>4.1602358952554797</v>
      </c>
      <c r="U86" s="21"/>
      <c r="V86" s="27" t="s">
        <v>23</v>
      </c>
      <c r="W86" s="32" t="s">
        <v>22</v>
      </c>
      <c r="X86" s="28">
        <v>1</v>
      </c>
      <c r="Y86" s="29">
        <v>0.18955892776847366</v>
      </c>
      <c r="Z86" s="30">
        <v>0.18955892776847366</v>
      </c>
      <c r="AA86" s="31">
        <v>1.3681106608330136</v>
      </c>
      <c r="AB86" s="21"/>
      <c r="AC86" s="27" t="s">
        <v>23</v>
      </c>
      <c r="AD86" s="32" t="s">
        <v>22</v>
      </c>
      <c r="AE86" s="28">
        <v>1</v>
      </c>
      <c r="AF86" s="29">
        <v>0.19141734862894888</v>
      </c>
      <c r="AG86" s="30">
        <v>0.19141734862894888</v>
      </c>
      <c r="AH86" s="31">
        <v>0.92104523768418467</v>
      </c>
      <c r="AI86" s="21"/>
    </row>
    <row r="87" spans="1:35" outlineLevel="1" x14ac:dyDescent="0.2">
      <c r="A87" s="27" t="s">
        <v>25</v>
      </c>
      <c r="B87" s="32" t="s">
        <v>26</v>
      </c>
      <c r="C87" s="28">
        <v>2.2717149220489972E-3</v>
      </c>
      <c r="D87" s="29">
        <v>1.0548333333333333</v>
      </c>
      <c r="E87" s="30">
        <v>2.396280623608017E-3</v>
      </c>
      <c r="F87" s="31">
        <v>0.24496957843186476</v>
      </c>
      <c r="G87" s="21"/>
      <c r="H87" s="27" t="s">
        <v>25</v>
      </c>
      <c r="I87" s="32" t="s">
        <v>26</v>
      </c>
      <c r="J87" s="28">
        <v>0</v>
      </c>
      <c r="K87" s="29">
        <v>1.5822499999999999</v>
      </c>
      <c r="L87" s="30">
        <v>0</v>
      </c>
      <c r="M87" s="31">
        <v>0</v>
      </c>
      <c r="N87" s="21"/>
      <c r="O87" s="27" t="s">
        <v>25</v>
      </c>
      <c r="P87" s="32" t="s">
        <v>26</v>
      </c>
      <c r="Q87" s="28">
        <v>2.2717149220489972E-3</v>
      </c>
      <c r="R87" s="29">
        <v>1.0548333333333333</v>
      </c>
      <c r="S87" s="30">
        <v>2.396280623608017E-3</v>
      </c>
      <c r="T87" s="31">
        <v>5.2590995226642435E-2</v>
      </c>
      <c r="U87" s="21"/>
      <c r="V87" s="27" t="s">
        <v>25</v>
      </c>
      <c r="W87" s="32" t="s">
        <v>26</v>
      </c>
      <c r="X87" s="28">
        <v>2.2717149220489972E-3</v>
      </c>
      <c r="Y87" s="29">
        <v>1.0548333333333333</v>
      </c>
      <c r="Z87" s="30">
        <v>2.396280623608017E-3</v>
      </c>
      <c r="AA87" s="31">
        <v>1.7294764778949919E-2</v>
      </c>
      <c r="AB87" s="21"/>
      <c r="AC87" s="27" t="s">
        <v>25</v>
      </c>
      <c r="AD87" s="32" t="s">
        <v>26</v>
      </c>
      <c r="AE87" s="28">
        <v>0</v>
      </c>
      <c r="AF87" s="29">
        <v>3.1644999999999999</v>
      </c>
      <c r="AG87" s="30">
        <v>0</v>
      </c>
      <c r="AH87" s="31">
        <v>0</v>
      </c>
      <c r="AI87" s="21"/>
    </row>
    <row r="88" spans="1:35" outlineLevel="1" x14ac:dyDescent="0.2">
      <c r="A88" s="27" t="s">
        <v>25</v>
      </c>
      <c r="B88" s="32" t="s">
        <v>27</v>
      </c>
      <c r="C88" s="28">
        <v>1.5902004454342984E-2</v>
      </c>
      <c r="D88" s="29">
        <v>13.933333333333334</v>
      </c>
      <c r="E88" s="30">
        <v>0.22156792873051226</v>
      </c>
      <c r="F88" s="31">
        <v>22.650686885499653</v>
      </c>
      <c r="G88" s="21"/>
      <c r="H88" s="27" t="s">
        <v>25</v>
      </c>
      <c r="I88" s="32" t="s">
        <v>27</v>
      </c>
      <c r="J88" s="28">
        <v>8.771929824561403E-2</v>
      </c>
      <c r="K88" s="29">
        <v>4.75</v>
      </c>
      <c r="L88" s="30">
        <v>0.41666666666666663</v>
      </c>
      <c r="M88" s="31">
        <v>5.1625212179944526</v>
      </c>
      <c r="N88" s="21"/>
      <c r="O88" s="27" t="s">
        <v>25</v>
      </c>
      <c r="P88" s="32" t="s">
        <v>27</v>
      </c>
      <c r="Q88" s="28">
        <v>1.5902004454342984E-2</v>
      </c>
      <c r="R88" s="29">
        <v>13.933333333333334</v>
      </c>
      <c r="S88" s="30">
        <v>0.22156792873051226</v>
      </c>
      <c r="T88" s="31">
        <v>4.8627350934794071</v>
      </c>
      <c r="U88" s="21"/>
      <c r="V88" s="27" t="s">
        <v>25</v>
      </c>
      <c r="W88" s="32" t="s">
        <v>27</v>
      </c>
      <c r="X88" s="28">
        <v>1.5902004454342984E-2</v>
      </c>
      <c r="Y88" s="29">
        <v>13.933333333333334</v>
      </c>
      <c r="Z88" s="30">
        <v>0.22156792873051226</v>
      </c>
      <c r="AA88" s="31">
        <v>1.5991304074326902</v>
      </c>
      <c r="AB88" s="21"/>
      <c r="AC88" s="27" t="s">
        <v>25</v>
      </c>
      <c r="AD88" s="32" t="s">
        <v>27</v>
      </c>
      <c r="AE88" s="28">
        <v>8.771929824561403E-2</v>
      </c>
      <c r="AF88" s="29">
        <v>3.8</v>
      </c>
      <c r="AG88" s="30">
        <v>0.33333333333333331</v>
      </c>
      <c r="AH88" s="31">
        <v>1.6039041467614932</v>
      </c>
      <c r="AI88" s="21"/>
    </row>
    <row r="89" spans="1:35" outlineLevel="1" x14ac:dyDescent="0.2">
      <c r="A89" s="27" t="s">
        <v>25</v>
      </c>
      <c r="B89" s="32" t="s">
        <v>28</v>
      </c>
      <c r="C89" s="28">
        <v>4.5434298440979945E-3</v>
      </c>
      <c r="D89" s="29">
        <v>3.25</v>
      </c>
      <c r="E89" s="30">
        <v>1.4766146993318482E-2</v>
      </c>
      <c r="F89" s="31">
        <v>1.5095297138319999</v>
      </c>
      <c r="G89" s="21"/>
      <c r="H89" s="27" t="s">
        <v>25</v>
      </c>
      <c r="I89" s="32" t="s">
        <v>28</v>
      </c>
      <c r="J89" s="28">
        <v>0</v>
      </c>
      <c r="K89" s="29">
        <v>0.97499999999999998</v>
      </c>
      <c r="L89" s="30">
        <v>0</v>
      </c>
      <c r="M89" s="31">
        <v>0</v>
      </c>
      <c r="N89" s="21"/>
      <c r="O89" s="27" t="s">
        <v>25</v>
      </c>
      <c r="P89" s="32" t="s">
        <v>28</v>
      </c>
      <c r="Q89" s="28">
        <v>4.5434298440979945E-3</v>
      </c>
      <c r="R89" s="29">
        <v>3.25</v>
      </c>
      <c r="S89" s="30">
        <v>1.4766146993318482E-2</v>
      </c>
      <c r="T89" s="31">
        <v>0.32407154587439646</v>
      </c>
      <c r="U89" s="21"/>
      <c r="V89" s="27" t="s">
        <v>25</v>
      </c>
      <c r="W89" s="32" t="s">
        <v>28</v>
      </c>
      <c r="X89" s="28">
        <v>4.5434298440979945E-3</v>
      </c>
      <c r="Y89" s="29">
        <v>3.25</v>
      </c>
      <c r="Z89" s="30">
        <v>1.4766146993318482E-2</v>
      </c>
      <c r="AA89" s="31">
        <v>0.10657225886854904</v>
      </c>
      <c r="AB89" s="21"/>
      <c r="AC89" s="27" t="s">
        <v>25</v>
      </c>
      <c r="AD89" s="32" t="s">
        <v>28</v>
      </c>
      <c r="AE89" s="28">
        <v>0</v>
      </c>
      <c r="AF89" s="29">
        <v>1.95</v>
      </c>
      <c r="AG89" s="30">
        <v>0</v>
      </c>
      <c r="AH89" s="31">
        <v>0</v>
      </c>
      <c r="AI89" s="21"/>
    </row>
    <row r="90" spans="1:35" outlineLevel="1" x14ac:dyDescent="0.2">
      <c r="A90" s="27" t="s">
        <v>25</v>
      </c>
      <c r="B90" s="32" t="s">
        <v>29</v>
      </c>
      <c r="C90" s="28">
        <v>1.5144766146993314E-3</v>
      </c>
      <c r="D90" s="29">
        <v>2.0941666666666667</v>
      </c>
      <c r="E90" s="30">
        <v>3.1715664439495167E-3</v>
      </c>
      <c r="F90" s="31">
        <v>0.32422633938972784</v>
      </c>
      <c r="G90" s="21"/>
      <c r="H90" s="27" t="s">
        <v>25</v>
      </c>
      <c r="I90" s="32" t="s">
        <v>29</v>
      </c>
      <c r="J90" s="28">
        <v>0</v>
      </c>
      <c r="K90" s="29">
        <v>3.1412499999999999</v>
      </c>
      <c r="L90" s="30">
        <v>0</v>
      </c>
      <c r="M90" s="31">
        <v>0</v>
      </c>
      <c r="N90" s="21"/>
      <c r="O90" s="27" t="s">
        <v>25</v>
      </c>
      <c r="P90" s="32" t="s">
        <v>29</v>
      </c>
      <c r="Q90" s="28">
        <v>1.5144766146993314E-3</v>
      </c>
      <c r="R90" s="29">
        <v>2.0941666666666667</v>
      </c>
      <c r="S90" s="30">
        <v>3.1715664439495167E-3</v>
      </c>
      <c r="T90" s="31">
        <v>6.960613630618448E-2</v>
      </c>
      <c r="U90" s="21"/>
      <c r="V90" s="27" t="s">
        <v>25</v>
      </c>
      <c r="W90" s="32" t="s">
        <v>29</v>
      </c>
      <c r="X90" s="28">
        <v>1.5144766146993314E-3</v>
      </c>
      <c r="Y90" s="29">
        <v>2.0941666666666667</v>
      </c>
      <c r="Z90" s="30">
        <v>3.1715664439495167E-3</v>
      </c>
      <c r="AA90" s="31">
        <v>2.2890263806552454E-2</v>
      </c>
      <c r="AB90" s="21"/>
      <c r="AC90" s="27" t="s">
        <v>25</v>
      </c>
      <c r="AD90" s="32" t="s">
        <v>29</v>
      </c>
      <c r="AE90" s="28">
        <v>0</v>
      </c>
      <c r="AF90" s="29">
        <v>3.1412499999999999</v>
      </c>
      <c r="AG90" s="30">
        <v>0</v>
      </c>
      <c r="AH90" s="31">
        <v>0</v>
      </c>
      <c r="AI90" s="21"/>
    </row>
    <row r="91" spans="1:35" outlineLevel="1" x14ac:dyDescent="0.2">
      <c r="A91" s="27" t="s">
        <v>25</v>
      </c>
      <c r="B91" s="32" t="s">
        <v>30</v>
      </c>
      <c r="C91" s="28">
        <v>5.0999999999999997E-2</v>
      </c>
      <c r="D91" s="29">
        <v>1.0646666666666667</v>
      </c>
      <c r="E91" s="30">
        <v>5.4297999999999999E-2</v>
      </c>
      <c r="F91" s="31">
        <v>5.5508349225250111</v>
      </c>
      <c r="G91" s="21"/>
      <c r="H91" s="27" t="s">
        <v>25</v>
      </c>
      <c r="I91" s="32" t="s">
        <v>30</v>
      </c>
      <c r="J91" s="28">
        <v>5.0999999999999997E-2</v>
      </c>
      <c r="K91" s="29">
        <v>1.597</v>
      </c>
      <c r="L91" s="30">
        <v>8.1446999999999992E-2</v>
      </c>
      <c r="M91" s="31">
        <v>1.0091324775407862</v>
      </c>
      <c r="N91" s="21"/>
      <c r="O91" s="27" t="s">
        <v>25</v>
      </c>
      <c r="P91" s="32" t="s">
        <v>30</v>
      </c>
      <c r="Q91" s="28">
        <v>5.0999999999999997E-2</v>
      </c>
      <c r="R91" s="29">
        <v>1.0646666666666667</v>
      </c>
      <c r="S91" s="30">
        <v>5.4297999999999999E-2</v>
      </c>
      <c r="T91" s="31">
        <v>1.1916742265839675</v>
      </c>
      <c r="U91" s="21"/>
      <c r="V91" s="27" t="s">
        <v>25</v>
      </c>
      <c r="W91" s="32" t="s">
        <v>30</v>
      </c>
      <c r="X91" s="28">
        <v>5.0999999999999997E-2</v>
      </c>
      <c r="Y91" s="29">
        <v>1.0646666666666667</v>
      </c>
      <c r="Z91" s="30">
        <v>5.4297999999999999E-2</v>
      </c>
      <c r="AA91" s="31">
        <v>0.39188696378702415</v>
      </c>
      <c r="AB91" s="21"/>
      <c r="AC91" s="27" t="s">
        <v>25</v>
      </c>
      <c r="AD91" s="32" t="s">
        <v>30</v>
      </c>
      <c r="AE91" s="28">
        <v>5.0999999999999997E-2</v>
      </c>
      <c r="AF91" s="29">
        <v>3.194</v>
      </c>
      <c r="AG91" s="30">
        <v>0.16289399999999998</v>
      </c>
      <c r="AH91" s="31">
        <v>0.78379908624770001</v>
      </c>
      <c r="AI91" s="21"/>
    </row>
    <row r="92" spans="1:35" outlineLevel="1" x14ac:dyDescent="0.2">
      <c r="A92" s="27" t="s">
        <v>25</v>
      </c>
      <c r="B92" s="32" t="s">
        <v>31</v>
      </c>
      <c r="C92" s="28">
        <v>5.0999999999999997E-2</v>
      </c>
      <c r="D92" s="29">
        <v>1.3526666666666667</v>
      </c>
      <c r="E92" s="30">
        <v>6.8985999999999992E-2</v>
      </c>
      <c r="F92" s="31">
        <v>7.0523757406407306</v>
      </c>
      <c r="G92" s="21"/>
      <c r="H92" s="27" t="s">
        <v>25</v>
      </c>
      <c r="I92" s="32" t="s">
        <v>31</v>
      </c>
      <c r="J92" s="28">
        <v>5.0999999999999997E-2</v>
      </c>
      <c r="K92" s="29">
        <v>1.0145</v>
      </c>
      <c r="L92" s="30">
        <v>5.1739499999999994E-2</v>
      </c>
      <c r="M92" s="31">
        <v>0.6410550397402176</v>
      </c>
      <c r="N92" s="21"/>
      <c r="O92" s="27" t="s">
        <v>25</v>
      </c>
      <c r="P92" s="32" t="s">
        <v>31</v>
      </c>
      <c r="Q92" s="28">
        <v>5.0999999999999997E-2</v>
      </c>
      <c r="R92" s="29">
        <v>1.3526666666666667</v>
      </c>
      <c r="S92" s="30">
        <v>6.8985999999999992E-2</v>
      </c>
      <c r="T92" s="31">
        <v>1.5140306861232748</v>
      </c>
      <c r="U92" s="21"/>
      <c r="V92" s="27" t="s">
        <v>25</v>
      </c>
      <c r="W92" s="32" t="s">
        <v>31</v>
      </c>
      <c r="X92" s="28">
        <v>5.0999999999999997E-2</v>
      </c>
      <c r="Y92" s="29">
        <v>1.3526666666666667</v>
      </c>
      <c r="Z92" s="30">
        <v>6.8985999999999992E-2</v>
      </c>
      <c r="AA92" s="31">
        <v>0.49789520947017651</v>
      </c>
      <c r="AB92" s="21"/>
      <c r="AC92" s="27" t="s">
        <v>25</v>
      </c>
      <c r="AD92" s="32" t="s">
        <v>31</v>
      </c>
      <c r="AE92" s="28">
        <v>5.0999999999999997E-2</v>
      </c>
      <c r="AF92" s="29">
        <v>1.0145</v>
      </c>
      <c r="AG92" s="30">
        <v>5.1739499999999994E-2</v>
      </c>
      <c r="AH92" s="31">
        <v>0.24895559580409882</v>
      </c>
      <c r="AI92" s="21"/>
    </row>
    <row r="93" spans="1:35" outlineLevel="1" x14ac:dyDescent="0.2">
      <c r="A93" s="27" t="s">
        <v>32</v>
      </c>
      <c r="B93" s="32" t="s">
        <v>33</v>
      </c>
      <c r="C93" s="28">
        <v>1.5009E-2</v>
      </c>
      <c r="D93" s="29">
        <v>0.80393333333333339</v>
      </c>
      <c r="E93" s="30">
        <v>1.20662354E-2</v>
      </c>
      <c r="F93" s="31">
        <v>1.233520218824405</v>
      </c>
      <c r="G93" s="21"/>
      <c r="H93" s="27" t="s">
        <v>32</v>
      </c>
      <c r="I93" s="32" t="s">
        <v>33</v>
      </c>
      <c r="J93" s="28">
        <v>3.6464000000000003E-2</v>
      </c>
      <c r="K93" s="29">
        <v>0.30147500000000005</v>
      </c>
      <c r="L93" s="30">
        <v>1.0992984400000003E-2</v>
      </c>
      <c r="M93" s="31">
        <v>0.13620363651379691</v>
      </c>
      <c r="N93" s="21"/>
      <c r="O93" s="27" t="s">
        <v>32</v>
      </c>
      <c r="P93" s="32" t="s">
        <v>33</v>
      </c>
      <c r="Q93" s="28">
        <v>1.5009E-2</v>
      </c>
      <c r="R93" s="29">
        <v>0.80393333333333339</v>
      </c>
      <c r="S93" s="30">
        <v>1.20662354E-2</v>
      </c>
      <c r="T93" s="31">
        <v>0.26481678400816033</v>
      </c>
      <c r="U93" s="21"/>
      <c r="V93" s="27" t="s">
        <v>32</v>
      </c>
      <c r="W93" s="32" t="s">
        <v>33</v>
      </c>
      <c r="X93" s="28">
        <v>1.5009E-2</v>
      </c>
      <c r="Y93" s="29">
        <v>0.80393333333333339</v>
      </c>
      <c r="Z93" s="30">
        <v>1.20662354E-2</v>
      </c>
      <c r="AA93" s="31">
        <v>8.708608706113502E-2</v>
      </c>
      <c r="AB93" s="21"/>
      <c r="AC93" s="27" t="s">
        <v>32</v>
      </c>
      <c r="AD93" s="32" t="s">
        <v>33</v>
      </c>
      <c r="AE93" s="28">
        <v>3.6464000000000003E-2</v>
      </c>
      <c r="AF93" s="29">
        <v>0.542655</v>
      </c>
      <c r="AG93" s="30">
        <v>1.9787371920000001E-2</v>
      </c>
      <c r="AH93" s="31">
        <v>9.5211143627999803E-2</v>
      </c>
      <c r="AI93" s="21"/>
    </row>
    <row r="94" spans="1:35" outlineLevel="1" x14ac:dyDescent="0.2">
      <c r="A94" s="27" t="s">
        <v>32</v>
      </c>
      <c r="B94" s="32" t="s">
        <v>34</v>
      </c>
      <c r="C94" s="28">
        <v>1.5009E-2</v>
      </c>
      <c r="D94" s="29">
        <v>1.1626000000000001</v>
      </c>
      <c r="E94" s="30">
        <v>1.74494634E-2</v>
      </c>
      <c r="F94" s="31">
        <v>1.7838426980743678</v>
      </c>
      <c r="G94" s="21"/>
      <c r="H94" s="27" t="s">
        <v>32</v>
      </c>
      <c r="I94" s="32" t="s">
        <v>34</v>
      </c>
      <c r="J94" s="28">
        <v>3.6464000000000003E-2</v>
      </c>
      <c r="K94" s="29">
        <v>0.435975</v>
      </c>
      <c r="L94" s="30">
        <v>1.5897392400000002E-2</v>
      </c>
      <c r="M94" s="31">
        <v>0.19696950138188107</v>
      </c>
      <c r="N94" s="21"/>
      <c r="O94" s="27" t="s">
        <v>32</v>
      </c>
      <c r="P94" s="32" t="s">
        <v>34</v>
      </c>
      <c r="Q94" s="28">
        <v>1.5009E-2</v>
      </c>
      <c r="R94" s="29">
        <v>1.1626000000000001</v>
      </c>
      <c r="S94" s="30">
        <v>1.74494634E-2</v>
      </c>
      <c r="T94" s="31">
        <v>0.38296209439574658</v>
      </c>
      <c r="U94" s="21"/>
      <c r="V94" s="27" t="s">
        <v>32</v>
      </c>
      <c r="W94" s="32" t="s">
        <v>34</v>
      </c>
      <c r="X94" s="28">
        <v>1.5009E-2</v>
      </c>
      <c r="Y94" s="29">
        <v>1.1626000000000001</v>
      </c>
      <c r="Z94" s="30">
        <v>1.74494634E-2</v>
      </c>
      <c r="AA94" s="31">
        <v>0.12593865762162149</v>
      </c>
      <c r="AB94" s="21"/>
      <c r="AC94" s="27" t="s">
        <v>32</v>
      </c>
      <c r="AD94" s="32" t="s">
        <v>34</v>
      </c>
      <c r="AE94" s="28">
        <v>3.6464000000000003E-2</v>
      </c>
      <c r="AF94" s="29">
        <v>0.78475499999999998</v>
      </c>
      <c r="AG94" s="30">
        <v>2.8615306320000002E-2</v>
      </c>
      <c r="AH94" s="31">
        <v>0.1376886254024951</v>
      </c>
      <c r="AI94" s="21"/>
    </row>
    <row r="95" spans="1:35" outlineLevel="1" x14ac:dyDescent="0.2">
      <c r="A95" s="27" t="s">
        <v>32</v>
      </c>
      <c r="B95" s="32" t="s">
        <v>35</v>
      </c>
      <c r="C95" s="28">
        <v>1.5009E-2</v>
      </c>
      <c r="D95" s="29">
        <v>0.73099999999999998</v>
      </c>
      <c r="E95" s="30">
        <v>1.0971579E-2</v>
      </c>
      <c r="F95" s="31">
        <v>1.1216144953486693</v>
      </c>
      <c r="G95" s="21"/>
      <c r="H95" s="27" t="s">
        <v>32</v>
      </c>
      <c r="I95" s="32" t="s">
        <v>35</v>
      </c>
      <c r="J95" s="28">
        <v>3.6464000000000003E-2</v>
      </c>
      <c r="K95" s="29">
        <v>0.27412500000000001</v>
      </c>
      <c r="L95" s="30">
        <v>9.9956940000000011E-3</v>
      </c>
      <c r="M95" s="31">
        <v>0.12384715767259166</v>
      </c>
      <c r="N95" s="21"/>
      <c r="O95" s="27" t="s">
        <v>32</v>
      </c>
      <c r="P95" s="32" t="s">
        <v>35</v>
      </c>
      <c r="Q95" s="28">
        <v>1.5009E-2</v>
      </c>
      <c r="R95" s="29">
        <v>0.73099999999999998</v>
      </c>
      <c r="S95" s="30">
        <v>1.0971579E-2</v>
      </c>
      <c r="T95" s="31">
        <v>0.24079244022302665</v>
      </c>
      <c r="U95" s="21"/>
      <c r="V95" s="27" t="s">
        <v>32</v>
      </c>
      <c r="W95" s="32" t="s">
        <v>35</v>
      </c>
      <c r="X95" s="28">
        <v>1.5009E-2</v>
      </c>
      <c r="Y95" s="29">
        <v>0.73099999999999998</v>
      </c>
      <c r="Z95" s="30">
        <v>1.0971579E-2</v>
      </c>
      <c r="AA95" s="31">
        <v>7.9185582936010079E-2</v>
      </c>
      <c r="AB95" s="21"/>
      <c r="AC95" s="27" t="s">
        <v>32</v>
      </c>
      <c r="AD95" s="32" t="s">
        <v>35</v>
      </c>
      <c r="AE95" s="28">
        <v>3.6464000000000003E-2</v>
      </c>
      <c r="AF95" s="29">
        <v>0.49342499999999995</v>
      </c>
      <c r="AG95" s="30">
        <v>1.7992249200000001E-2</v>
      </c>
      <c r="AH95" s="31">
        <v>8.6573529304338481E-2</v>
      </c>
      <c r="AI95" s="21"/>
    </row>
    <row r="96" spans="1:35" outlineLevel="1" x14ac:dyDescent="0.2">
      <c r="A96" s="27" t="s">
        <v>32</v>
      </c>
      <c r="B96" s="32" t="s">
        <v>36</v>
      </c>
      <c r="C96" s="28">
        <v>1.5009E-2</v>
      </c>
      <c r="D96" s="29">
        <v>0.219</v>
      </c>
      <c r="E96" s="30">
        <v>3.2869710000000001E-3</v>
      </c>
      <c r="F96" s="31">
        <v>0.33602404169816491</v>
      </c>
      <c r="G96" s="21"/>
      <c r="H96" s="27" t="s">
        <v>32</v>
      </c>
      <c r="I96" s="32" t="s">
        <v>36</v>
      </c>
      <c r="J96" s="28">
        <v>3.6464000000000003E-2</v>
      </c>
      <c r="K96" s="29">
        <v>8.2125000000000004E-2</v>
      </c>
      <c r="L96" s="30">
        <v>2.9946060000000004E-3</v>
      </c>
      <c r="M96" s="31">
        <v>3.7103320834880403E-2</v>
      </c>
      <c r="N96" s="21"/>
      <c r="O96" s="27" t="s">
        <v>32</v>
      </c>
      <c r="P96" s="32" t="s">
        <v>36</v>
      </c>
      <c r="Q96" s="28">
        <v>1.5009E-2</v>
      </c>
      <c r="R96" s="29">
        <v>0.219</v>
      </c>
      <c r="S96" s="30">
        <v>3.2869710000000001E-3</v>
      </c>
      <c r="T96" s="31">
        <v>7.2138911640003869E-2</v>
      </c>
      <c r="U96" s="21"/>
      <c r="V96" s="27" t="s">
        <v>32</v>
      </c>
      <c r="W96" s="32" t="s">
        <v>36</v>
      </c>
      <c r="X96" s="28">
        <v>1.5009E-2</v>
      </c>
      <c r="Y96" s="29">
        <v>0.219</v>
      </c>
      <c r="Z96" s="30">
        <v>3.2869710000000001E-3</v>
      </c>
      <c r="AA96" s="31">
        <v>2.3723177377546111E-2</v>
      </c>
      <c r="AB96" s="21"/>
      <c r="AC96" s="27" t="s">
        <v>32</v>
      </c>
      <c r="AD96" s="32" t="s">
        <v>36</v>
      </c>
      <c r="AE96" s="28">
        <v>3.6464000000000003E-2</v>
      </c>
      <c r="AF96" s="29">
        <v>0.14782499999999998</v>
      </c>
      <c r="AG96" s="30">
        <v>5.3902908000000001E-3</v>
      </c>
      <c r="AH96" s="31">
        <v>2.5936529299110982E-2</v>
      </c>
      <c r="AI96" s="21"/>
    </row>
    <row r="97" spans="1:35" outlineLevel="1" x14ac:dyDescent="0.2">
      <c r="A97" s="27" t="s">
        <v>32</v>
      </c>
      <c r="B97" s="32" t="s">
        <v>37</v>
      </c>
      <c r="C97" s="28">
        <v>1.5009E-2</v>
      </c>
      <c r="D97" s="29">
        <v>1.1732724756509301</v>
      </c>
      <c r="E97" s="30">
        <v>1.7609646587044808E-2</v>
      </c>
      <c r="F97" s="31">
        <v>1.8002180789106725</v>
      </c>
      <c r="G97" s="21"/>
      <c r="H97" s="27" t="s">
        <v>32</v>
      </c>
      <c r="I97" s="32" t="s">
        <v>37</v>
      </c>
      <c r="J97" s="28">
        <v>3.6464000000000003E-2</v>
      </c>
      <c r="K97" s="29">
        <v>0.43997717836909878</v>
      </c>
      <c r="L97" s="30">
        <v>1.604332783205082E-2</v>
      </c>
      <c r="M97" s="31">
        <v>0.19877764881648796</v>
      </c>
      <c r="N97" s="21"/>
      <c r="O97" s="27" t="s">
        <v>32</v>
      </c>
      <c r="P97" s="32" t="s">
        <v>37</v>
      </c>
      <c r="Q97" s="28">
        <v>1.5009E-2</v>
      </c>
      <c r="R97" s="29">
        <v>1.1732724756509301</v>
      </c>
      <c r="S97" s="30">
        <v>1.7609646587044808E-2</v>
      </c>
      <c r="T97" s="31">
        <v>0.38647762306224215</v>
      </c>
      <c r="U97" s="21"/>
      <c r="V97" s="27" t="s">
        <v>32</v>
      </c>
      <c r="W97" s="32" t="s">
        <v>37</v>
      </c>
      <c r="X97" s="28">
        <v>1.5009E-2</v>
      </c>
      <c r="Y97" s="29">
        <v>1.1732724756509301</v>
      </c>
      <c r="Z97" s="30">
        <v>1.7609646587044808E-2</v>
      </c>
      <c r="AA97" s="31">
        <v>0.12709475366237288</v>
      </c>
      <c r="AB97" s="21"/>
      <c r="AC97" s="27" t="s">
        <v>32</v>
      </c>
      <c r="AD97" s="32" t="s">
        <v>37</v>
      </c>
      <c r="AE97" s="28">
        <v>3.6464000000000003E-2</v>
      </c>
      <c r="AF97" s="29">
        <v>0.79195892106437782</v>
      </c>
      <c r="AG97" s="30">
        <v>2.8877990097691476E-2</v>
      </c>
      <c r="AH97" s="31">
        <v>0.13895258420347409</v>
      </c>
      <c r="AI97" s="21"/>
    </row>
    <row r="98" spans="1:35" outlineLevel="1" x14ac:dyDescent="0.2">
      <c r="A98" s="27" t="s">
        <v>38</v>
      </c>
      <c r="B98" s="27" t="s">
        <v>39</v>
      </c>
      <c r="C98" s="28">
        <v>1</v>
      </c>
      <c r="D98" s="29">
        <v>1.02</v>
      </c>
      <c r="E98" s="30">
        <v>1.02</v>
      </c>
      <c r="F98" s="31">
        <v>104.27366792470278</v>
      </c>
      <c r="G98" s="21"/>
      <c r="H98" s="27" t="s">
        <v>38</v>
      </c>
      <c r="I98" s="27" t="s">
        <v>39</v>
      </c>
      <c r="J98" s="28">
        <v>1</v>
      </c>
      <c r="K98" s="29">
        <v>1.3260000000000001</v>
      </c>
      <c r="L98" s="30">
        <v>1.3260000000000001</v>
      </c>
      <c r="M98" s="31">
        <v>16.42920752414555</v>
      </c>
      <c r="N98" s="21"/>
      <c r="O98" s="27" t="s">
        <v>38</v>
      </c>
      <c r="P98" s="27" t="s">
        <v>39</v>
      </c>
      <c r="Q98" s="28">
        <v>1</v>
      </c>
      <c r="R98" s="29">
        <v>1.02</v>
      </c>
      <c r="S98" s="30">
        <v>1.02</v>
      </c>
      <c r="T98" s="31">
        <v>22.38586524578524</v>
      </c>
      <c r="U98" s="21"/>
      <c r="V98" s="27" t="s">
        <v>38</v>
      </c>
      <c r="W98" s="27" t="s">
        <v>39</v>
      </c>
      <c r="X98" s="28">
        <v>1</v>
      </c>
      <c r="Y98" s="29">
        <v>1.02</v>
      </c>
      <c r="Z98" s="30">
        <v>1.02</v>
      </c>
      <c r="AA98" s="31">
        <v>7.3616837279966969</v>
      </c>
      <c r="AB98" s="21"/>
      <c r="AC98" s="27" t="s">
        <v>38</v>
      </c>
      <c r="AD98" s="27" t="s">
        <v>39</v>
      </c>
      <c r="AE98" s="28">
        <v>1</v>
      </c>
      <c r="AF98" s="29">
        <v>1.02</v>
      </c>
      <c r="AG98" s="30">
        <v>1.02</v>
      </c>
      <c r="AH98" s="31">
        <v>4.9079466890901697</v>
      </c>
      <c r="AI98" s="21"/>
    </row>
    <row r="99" spans="1:35" outlineLevel="1" x14ac:dyDescent="0.2">
      <c r="A99" s="27" t="s">
        <v>38</v>
      </c>
      <c r="B99" s="27" t="s">
        <v>40</v>
      </c>
      <c r="C99" s="28">
        <v>1</v>
      </c>
      <c r="D99" s="29">
        <v>0.315</v>
      </c>
      <c r="E99" s="30">
        <v>0.315</v>
      </c>
      <c r="F99" s="31">
        <v>32.202162153217031</v>
      </c>
      <c r="G99" s="21"/>
      <c r="H99" s="27" t="s">
        <v>38</v>
      </c>
      <c r="I99" s="27" t="s">
        <v>40</v>
      </c>
      <c r="J99" s="28">
        <v>1</v>
      </c>
      <c r="K99" s="29">
        <v>0.40949999999999998</v>
      </c>
      <c r="L99" s="30">
        <v>0.40949999999999998</v>
      </c>
      <c r="M99" s="31">
        <v>5.0737258530449489</v>
      </c>
      <c r="N99" s="21"/>
      <c r="O99" s="27" t="s">
        <v>38</v>
      </c>
      <c r="P99" s="27" t="s">
        <v>40</v>
      </c>
      <c r="Q99" s="28">
        <v>1</v>
      </c>
      <c r="R99" s="29">
        <v>0.315</v>
      </c>
      <c r="S99" s="30">
        <v>0.315</v>
      </c>
      <c r="T99" s="31">
        <v>6.9132819141395592</v>
      </c>
      <c r="U99" s="21"/>
      <c r="V99" s="27" t="s">
        <v>38</v>
      </c>
      <c r="W99" s="27" t="s">
        <v>40</v>
      </c>
      <c r="X99" s="28">
        <v>1</v>
      </c>
      <c r="Y99" s="29">
        <v>0.315</v>
      </c>
      <c r="Z99" s="30">
        <v>0.315</v>
      </c>
      <c r="AA99" s="31">
        <v>2.2734611512930978</v>
      </c>
      <c r="AB99" s="21"/>
      <c r="AC99" s="27" t="s">
        <v>38</v>
      </c>
      <c r="AD99" s="27" t="s">
        <v>40</v>
      </c>
      <c r="AE99" s="28">
        <v>1</v>
      </c>
      <c r="AF99" s="29">
        <v>0.315</v>
      </c>
      <c r="AG99" s="30">
        <v>0.315</v>
      </c>
      <c r="AH99" s="31">
        <v>1.5156894186896113</v>
      </c>
      <c r="AI99" s="21"/>
    </row>
    <row r="100" spans="1:35" outlineLevel="1" x14ac:dyDescent="0.2">
      <c r="A100" s="27" t="s">
        <v>38</v>
      </c>
      <c r="B100" s="27" t="s">
        <v>41</v>
      </c>
      <c r="C100" s="28">
        <v>1</v>
      </c>
      <c r="D100" s="29">
        <v>0.76666666666666672</v>
      </c>
      <c r="E100" s="30">
        <v>0.76666666666666672</v>
      </c>
      <c r="F100" s="31">
        <v>78.375632753861566</v>
      </c>
      <c r="G100" s="21"/>
      <c r="H100" s="27" t="s">
        <v>38</v>
      </c>
      <c r="I100" s="27" t="s">
        <v>41</v>
      </c>
      <c r="J100" s="28">
        <v>1</v>
      </c>
      <c r="K100" s="29">
        <v>1.1499999999999999</v>
      </c>
      <c r="L100" s="30">
        <v>1.1499999999999999</v>
      </c>
      <c r="M100" s="31">
        <v>14.248558561664691</v>
      </c>
      <c r="N100" s="21"/>
      <c r="O100" s="27" t="s">
        <v>38</v>
      </c>
      <c r="P100" s="27" t="s">
        <v>41</v>
      </c>
      <c r="Q100" s="28">
        <v>1</v>
      </c>
      <c r="R100" s="29">
        <v>0.76666666666666672</v>
      </c>
      <c r="S100" s="30">
        <v>0.76666666666666672</v>
      </c>
      <c r="T100" s="31">
        <v>16.825977145524853</v>
      </c>
      <c r="U100" s="21"/>
      <c r="V100" s="27" t="s">
        <v>38</v>
      </c>
      <c r="W100" s="27" t="s">
        <v>41</v>
      </c>
      <c r="X100" s="28">
        <v>1</v>
      </c>
      <c r="Y100" s="29">
        <v>0.76666666666666672</v>
      </c>
      <c r="Z100" s="30">
        <v>0.76666666666666672</v>
      </c>
      <c r="AA100" s="31">
        <v>5.5332916909779097</v>
      </c>
      <c r="AB100" s="21"/>
      <c r="AC100" s="27" t="s">
        <v>38</v>
      </c>
      <c r="AD100" s="27" t="s">
        <v>41</v>
      </c>
      <c r="AE100" s="28">
        <v>1</v>
      </c>
      <c r="AF100" s="29">
        <v>0.57499999999999996</v>
      </c>
      <c r="AG100" s="30">
        <v>0.57499999999999996</v>
      </c>
      <c r="AH100" s="31">
        <v>2.7667346531635757</v>
      </c>
      <c r="AI100" s="21"/>
    </row>
    <row r="101" spans="1:35" outlineLevel="1" x14ac:dyDescent="0.2">
      <c r="A101" s="27" t="s">
        <v>38</v>
      </c>
      <c r="B101" s="27" t="s">
        <v>42</v>
      </c>
      <c r="C101" s="28">
        <v>1</v>
      </c>
      <c r="D101" s="29">
        <v>0.18</v>
      </c>
      <c r="E101" s="30">
        <v>0.18</v>
      </c>
      <c r="F101" s="31">
        <v>18.401235516124018</v>
      </c>
      <c r="G101" s="21"/>
      <c r="H101" s="27" t="s">
        <v>38</v>
      </c>
      <c r="I101" s="27" t="s">
        <v>42</v>
      </c>
      <c r="J101" s="28">
        <v>1</v>
      </c>
      <c r="K101" s="29">
        <v>0.23400000000000001</v>
      </c>
      <c r="L101" s="30">
        <v>0.23400000000000001</v>
      </c>
      <c r="M101" s="31">
        <v>2.8992719160256852</v>
      </c>
      <c r="N101" s="21"/>
      <c r="O101" s="27" t="s">
        <v>38</v>
      </c>
      <c r="P101" s="27" t="s">
        <v>42</v>
      </c>
      <c r="Q101" s="28">
        <v>1</v>
      </c>
      <c r="R101" s="29">
        <v>0.18</v>
      </c>
      <c r="S101" s="30">
        <v>0.18</v>
      </c>
      <c r="T101" s="31">
        <v>3.9504468080797479</v>
      </c>
      <c r="U101" s="21"/>
      <c r="V101" s="27" t="s">
        <v>38</v>
      </c>
      <c r="W101" s="27" t="s">
        <v>42</v>
      </c>
      <c r="X101" s="28">
        <v>1</v>
      </c>
      <c r="Y101" s="29">
        <v>0.18</v>
      </c>
      <c r="Z101" s="30">
        <v>0.18</v>
      </c>
      <c r="AA101" s="31">
        <v>1.29912065788177</v>
      </c>
      <c r="AB101" s="21"/>
      <c r="AC101" s="27" t="s">
        <v>38</v>
      </c>
      <c r="AD101" s="27" t="s">
        <v>42</v>
      </c>
      <c r="AE101" s="28">
        <v>1</v>
      </c>
      <c r="AF101" s="29">
        <v>0.18</v>
      </c>
      <c r="AG101" s="30">
        <v>0.18</v>
      </c>
      <c r="AH101" s="31">
        <v>0.86610823925120639</v>
      </c>
      <c r="AI101" s="21"/>
    </row>
    <row r="102" spans="1:35" outlineLevel="1" x14ac:dyDescent="0.2">
      <c r="A102" s="27" t="s">
        <v>38</v>
      </c>
      <c r="B102" s="27" t="s">
        <v>43</v>
      </c>
      <c r="C102" s="28">
        <v>1</v>
      </c>
      <c r="D102" s="29">
        <v>7.8214285714285722E-2</v>
      </c>
      <c r="E102" s="30">
        <v>7.8214285714285722E-2</v>
      </c>
      <c r="F102" s="31">
        <v>7.995774956411033</v>
      </c>
      <c r="G102" s="21"/>
      <c r="H102" s="27" t="s">
        <v>38</v>
      </c>
      <c r="I102" s="27" t="s">
        <v>43</v>
      </c>
      <c r="J102" s="28">
        <v>1</v>
      </c>
      <c r="K102" s="29">
        <v>0.11732142857142859</v>
      </c>
      <c r="L102" s="30">
        <v>0.11732142857142859</v>
      </c>
      <c r="M102" s="31">
        <v>1.4536184743810099</v>
      </c>
      <c r="N102" s="21"/>
      <c r="O102" s="27" t="s">
        <v>38</v>
      </c>
      <c r="P102" s="27" t="s">
        <v>43</v>
      </c>
      <c r="Q102" s="28">
        <v>1</v>
      </c>
      <c r="R102" s="29">
        <v>7.8214285714285722E-2</v>
      </c>
      <c r="S102" s="30">
        <v>7.8214285714285722E-2</v>
      </c>
      <c r="T102" s="31">
        <v>1.7165631963679859</v>
      </c>
      <c r="U102" s="21"/>
      <c r="V102" s="27" t="s">
        <v>38</v>
      </c>
      <c r="W102" s="27" t="s">
        <v>43</v>
      </c>
      <c r="X102" s="28">
        <v>1</v>
      </c>
      <c r="Y102" s="29">
        <v>7.8214285714285722E-2</v>
      </c>
      <c r="Z102" s="30">
        <v>7.8214285714285722E-2</v>
      </c>
      <c r="AA102" s="31">
        <v>0.5644988572938644</v>
      </c>
      <c r="AB102" s="21"/>
      <c r="AC102" s="27" t="s">
        <v>38</v>
      </c>
      <c r="AD102" s="27" t="s">
        <v>43</v>
      </c>
      <c r="AE102" s="28">
        <v>1</v>
      </c>
      <c r="AF102" s="29">
        <v>0.19553571428571431</v>
      </c>
      <c r="AG102" s="30">
        <v>0.19553571428571431</v>
      </c>
      <c r="AH102" s="31">
        <v>0.94086162894848324</v>
      </c>
      <c r="AI102" s="21"/>
    </row>
    <row r="103" spans="1:35" outlineLevel="1" x14ac:dyDescent="0.2">
      <c r="A103" s="27" t="s">
        <v>38</v>
      </c>
      <c r="B103" s="27" t="s">
        <v>44</v>
      </c>
      <c r="C103" s="28">
        <v>0.2</v>
      </c>
      <c r="D103" s="29">
        <v>5.3416666666666668E-2</v>
      </c>
      <c r="E103" s="30">
        <v>1.0683333333333335E-2</v>
      </c>
      <c r="F103" s="31">
        <v>1.0921474042440276</v>
      </c>
      <c r="G103" s="21"/>
      <c r="H103" s="27" t="s">
        <v>38</v>
      </c>
      <c r="I103" s="27" t="s">
        <v>44</v>
      </c>
      <c r="J103" s="28">
        <v>0.2</v>
      </c>
      <c r="K103" s="29">
        <v>8.0125000000000002E-2</v>
      </c>
      <c r="L103" s="30">
        <v>1.6025000000000001E-2</v>
      </c>
      <c r="M103" s="31">
        <v>0.19855056604406671</v>
      </c>
      <c r="N103" s="21"/>
      <c r="O103" s="27" t="s">
        <v>38</v>
      </c>
      <c r="P103" s="27" t="s">
        <v>44</v>
      </c>
      <c r="Q103" s="28">
        <v>0.2</v>
      </c>
      <c r="R103" s="29">
        <v>5.3416666666666668E-2</v>
      </c>
      <c r="S103" s="30">
        <v>1.0683333333333335E-2</v>
      </c>
      <c r="T103" s="31">
        <v>0.23446633370177025</v>
      </c>
      <c r="U103" s="21"/>
      <c r="V103" s="27" t="s">
        <v>38</v>
      </c>
      <c r="W103" s="27" t="s">
        <v>44</v>
      </c>
      <c r="X103" s="28">
        <v>0.2</v>
      </c>
      <c r="Y103" s="29">
        <v>5.3416666666666668E-2</v>
      </c>
      <c r="Z103" s="30">
        <v>1.0683333333333335E-2</v>
      </c>
      <c r="AA103" s="31">
        <v>7.7105216824279135E-2</v>
      </c>
      <c r="AB103" s="21"/>
      <c r="AC103" s="27" t="s">
        <v>38</v>
      </c>
      <c r="AD103" s="27" t="s">
        <v>44</v>
      </c>
      <c r="AE103" s="28">
        <v>0.2</v>
      </c>
      <c r="AF103" s="29">
        <v>0.16025</v>
      </c>
      <c r="AG103" s="30">
        <v>3.2050000000000002E-2</v>
      </c>
      <c r="AH103" s="31">
        <v>0.15421538371111759</v>
      </c>
      <c r="AI103" s="21"/>
    </row>
    <row r="104" spans="1:35" outlineLevel="1" x14ac:dyDescent="0.2">
      <c r="A104" s="27" t="s">
        <v>45</v>
      </c>
      <c r="B104" s="27" t="s">
        <v>46</v>
      </c>
      <c r="C104" s="28">
        <v>0.21970777803924474</v>
      </c>
      <c r="D104" s="29">
        <v>1.1841200000000001</v>
      </c>
      <c r="E104" s="30">
        <v>0.26016037413183052</v>
      </c>
      <c r="F104" s="31">
        <v>26.595957313126402</v>
      </c>
      <c r="G104" s="21"/>
      <c r="H104" s="27" t="s">
        <v>45</v>
      </c>
      <c r="I104" s="27" t="s">
        <v>46</v>
      </c>
      <c r="J104" s="28">
        <v>0.21970777803924474</v>
      </c>
      <c r="K104" s="29">
        <v>1.39557</v>
      </c>
      <c r="L104" s="30">
        <v>0.30661758379822879</v>
      </c>
      <c r="M104" s="31">
        <v>3.7990074772045164</v>
      </c>
      <c r="N104" s="21"/>
      <c r="O104" s="27" t="s">
        <v>45</v>
      </c>
      <c r="P104" s="27" t="s">
        <v>46</v>
      </c>
      <c r="Q104" s="28">
        <v>0.21970777803924474</v>
      </c>
      <c r="R104" s="29">
        <v>1.1841200000000001</v>
      </c>
      <c r="S104" s="30">
        <v>0.26016037413183052</v>
      </c>
      <c r="T104" s="31">
        <v>5.7097206643217939</v>
      </c>
      <c r="U104" s="21"/>
      <c r="V104" s="27" t="s">
        <v>45</v>
      </c>
      <c r="W104" s="27" t="s">
        <v>46</v>
      </c>
      <c r="X104" s="28">
        <v>0.21970777803924474</v>
      </c>
      <c r="Y104" s="29">
        <v>1.1841200000000001</v>
      </c>
      <c r="Z104" s="30">
        <v>0.26016037413183052</v>
      </c>
      <c r="AA104" s="31">
        <v>1.8776650910939505</v>
      </c>
      <c r="AB104" s="21"/>
      <c r="AC104" s="27" t="s">
        <v>45</v>
      </c>
      <c r="AD104" s="27" t="s">
        <v>46</v>
      </c>
      <c r="AE104" s="28">
        <v>0.21970777803924474</v>
      </c>
      <c r="AF104" s="29">
        <v>1.2686999999999999</v>
      </c>
      <c r="AG104" s="30">
        <v>0.27874325799838978</v>
      </c>
      <c r="AH104" s="31">
        <v>1.3412324021562785</v>
      </c>
      <c r="AI104" s="21"/>
    </row>
    <row r="105" spans="1:35" outlineLevel="1" x14ac:dyDescent="0.2">
      <c r="A105" s="27" t="s">
        <v>45</v>
      </c>
      <c r="B105" s="27" t="s">
        <v>47</v>
      </c>
      <c r="C105" s="28">
        <v>0</v>
      </c>
      <c r="D105" s="29">
        <v>0.64049999999999996</v>
      </c>
      <c r="E105" s="30">
        <v>0</v>
      </c>
      <c r="F105" s="31">
        <v>0</v>
      </c>
      <c r="G105" s="21"/>
      <c r="H105" s="27" t="s">
        <v>45</v>
      </c>
      <c r="I105" s="27" t="s">
        <v>47</v>
      </c>
      <c r="J105" s="28">
        <v>0</v>
      </c>
      <c r="K105" s="29">
        <v>0.96074999999999999</v>
      </c>
      <c r="L105" s="30">
        <v>0</v>
      </c>
      <c r="M105" s="31">
        <v>0</v>
      </c>
      <c r="N105" s="21"/>
      <c r="O105" s="27" t="s">
        <v>45</v>
      </c>
      <c r="P105" s="27" t="s">
        <v>47</v>
      </c>
      <c r="Q105" s="28">
        <v>0</v>
      </c>
      <c r="R105" s="29">
        <v>0.64049999999999996</v>
      </c>
      <c r="S105" s="30">
        <v>0</v>
      </c>
      <c r="T105" s="31">
        <v>0</v>
      </c>
      <c r="U105" s="21"/>
      <c r="V105" s="27" t="s">
        <v>45</v>
      </c>
      <c r="W105" s="27" t="s">
        <v>47</v>
      </c>
      <c r="X105" s="28">
        <v>0</v>
      </c>
      <c r="Y105" s="29">
        <v>0.64049999999999996</v>
      </c>
      <c r="Z105" s="30">
        <v>0</v>
      </c>
      <c r="AA105" s="31">
        <v>0</v>
      </c>
      <c r="AB105" s="21"/>
      <c r="AC105" s="27" t="s">
        <v>45</v>
      </c>
      <c r="AD105" s="27" t="s">
        <v>47</v>
      </c>
      <c r="AE105" s="28">
        <v>0</v>
      </c>
      <c r="AF105" s="29">
        <v>0.96074999999999999</v>
      </c>
      <c r="AG105" s="30">
        <v>0</v>
      </c>
      <c r="AH105" s="31">
        <v>0</v>
      </c>
      <c r="AI105" s="21"/>
    </row>
    <row r="106" spans="1:35" outlineLevel="1" x14ac:dyDescent="0.2">
      <c r="A106" s="27" t="s">
        <v>45</v>
      </c>
      <c r="B106" s="27" t="s">
        <v>48</v>
      </c>
      <c r="C106" s="28">
        <v>0</v>
      </c>
      <c r="D106" s="29">
        <v>0.83018216666666667</v>
      </c>
      <c r="E106" s="30">
        <v>0</v>
      </c>
      <c r="F106" s="31">
        <v>0</v>
      </c>
      <c r="G106" s="21"/>
      <c r="H106" s="27" t="s">
        <v>45</v>
      </c>
      <c r="I106" s="27" t="s">
        <v>48</v>
      </c>
      <c r="J106" s="28">
        <v>0</v>
      </c>
      <c r="K106" s="29">
        <v>1.2452732499999999</v>
      </c>
      <c r="L106" s="30">
        <v>0</v>
      </c>
      <c r="M106" s="31">
        <v>0</v>
      </c>
      <c r="N106" s="21"/>
      <c r="O106" s="27" t="s">
        <v>45</v>
      </c>
      <c r="P106" s="27" t="s">
        <v>48</v>
      </c>
      <c r="Q106" s="28">
        <v>0</v>
      </c>
      <c r="R106" s="29">
        <v>0.83018216666666667</v>
      </c>
      <c r="S106" s="30">
        <v>0</v>
      </c>
      <c r="T106" s="31">
        <v>0</v>
      </c>
      <c r="U106" s="21"/>
      <c r="V106" s="27" t="s">
        <v>45</v>
      </c>
      <c r="W106" s="27" t="s">
        <v>48</v>
      </c>
      <c r="X106" s="28">
        <v>0</v>
      </c>
      <c r="Y106" s="29">
        <v>0.83018216666666667</v>
      </c>
      <c r="Z106" s="30">
        <v>0</v>
      </c>
      <c r="AA106" s="31">
        <v>0</v>
      </c>
      <c r="AB106" s="21"/>
      <c r="AC106" s="27" t="s">
        <v>45</v>
      </c>
      <c r="AD106" s="27" t="s">
        <v>48</v>
      </c>
      <c r="AE106" s="28">
        <v>0</v>
      </c>
      <c r="AF106" s="29">
        <v>1.2452732499999999</v>
      </c>
      <c r="AG106" s="30">
        <v>0</v>
      </c>
      <c r="AH106" s="31">
        <v>0</v>
      </c>
      <c r="AI106" s="21"/>
    </row>
    <row r="107" spans="1:35" outlineLevel="1" x14ac:dyDescent="0.2">
      <c r="A107" s="27" t="s">
        <v>45</v>
      </c>
      <c r="B107" s="27" t="s">
        <v>49</v>
      </c>
      <c r="C107" s="28">
        <v>0</v>
      </c>
      <c r="D107" s="29">
        <v>0.20197067557253751</v>
      </c>
      <c r="E107" s="30">
        <v>0</v>
      </c>
      <c r="F107" s="31">
        <v>0</v>
      </c>
      <c r="G107" s="21"/>
      <c r="H107" s="27" t="s">
        <v>45</v>
      </c>
      <c r="I107" s="27" t="s">
        <v>49</v>
      </c>
      <c r="J107" s="28">
        <v>0</v>
      </c>
      <c r="K107" s="29">
        <v>0.30295601335880629</v>
      </c>
      <c r="L107" s="30">
        <v>0</v>
      </c>
      <c r="M107" s="31">
        <v>0</v>
      </c>
      <c r="N107" s="21"/>
      <c r="O107" s="27" t="s">
        <v>45</v>
      </c>
      <c r="P107" s="27" t="s">
        <v>49</v>
      </c>
      <c r="Q107" s="28">
        <v>0</v>
      </c>
      <c r="R107" s="29">
        <v>0.20197067557253751</v>
      </c>
      <c r="S107" s="30">
        <v>0</v>
      </c>
      <c r="T107" s="31">
        <v>0</v>
      </c>
      <c r="U107" s="21"/>
      <c r="V107" s="27" t="s">
        <v>45</v>
      </c>
      <c r="W107" s="27" t="s">
        <v>49</v>
      </c>
      <c r="X107" s="28">
        <v>0</v>
      </c>
      <c r="Y107" s="29">
        <v>0.20197067557253751</v>
      </c>
      <c r="Z107" s="30">
        <v>0</v>
      </c>
      <c r="AA107" s="31">
        <v>0</v>
      </c>
      <c r="AB107" s="21"/>
      <c r="AC107" s="27" t="s">
        <v>45</v>
      </c>
      <c r="AD107" s="27" t="s">
        <v>49</v>
      </c>
      <c r="AE107" s="28">
        <v>0</v>
      </c>
      <c r="AF107" s="29">
        <v>0.30295601335880629</v>
      </c>
      <c r="AG107" s="30">
        <v>0</v>
      </c>
      <c r="AH107" s="31">
        <v>0</v>
      </c>
      <c r="AI107" s="21"/>
    </row>
    <row r="108" spans="1:35" outlineLevel="1" x14ac:dyDescent="0.2">
      <c r="A108" s="27" t="s">
        <v>45</v>
      </c>
      <c r="B108" s="27" t="s">
        <v>50</v>
      </c>
      <c r="C108" s="28">
        <v>0</v>
      </c>
      <c r="D108" s="29">
        <v>0.65557456952755</v>
      </c>
      <c r="E108" s="30">
        <v>0</v>
      </c>
      <c r="F108" s="31">
        <v>0</v>
      </c>
      <c r="G108" s="21"/>
      <c r="H108" s="27" t="s">
        <v>45</v>
      </c>
      <c r="I108" s="27" t="s">
        <v>50</v>
      </c>
      <c r="J108" s="28">
        <v>0</v>
      </c>
      <c r="K108" s="29">
        <v>0.98336185429132505</v>
      </c>
      <c r="L108" s="30">
        <v>0</v>
      </c>
      <c r="M108" s="31">
        <v>0</v>
      </c>
      <c r="N108" s="21"/>
      <c r="O108" s="27" t="s">
        <v>45</v>
      </c>
      <c r="P108" s="27" t="s">
        <v>50</v>
      </c>
      <c r="Q108" s="28">
        <v>0</v>
      </c>
      <c r="R108" s="29">
        <v>0.65557456952755</v>
      </c>
      <c r="S108" s="30">
        <v>0</v>
      </c>
      <c r="T108" s="31">
        <v>0</v>
      </c>
      <c r="U108" s="21"/>
      <c r="V108" s="27" t="s">
        <v>45</v>
      </c>
      <c r="W108" s="27" t="s">
        <v>50</v>
      </c>
      <c r="X108" s="28">
        <v>0</v>
      </c>
      <c r="Y108" s="29">
        <v>0.65557456952755</v>
      </c>
      <c r="Z108" s="30">
        <v>0</v>
      </c>
      <c r="AA108" s="31">
        <v>0</v>
      </c>
      <c r="AB108" s="21"/>
      <c r="AC108" s="27" t="s">
        <v>45</v>
      </c>
      <c r="AD108" s="27" t="s">
        <v>50</v>
      </c>
      <c r="AE108" s="28">
        <v>0</v>
      </c>
      <c r="AF108" s="29">
        <v>0.98336185429132505</v>
      </c>
      <c r="AG108" s="30">
        <v>0</v>
      </c>
      <c r="AH108" s="31">
        <v>0</v>
      </c>
      <c r="AI108" s="21"/>
    </row>
    <row r="109" spans="1:35" ht="15" outlineLevel="1" thickBot="1" x14ac:dyDescent="0.25">
      <c r="A109" s="27" t="s">
        <v>45</v>
      </c>
      <c r="B109" t="s">
        <v>51</v>
      </c>
      <c r="C109" s="28">
        <v>1</v>
      </c>
      <c r="D109" s="29">
        <v>1.0612854580940514</v>
      </c>
      <c r="E109" s="30">
        <v>1.0612854580940514</v>
      </c>
      <c r="F109" s="31">
        <v>108.49424257903449</v>
      </c>
      <c r="G109" s="21"/>
      <c r="H109" s="27" t="s">
        <v>45</v>
      </c>
      <c r="I109" t="s">
        <v>51</v>
      </c>
      <c r="J109" s="28">
        <v>1</v>
      </c>
      <c r="K109" s="29">
        <v>1.2151058476114365</v>
      </c>
      <c r="L109" s="30">
        <v>1.2151058476114365</v>
      </c>
      <c r="M109" s="31">
        <v>15.055223328967623</v>
      </c>
      <c r="N109" s="21"/>
      <c r="O109" s="27" t="s">
        <v>45</v>
      </c>
      <c r="P109" t="s">
        <v>51</v>
      </c>
      <c r="Q109" s="28">
        <v>1</v>
      </c>
      <c r="R109" s="29">
        <v>1.0612854580940514</v>
      </c>
      <c r="S109" s="30">
        <v>1.0612854580940514</v>
      </c>
      <c r="T109" s="31">
        <v>23.291954168828326</v>
      </c>
      <c r="U109" s="21"/>
      <c r="V109" s="27" t="s">
        <v>45</v>
      </c>
      <c r="W109" t="s">
        <v>51</v>
      </c>
      <c r="X109" s="28">
        <v>1</v>
      </c>
      <c r="Y109" s="29">
        <v>1.0612854580940514</v>
      </c>
      <c r="Z109" s="30">
        <v>1.0612854580940514</v>
      </c>
      <c r="AA109" s="31">
        <v>7.6596547917749982</v>
      </c>
      <c r="AB109" s="21"/>
      <c r="AC109" s="27" t="s">
        <v>45</v>
      </c>
      <c r="AD109" t="s">
        <v>51</v>
      </c>
      <c r="AE109" s="28">
        <v>1</v>
      </c>
      <c r="AF109" s="29">
        <v>0.8813194182913231</v>
      </c>
      <c r="AG109" s="30">
        <v>0.8813194182913231</v>
      </c>
      <c r="AH109" s="31">
        <v>4.2406556088566409</v>
      </c>
      <c r="AI109" s="21"/>
    </row>
    <row r="110" spans="1:35" ht="15.75" outlineLevel="1" thickTop="1" thickBot="1" x14ac:dyDescent="0.25">
      <c r="A110" s="33" t="s">
        <v>52</v>
      </c>
      <c r="B110" s="33"/>
      <c r="C110" s="33"/>
      <c r="D110" s="34"/>
      <c r="E110" s="34">
        <v>13.022938543991671</v>
      </c>
      <c r="F110" s="34">
        <v>1331.3231069999997</v>
      </c>
      <c r="G110" s="21"/>
      <c r="H110" s="33" t="s">
        <v>52</v>
      </c>
      <c r="I110" s="33"/>
      <c r="J110" s="33"/>
      <c r="K110" s="34"/>
      <c r="L110" s="34">
        <v>15.972855447402663</v>
      </c>
      <c r="M110" s="34">
        <v>197.90449238201887</v>
      </c>
      <c r="N110" s="21"/>
      <c r="O110" s="33" t="s">
        <v>52</v>
      </c>
      <c r="P110" s="33"/>
      <c r="Q110" s="33"/>
      <c r="R110" s="34"/>
      <c r="S110" s="34">
        <v>13.072399768314273</v>
      </c>
      <c r="T110" s="34">
        <v>286.89899965933097</v>
      </c>
      <c r="U110" s="21"/>
      <c r="V110" s="33" t="s">
        <v>52</v>
      </c>
      <c r="W110" s="33"/>
      <c r="X110" s="33"/>
      <c r="Y110" s="34"/>
      <c r="Z110" s="34">
        <v>13.141013366147908</v>
      </c>
      <c r="AA110" s="34">
        <v>94.843121830351137</v>
      </c>
      <c r="AB110" s="21"/>
      <c r="AC110" s="33" t="s">
        <v>52</v>
      </c>
      <c r="AD110" s="33"/>
      <c r="AE110" s="33"/>
      <c r="AF110" s="34"/>
      <c r="AG110" s="34">
        <v>13.843862700937551</v>
      </c>
      <c r="AH110" s="34">
        <v>66.612686379691496</v>
      </c>
      <c r="AI110" s="21"/>
    </row>
    <row r="111" spans="1:35" ht="15" outlineLevel="1" thickTop="1" x14ac:dyDescent="0.2">
      <c r="G111" s="21"/>
      <c r="N111" s="21"/>
      <c r="U111" s="21"/>
      <c r="AB111" s="21"/>
      <c r="AI111" s="21"/>
    </row>
    <row r="112" spans="1:35" ht="16.5" thickBot="1" x14ac:dyDescent="0.3">
      <c r="A112" s="71" t="s">
        <v>55</v>
      </c>
      <c r="B112" s="71"/>
      <c r="C112" s="71"/>
      <c r="D112" s="71"/>
      <c r="E112" s="71"/>
      <c r="F112" s="71"/>
      <c r="G112" s="21"/>
      <c r="H112" s="71" t="s">
        <v>55</v>
      </c>
      <c r="I112" s="71"/>
      <c r="J112" s="71"/>
      <c r="K112" s="71"/>
      <c r="L112" s="71"/>
      <c r="M112" s="71"/>
      <c r="N112" s="21"/>
      <c r="O112" s="71" t="s">
        <v>55</v>
      </c>
      <c r="P112" s="71"/>
      <c r="Q112" s="71"/>
      <c r="R112" s="71"/>
      <c r="S112" s="71"/>
      <c r="T112" s="71"/>
      <c r="U112" s="21"/>
      <c r="V112" s="71" t="s">
        <v>55</v>
      </c>
      <c r="W112" s="71"/>
      <c r="X112" s="71"/>
      <c r="Y112" s="71"/>
      <c r="Z112" s="71"/>
      <c r="AA112" s="71"/>
      <c r="AB112" s="21"/>
      <c r="AC112" s="71" t="s">
        <v>55</v>
      </c>
      <c r="AD112" s="71"/>
      <c r="AE112" s="71"/>
      <c r="AF112" s="71"/>
      <c r="AG112" s="71"/>
      <c r="AH112" s="71"/>
      <c r="AI112" s="21"/>
    </row>
    <row r="113" spans="1:35" ht="15" outlineLevel="1" thickTop="1" x14ac:dyDescent="0.2">
      <c r="A113" s="1"/>
      <c r="B113" s="22" t="s">
        <v>148</v>
      </c>
      <c r="C113" s="23">
        <v>24.952109766868595</v>
      </c>
      <c r="D113" s="24"/>
      <c r="E113" s="1"/>
      <c r="F113" s="1"/>
      <c r="G113" s="21"/>
      <c r="H113" s="1"/>
      <c r="I113" s="22" t="s">
        <v>148</v>
      </c>
      <c r="J113" s="23">
        <v>12.947369172529518</v>
      </c>
      <c r="K113" s="24"/>
      <c r="L113" s="1"/>
      <c r="M113" s="1"/>
      <c r="N113" s="21"/>
      <c r="O113" s="1"/>
      <c r="P113" s="22" t="s">
        <v>148</v>
      </c>
      <c r="Q113" s="23">
        <v>2.1062150546523011</v>
      </c>
      <c r="R113" s="24"/>
      <c r="S113" s="1"/>
      <c r="T113" s="1"/>
      <c r="U113" s="21"/>
      <c r="V113" s="1"/>
      <c r="W113" s="22" t="s">
        <v>148</v>
      </c>
      <c r="X113" s="23">
        <v>0.63037388328108268</v>
      </c>
      <c r="Y113" s="24"/>
      <c r="Z113" s="1"/>
      <c r="AA113" s="1"/>
      <c r="AB113" s="21"/>
      <c r="AC113" s="1"/>
      <c r="AD113" s="22" t="s">
        <v>148</v>
      </c>
      <c r="AE113" s="23">
        <v>0.41612346811350559</v>
      </c>
      <c r="AF113" s="24"/>
      <c r="AG113" s="1"/>
      <c r="AH113" s="1"/>
      <c r="AI113" s="21"/>
    </row>
    <row r="114" spans="1:35" outlineLevel="1" x14ac:dyDescent="0.2">
      <c r="A114" s="1"/>
      <c r="B114" s="25" t="s">
        <v>149</v>
      </c>
      <c r="C114" s="23">
        <v>20.04705408374674</v>
      </c>
      <c r="D114" s="1"/>
      <c r="E114" s="1"/>
      <c r="F114" s="1"/>
      <c r="G114" s="21"/>
      <c r="H114" s="1"/>
      <c r="I114" s="25" t="s">
        <v>149</v>
      </c>
      <c r="J114" s="23">
        <v>15.250377355953425</v>
      </c>
      <c r="K114" s="1"/>
      <c r="L114" s="1"/>
      <c r="M114" s="1"/>
      <c r="N114" s="21"/>
      <c r="O114" s="1"/>
      <c r="P114" s="25" t="s">
        <v>149</v>
      </c>
      <c r="Q114" s="23">
        <v>19.958647042772323</v>
      </c>
      <c r="R114" s="1"/>
      <c r="S114" s="1"/>
      <c r="T114" s="1"/>
      <c r="U114" s="21"/>
      <c r="V114" s="1"/>
      <c r="W114" s="25" t="s">
        <v>149</v>
      </c>
      <c r="X114" s="23">
        <v>19.989329674475922</v>
      </c>
      <c r="Y114" s="1"/>
      <c r="Z114" s="1"/>
      <c r="AA114" s="1"/>
      <c r="AB114" s="21"/>
      <c r="AC114" s="1"/>
      <c r="AD114" s="25" t="s">
        <v>149</v>
      </c>
      <c r="AE114" s="23">
        <v>14.356591754670267</v>
      </c>
      <c r="AF114" s="1"/>
      <c r="AG114" s="1"/>
      <c r="AH114" s="1"/>
      <c r="AI114" s="21"/>
    </row>
    <row r="115" spans="1:35" outlineLevel="1" x14ac:dyDescent="0.2">
      <c r="A115" s="1"/>
      <c r="B115" s="22" t="s">
        <v>150</v>
      </c>
      <c r="C115" s="23">
        <v>500.216294</v>
      </c>
      <c r="D115" s="24"/>
      <c r="E115" s="1"/>
      <c r="F115" s="1"/>
      <c r="G115" s="21"/>
      <c r="H115" s="1"/>
      <c r="I115" s="22" t="s">
        <v>150</v>
      </c>
      <c r="J115" s="23">
        <v>197.45226564791358</v>
      </c>
      <c r="K115" s="24"/>
      <c r="L115" s="1"/>
      <c r="M115" s="1"/>
      <c r="N115" s="21"/>
      <c r="O115" s="1"/>
      <c r="P115" s="22" t="s">
        <v>150</v>
      </c>
      <c r="Q115" s="23">
        <v>42.0372028719787</v>
      </c>
      <c r="R115" s="24"/>
      <c r="S115" s="1"/>
      <c r="T115" s="1"/>
      <c r="U115" s="21"/>
      <c r="V115" s="1"/>
      <c r="W115" s="22" t="s">
        <v>150</v>
      </c>
      <c r="X115" s="23">
        <v>12.600751371085169</v>
      </c>
      <c r="Y115" s="24"/>
      <c r="Z115" s="1"/>
      <c r="AA115" s="1"/>
      <c r="AB115" s="21"/>
      <c r="AC115" s="1"/>
      <c r="AD115" s="22" t="s">
        <v>150</v>
      </c>
      <c r="AE115" s="23">
        <v>5.9741147512431496</v>
      </c>
      <c r="AF115" s="24"/>
      <c r="AG115" s="1"/>
      <c r="AH115" s="1"/>
      <c r="AI115" s="21"/>
    </row>
    <row r="116" spans="1:35" outlineLevel="1" x14ac:dyDescent="0.2">
      <c r="A116" s="1"/>
      <c r="B116" s="25"/>
      <c r="C116" s="26"/>
      <c r="D116" s="1"/>
      <c r="E116" s="1"/>
      <c r="F116" s="1"/>
      <c r="G116" s="21"/>
      <c r="H116" s="1"/>
      <c r="I116" s="25"/>
      <c r="J116" s="26"/>
      <c r="K116" s="1"/>
      <c r="L116" s="1"/>
      <c r="M116" s="1"/>
      <c r="N116" s="21"/>
      <c r="O116" s="1"/>
      <c r="P116" s="25"/>
      <c r="Q116" s="26"/>
      <c r="R116" s="1"/>
      <c r="S116" s="1"/>
      <c r="T116" s="1"/>
      <c r="U116" s="21"/>
      <c r="V116" s="1"/>
      <c r="W116" s="25"/>
      <c r="X116" s="26"/>
      <c r="Y116" s="1"/>
      <c r="Z116" s="1"/>
      <c r="AA116" s="1"/>
      <c r="AB116" s="21"/>
      <c r="AC116" s="1"/>
      <c r="AD116" s="25"/>
      <c r="AE116" s="26"/>
      <c r="AF116" s="1"/>
      <c r="AG116" s="1"/>
      <c r="AH116" s="1"/>
      <c r="AI116" s="21"/>
    </row>
    <row r="117" spans="1:35" ht="15.6" customHeight="1" outlineLevel="1" thickBot="1" x14ac:dyDescent="0.3">
      <c r="A117" s="72" t="s">
        <v>158</v>
      </c>
      <c r="B117" s="72"/>
      <c r="C117" s="72"/>
      <c r="D117" s="72"/>
      <c r="E117" s="72"/>
      <c r="F117" s="72"/>
      <c r="G117" s="21"/>
      <c r="H117" s="72" t="s">
        <v>158</v>
      </c>
      <c r="I117" s="72"/>
      <c r="J117" s="72"/>
      <c r="K117" s="72"/>
      <c r="L117" s="72"/>
      <c r="M117" s="72"/>
      <c r="N117" s="21"/>
      <c r="O117" s="72" t="s">
        <v>158</v>
      </c>
      <c r="P117" s="72"/>
      <c r="Q117" s="72"/>
      <c r="R117" s="72"/>
      <c r="S117" s="72"/>
      <c r="T117" s="72"/>
      <c r="U117" s="21"/>
      <c r="V117" s="72" t="s">
        <v>158</v>
      </c>
      <c r="W117" s="72"/>
      <c r="X117" s="72"/>
      <c r="Y117" s="72"/>
      <c r="Z117" s="72"/>
      <c r="AA117" s="72"/>
      <c r="AB117" s="21"/>
      <c r="AC117" s="72" t="s">
        <v>158</v>
      </c>
      <c r="AD117" s="72"/>
      <c r="AE117" s="72"/>
      <c r="AF117" s="72"/>
      <c r="AG117" s="72"/>
      <c r="AH117" s="72"/>
      <c r="AI117" s="21"/>
    </row>
    <row r="118" spans="1:35" ht="15" outlineLevel="1" thickTop="1" x14ac:dyDescent="0.2">
      <c r="A118" s="67" t="s">
        <v>1</v>
      </c>
      <c r="B118" s="69" t="s">
        <v>2</v>
      </c>
      <c r="C118" s="69" t="s">
        <v>151</v>
      </c>
      <c r="D118" s="35" t="s">
        <v>152</v>
      </c>
      <c r="E118" s="36" t="s">
        <v>153</v>
      </c>
      <c r="F118" s="35" t="s">
        <v>154</v>
      </c>
      <c r="G118" s="21"/>
      <c r="H118" s="67" t="s">
        <v>1</v>
      </c>
      <c r="I118" s="69" t="s">
        <v>2</v>
      </c>
      <c r="J118" s="69" t="s">
        <v>151</v>
      </c>
      <c r="K118" s="35" t="s">
        <v>152</v>
      </c>
      <c r="L118" s="36" t="s">
        <v>153</v>
      </c>
      <c r="M118" s="35" t="s">
        <v>154</v>
      </c>
      <c r="N118" s="21"/>
      <c r="O118" s="67" t="s">
        <v>1</v>
      </c>
      <c r="P118" s="69" t="s">
        <v>2</v>
      </c>
      <c r="Q118" s="69" t="s">
        <v>151</v>
      </c>
      <c r="R118" s="35" t="s">
        <v>152</v>
      </c>
      <c r="S118" s="36" t="s">
        <v>153</v>
      </c>
      <c r="T118" s="35" t="s">
        <v>154</v>
      </c>
      <c r="U118" s="21"/>
      <c r="V118" s="67" t="s">
        <v>1</v>
      </c>
      <c r="W118" s="69" t="s">
        <v>2</v>
      </c>
      <c r="X118" s="69" t="s">
        <v>151</v>
      </c>
      <c r="Y118" s="35" t="s">
        <v>152</v>
      </c>
      <c r="Z118" s="36" t="s">
        <v>153</v>
      </c>
      <c r="AA118" s="35" t="s">
        <v>154</v>
      </c>
      <c r="AB118" s="21"/>
      <c r="AC118" s="67" t="s">
        <v>1</v>
      </c>
      <c r="AD118" s="69" t="s">
        <v>2</v>
      </c>
      <c r="AE118" s="69" t="s">
        <v>151</v>
      </c>
      <c r="AF118" s="35" t="s">
        <v>152</v>
      </c>
      <c r="AG118" s="36" t="s">
        <v>153</v>
      </c>
      <c r="AH118" s="35" t="s">
        <v>154</v>
      </c>
      <c r="AI118" s="21"/>
    </row>
    <row r="119" spans="1:35" ht="15" outlineLevel="1" thickBot="1" x14ac:dyDescent="0.25">
      <c r="A119" s="68"/>
      <c r="B119" s="70"/>
      <c r="C119" s="70"/>
      <c r="D119" s="37" t="s">
        <v>155</v>
      </c>
      <c r="E119" s="37" t="s">
        <v>156</v>
      </c>
      <c r="F119" s="37" t="s">
        <v>157</v>
      </c>
      <c r="G119" s="21"/>
      <c r="H119" s="68"/>
      <c r="I119" s="70"/>
      <c r="J119" s="70"/>
      <c r="K119" s="37" t="s">
        <v>155</v>
      </c>
      <c r="L119" s="37" t="s">
        <v>156</v>
      </c>
      <c r="M119" s="37" t="s">
        <v>157</v>
      </c>
      <c r="N119" s="21"/>
      <c r="O119" s="68"/>
      <c r="P119" s="70"/>
      <c r="Q119" s="70"/>
      <c r="R119" s="37" t="s">
        <v>155</v>
      </c>
      <c r="S119" s="37" t="s">
        <v>156</v>
      </c>
      <c r="T119" s="37" t="s">
        <v>157</v>
      </c>
      <c r="U119" s="21"/>
      <c r="V119" s="68"/>
      <c r="W119" s="70"/>
      <c r="X119" s="70"/>
      <c r="Y119" s="37" t="s">
        <v>155</v>
      </c>
      <c r="Z119" s="37" t="s">
        <v>156</v>
      </c>
      <c r="AA119" s="37" t="s">
        <v>157</v>
      </c>
      <c r="AB119" s="21"/>
      <c r="AC119" s="68"/>
      <c r="AD119" s="70"/>
      <c r="AE119" s="70"/>
      <c r="AF119" s="37" t="s">
        <v>155</v>
      </c>
      <c r="AG119" s="37" t="s">
        <v>156</v>
      </c>
      <c r="AH119" s="37" t="s">
        <v>157</v>
      </c>
      <c r="AI119" s="21"/>
    </row>
    <row r="120" spans="1:35" ht="15" outlineLevel="1" thickTop="1" x14ac:dyDescent="0.2">
      <c r="A120" s="27" t="s">
        <v>3</v>
      </c>
      <c r="B120" t="s">
        <v>4</v>
      </c>
      <c r="C120" s="28">
        <v>0</v>
      </c>
      <c r="D120" s="29">
        <v>1.9567906461782663</v>
      </c>
      <c r="E120" s="30">
        <v>0</v>
      </c>
      <c r="F120" s="31">
        <v>0</v>
      </c>
      <c r="G120" s="21"/>
      <c r="H120" s="27" t="s">
        <v>3</v>
      </c>
      <c r="I120" t="s">
        <v>4</v>
      </c>
      <c r="J120" s="28">
        <v>1.1155043558097535E-2</v>
      </c>
      <c r="K120" s="29">
        <v>1.6848196762275431</v>
      </c>
      <c r="L120" s="30">
        <v>1.8794236875858031E-2</v>
      </c>
      <c r="M120" s="31">
        <v>0.24333592314770175</v>
      </c>
      <c r="N120" s="21"/>
      <c r="O120" s="27" t="s">
        <v>3</v>
      </c>
      <c r="P120" t="s">
        <v>4</v>
      </c>
      <c r="Q120" s="28">
        <v>0</v>
      </c>
      <c r="R120" s="29">
        <v>1.7342009295104228</v>
      </c>
      <c r="S120" s="30">
        <v>0</v>
      </c>
      <c r="T120" s="31">
        <v>0</v>
      </c>
      <c r="U120" s="21"/>
      <c r="V120" s="27" t="s">
        <v>3</v>
      </c>
      <c r="W120" t="s">
        <v>4</v>
      </c>
      <c r="X120" s="28">
        <v>0</v>
      </c>
      <c r="Y120" s="29">
        <v>1.7814531183761209</v>
      </c>
      <c r="Z120" s="30">
        <v>0</v>
      </c>
      <c r="AA120" s="31">
        <v>0</v>
      </c>
      <c r="AB120" s="21"/>
      <c r="AC120" s="27" t="s">
        <v>3</v>
      </c>
      <c r="AD120" t="s">
        <v>4</v>
      </c>
      <c r="AE120" s="28">
        <v>1.1155043558097535E-2</v>
      </c>
      <c r="AF120" s="29">
        <v>1.8801532078046592</v>
      </c>
      <c r="AG120" s="30">
        <v>2.0973190928957781E-2</v>
      </c>
      <c r="AH120" s="31">
        <v>8.7274369467646284E-3</v>
      </c>
      <c r="AI120" s="21"/>
    </row>
    <row r="121" spans="1:35" outlineLevel="1" x14ac:dyDescent="0.2">
      <c r="A121" s="27" t="s">
        <v>3</v>
      </c>
      <c r="B121" t="s">
        <v>5</v>
      </c>
      <c r="C121" s="28">
        <v>4.1012594140410585E-2</v>
      </c>
      <c r="D121" s="29">
        <v>1.9442136941963213</v>
      </c>
      <c r="E121" s="30">
        <v>7.9737247162302058E-2</v>
      </c>
      <c r="F121" s="31">
        <v>1.9896125437016923</v>
      </c>
      <c r="G121" s="21"/>
      <c r="H121" s="27" t="s">
        <v>3</v>
      </c>
      <c r="I121" t="s">
        <v>5</v>
      </c>
      <c r="J121" s="28">
        <v>6.8697469380246583E-3</v>
      </c>
      <c r="K121" s="29">
        <v>1.8372580756460946</v>
      </c>
      <c r="L121" s="30">
        <v>1.2621498039530834E-2</v>
      </c>
      <c r="M121" s="31">
        <v>0.16341519462816326</v>
      </c>
      <c r="N121" s="21"/>
      <c r="O121" s="27" t="s">
        <v>3</v>
      </c>
      <c r="P121" t="s">
        <v>5</v>
      </c>
      <c r="Q121" s="28">
        <v>4.1012594140410585E-2</v>
      </c>
      <c r="R121" s="29">
        <v>1.8438178158117131</v>
      </c>
      <c r="S121" s="30">
        <v>7.5619751748744107E-2</v>
      </c>
      <c r="T121" s="31">
        <v>0.15927145956227451</v>
      </c>
      <c r="U121" s="21"/>
      <c r="V121" s="27" t="s">
        <v>3</v>
      </c>
      <c r="W121" t="s">
        <v>5</v>
      </c>
      <c r="X121" s="28">
        <v>4.1012594140410585E-2</v>
      </c>
      <c r="Y121" s="29">
        <v>1.8714110551203311</v>
      </c>
      <c r="Z121" s="30">
        <v>7.6751422073527684E-2</v>
      </c>
      <c r="AA121" s="31">
        <v>4.8382091979835055E-2</v>
      </c>
      <c r="AB121" s="21"/>
      <c r="AC121" s="27" t="s">
        <v>3</v>
      </c>
      <c r="AD121" t="s">
        <v>5</v>
      </c>
      <c r="AE121" s="28">
        <v>6.8697469380246583E-3</v>
      </c>
      <c r="AF121" s="29">
        <v>1.966116468575821</v>
      </c>
      <c r="AG121" s="30">
        <v>1.3506722589798601E-2</v>
      </c>
      <c r="AH121" s="31">
        <v>5.6204642469140234E-3</v>
      </c>
      <c r="AI121" s="21"/>
    </row>
    <row r="122" spans="1:35" outlineLevel="1" x14ac:dyDescent="0.2">
      <c r="A122" s="27" t="s">
        <v>3</v>
      </c>
      <c r="B122" t="s">
        <v>6</v>
      </c>
      <c r="C122" s="28">
        <v>0.68561656140722638</v>
      </c>
      <c r="D122" s="29">
        <v>1.8995078039630304</v>
      </c>
      <c r="E122" s="30">
        <v>1.3023340089193247</v>
      </c>
      <c r="F122" s="31">
        <v>32.495981143681014</v>
      </c>
      <c r="G122" s="21"/>
      <c r="H122" s="27" t="s">
        <v>3</v>
      </c>
      <c r="I122" t="s">
        <v>6</v>
      </c>
      <c r="J122" s="28">
        <v>0.78125348744599421</v>
      </c>
      <c r="K122" s="29">
        <v>1.7027220899434929</v>
      </c>
      <c r="L122" s="30">
        <v>1.3302575709196858</v>
      </c>
      <c r="M122" s="31">
        <v>17.223335865249538</v>
      </c>
      <c r="N122" s="21"/>
      <c r="O122" s="27" t="s">
        <v>3</v>
      </c>
      <c r="P122" t="s">
        <v>6</v>
      </c>
      <c r="Q122" s="28">
        <v>0.68561656140722638</v>
      </c>
      <c r="R122" s="29">
        <v>1.6876881275464619</v>
      </c>
      <c r="S122" s="30">
        <v>1.1571069307362056</v>
      </c>
      <c r="T122" s="31">
        <v>2.4371160373591136</v>
      </c>
      <c r="U122" s="21"/>
      <c r="V122" s="27" t="s">
        <v>3</v>
      </c>
      <c r="W122" t="s">
        <v>6</v>
      </c>
      <c r="X122" s="28">
        <v>0.68561656140722638</v>
      </c>
      <c r="Y122" s="29">
        <v>1.7256776336916753</v>
      </c>
      <c r="Z122" s="30">
        <v>1.1831531653090457</v>
      </c>
      <c r="AA122" s="31">
        <v>0.74582885533216792</v>
      </c>
      <c r="AB122" s="21"/>
      <c r="AC122" s="27" t="s">
        <v>3</v>
      </c>
      <c r="AD122" t="s">
        <v>6</v>
      </c>
      <c r="AE122" s="28">
        <v>0.78125348744599421</v>
      </c>
      <c r="AF122" s="29">
        <v>1.9279359946560206</v>
      </c>
      <c r="AG122" s="30">
        <v>1.5062067193976778</v>
      </c>
      <c r="AH122" s="31">
        <v>0.62676796377162747</v>
      </c>
      <c r="AI122" s="21"/>
    </row>
    <row r="123" spans="1:35" outlineLevel="1" x14ac:dyDescent="0.2">
      <c r="A123" s="27" t="s">
        <v>3</v>
      </c>
      <c r="B123" s="32" t="s">
        <v>7</v>
      </c>
      <c r="C123" s="28">
        <v>0</v>
      </c>
      <c r="D123" s="29">
        <v>1.5925825620738712</v>
      </c>
      <c r="E123" s="30">
        <v>0</v>
      </c>
      <c r="F123" s="31">
        <v>0</v>
      </c>
      <c r="G123" s="21"/>
      <c r="H123" s="27" t="s">
        <v>3</v>
      </c>
      <c r="I123" s="32" t="s">
        <v>7</v>
      </c>
      <c r="J123" s="28">
        <v>3.4197932022697983E-2</v>
      </c>
      <c r="K123" s="29">
        <v>1.6689279587543693</v>
      </c>
      <c r="L123" s="30">
        <v>5.7073884884262023E-2</v>
      </c>
      <c r="M123" s="31">
        <v>0.73895665770699259</v>
      </c>
      <c r="N123" s="21"/>
      <c r="O123" s="27" t="s">
        <v>3</v>
      </c>
      <c r="P123" s="32" t="s">
        <v>7</v>
      </c>
      <c r="Q123" s="28">
        <v>0</v>
      </c>
      <c r="R123" s="29">
        <v>1.4432253282772403</v>
      </c>
      <c r="S123" s="30">
        <v>0</v>
      </c>
      <c r="T123" s="31">
        <v>0</v>
      </c>
      <c r="U123" s="21"/>
      <c r="V123" s="27" t="s">
        <v>3</v>
      </c>
      <c r="W123" s="32" t="s">
        <v>7</v>
      </c>
      <c r="X123" s="28">
        <v>0</v>
      </c>
      <c r="Y123" s="29">
        <v>1.4192764237410145</v>
      </c>
      <c r="Z123" s="30">
        <v>0</v>
      </c>
      <c r="AA123" s="31">
        <v>0</v>
      </c>
      <c r="AB123" s="21"/>
      <c r="AC123" s="27" t="s">
        <v>3</v>
      </c>
      <c r="AD123" s="32" t="s">
        <v>7</v>
      </c>
      <c r="AE123" s="28">
        <v>3.4197932022697983E-2</v>
      </c>
      <c r="AF123" s="29">
        <v>1.836198761335619</v>
      </c>
      <c r="AG123" s="30">
        <v>6.2794200420317733E-2</v>
      </c>
      <c r="AH123" s="31">
        <v>2.6130140456317164E-2</v>
      </c>
      <c r="AI123" s="21"/>
    </row>
    <row r="124" spans="1:35" outlineLevel="1" x14ac:dyDescent="0.2">
      <c r="A124" s="27" t="s">
        <v>3</v>
      </c>
      <c r="B124" s="32" t="s">
        <v>8</v>
      </c>
      <c r="C124" s="28">
        <v>5.2744385845371984E-3</v>
      </c>
      <c r="D124" s="29">
        <v>1.8992690010772975</v>
      </c>
      <c r="E124" s="30">
        <v>1.0017577701697519E-2</v>
      </c>
      <c r="F124" s="31">
        <v>0.24995969841089172</v>
      </c>
      <c r="G124" s="21"/>
      <c r="H124" s="27" t="s">
        <v>3</v>
      </c>
      <c r="I124" s="32" t="s">
        <v>8</v>
      </c>
      <c r="J124" s="28">
        <v>7.0406866957954022E-3</v>
      </c>
      <c r="K124" s="29">
        <v>1.7022255266433426</v>
      </c>
      <c r="L124" s="30">
        <v>1.1984836618681103E-2</v>
      </c>
      <c r="M124" s="31">
        <v>0.15517210417451463</v>
      </c>
      <c r="N124" s="21"/>
      <c r="O124" s="27" t="s">
        <v>3</v>
      </c>
      <c r="P124" s="32" t="s">
        <v>8</v>
      </c>
      <c r="Q124" s="28">
        <v>5.2744385845371984E-3</v>
      </c>
      <c r="R124" s="29">
        <v>1.6874135132175236</v>
      </c>
      <c r="S124" s="30">
        <v>8.9001589421839767E-3</v>
      </c>
      <c r="T124" s="31">
        <v>1.874564875282619E-2</v>
      </c>
      <c r="U124" s="21"/>
      <c r="V124" s="27" t="s">
        <v>3</v>
      </c>
      <c r="W124" s="32" t="s">
        <v>8</v>
      </c>
      <c r="X124" s="28">
        <v>5.2744385845371984E-3</v>
      </c>
      <c r="Y124" s="29">
        <v>1.7254430482363632</v>
      </c>
      <c r="Z124" s="30">
        <v>9.1007433890393525E-3</v>
      </c>
      <c r="AA124" s="31">
        <v>5.7368709508933777E-3</v>
      </c>
      <c r="AB124" s="21"/>
      <c r="AC124" s="27" t="s">
        <v>3</v>
      </c>
      <c r="AD124" s="32" t="s">
        <v>8</v>
      </c>
      <c r="AE124" s="28">
        <v>7.0406866957954022E-3</v>
      </c>
      <c r="AF124" s="29">
        <v>1.9274593742259298</v>
      </c>
      <c r="AG124" s="30">
        <v>1.3570637572798635E-2</v>
      </c>
      <c r="AH124" s="31">
        <v>5.6470607713044133E-3</v>
      </c>
      <c r="AI124" s="21"/>
    </row>
    <row r="125" spans="1:35" outlineLevel="1" x14ac:dyDescent="0.2">
      <c r="A125" s="27" t="s">
        <v>3</v>
      </c>
      <c r="B125" s="32" t="s">
        <v>9</v>
      </c>
      <c r="C125" s="28">
        <v>1.7680076602791042E-3</v>
      </c>
      <c r="D125" s="29">
        <v>0.75980312158521224</v>
      </c>
      <c r="E125" s="30">
        <v>1.3433377392666308E-3</v>
      </c>
      <c r="F125" s="31">
        <v>3.3519110724158079E-2</v>
      </c>
      <c r="G125" s="21"/>
      <c r="H125" s="27" t="s">
        <v>3</v>
      </c>
      <c r="I125" s="32" t="s">
        <v>9</v>
      </c>
      <c r="J125" s="28">
        <v>3.9950576699239675E-2</v>
      </c>
      <c r="K125" s="29">
        <v>0.68108883597739722</v>
      </c>
      <c r="L125" s="30">
        <v>2.7209891780710878E-2</v>
      </c>
      <c r="M125" s="31">
        <v>0.35229651402944034</v>
      </c>
      <c r="N125" s="21"/>
      <c r="O125" s="27" t="s">
        <v>3</v>
      </c>
      <c r="P125" s="32" t="s">
        <v>9</v>
      </c>
      <c r="Q125" s="28">
        <v>1.7680076602791042E-3</v>
      </c>
      <c r="R125" s="29">
        <v>0.67507525101858479</v>
      </c>
      <c r="S125" s="30">
        <v>1.1935382150656971E-3</v>
      </c>
      <c r="T125" s="31">
        <v>2.5138481568742072E-3</v>
      </c>
      <c r="U125" s="21"/>
      <c r="V125" s="27" t="s">
        <v>3</v>
      </c>
      <c r="W125" s="32" t="s">
        <v>9</v>
      </c>
      <c r="X125" s="28">
        <v>1.7680076602791042E-3</v>
      </c>
      <c r="Y125" s="29">
        <v>0.69027105347667017</v>
      </c>
      <c r="Z125" s="30">
        <v>1.2204045102156801E-3</v>
      </c>
      <c r="AA125" s="31">
        <v>7.6931113027840596E-4</v>
      </c>
      <c r="AB125" s="21"/>
      <c r="AC125" s="27" t="s">
        <v>3</v>
      </c>
      <c r="AD125" s="32" t="s">
        <v>9</v>
      </c>
      <c r="AE125" s="28">
        <v>3.9950576699239675E-2</v>
      </c>
      <c r="AF125" s="29">
        <v>0.77117439786240827</v>
      </c>
      <c r="AG125" s="30">
        <v>3.0808861930292114E-2</v>
      </c>
      <c r="AH125" s="31">
        <v>1.2820290475063306E-2</v>
      </c>
      <c r="AI125" s="21"/>
    </row>
    <row r="126" spans="1:35" outlineLevel="1" x14ac:dyDescent="0.2">
      <c r="A126" s="27" t="s">
        <v>3</v>
      </c>
      <c r="B126" s="32" t="s">
        <v>10</v>
      </c>
      <c r="C126" s="28">
        <v>0.16703698072074866</v>
      </c>
      <c r="D126" s="29">
        <v>1.8992690010772975</v>
      </c>
      <c r="E126" s="30">
        <v>0.31724815951646407</v>
      </c>
      <c r="F126" s="31">
        <v>7.916010899591849</v>
      </c>
      <c r="G126" s="21"/>
      <c r="H126" s="27" t="s">
        <v>3</v>
      </c>
      <c r="I126" s="32" t="s">
        <v>10</v>
      </c>
      <c r="J126" s="28">
        <v>4.1407526640150752E-2</v>
      </c>
      <c r="K126" s="29">
        <v>1.7022255266433426</v>
      </c>
      <c r="L126" s="30">
        <v>7.0484948842028855E-2</v>
      </c>
      <c r="M126" s="31">
        <v>0.91259465376460458</v>
      </c>
      <c r="N126" s="21"/>
      <c r="O126" s="27" t="s">
        <v>3</v>
      </c>
      <c r="P126" s="32" t="s">
        <v>10</v>
      </c>
      <c r="Q126" s="28">
        <v>0.16703698072074866</v>
      </c>
      <c r="R126" s="29">
        <v>1.6874135132175236</v>
      </c>
      <c r="S126" s="30">
        <v>0.28186045847524627</v>
      </c>
      <c r="T126" s="31">
        <v>0.59365874095176341</v>
      </c>
      <c r="U126" s="21"/>
      <c r="V126" s="27" t="s">
        <v>3</v>
      </c>
      <c r="W126" s="32" t="s">
        <v>10</v>
      </c>
      <c r="X126" s="28">
        <v>0.16703698072074866</v>
      </c>
      <c r="Y126" s="29">
        <v>1.7254430482363632</v>
      </c>
      <c r="Z126" s="30">
        <v>0.28821279718300719</v>
      </c>
      <c r="AA126" s="31">
        <v>0.18168182017155532</v>
      </c>
      <c r="AB126" s="21"/>
      <c r="AC126" s="27" t="s">
        <v>3</v>
      </c>
      <c r="AD126" s="32" t="s">
        <v>10</v>
      </c>
      <c r="AE126" s="28">
        <v>4.1407526640150752E-2</v>
      </c>
      <c r="AF126" s="29">
        <v>1.9274593742259298</v>
      </c>
      <c r="AG126" s="30">
        <v>7.9811325386068485E-2</v>
      </c>
      <c r="AH126" s="31">
        <v>3.321136551438629E-2</v>
      </c>
      <c r="AI126" s="21"/>
    </row>
    <row r="127" spans="1:35" outlineLevel="1" x14ac:dyDescent="0.2">
      <c r="A127" s="27" t="s">
        <v>3</v>
      </c>
      <c r="B127" s="32" t="s">
        <v>11</v>
      </c>
      <c r="C127" s="28">
        <v>0</v>
      </c>
      <c r="D127" s="29">
        <v>1.763260807532038</v>
      </c>
      <c r="E127" s="30">
        <v>0</v>
      </c>
      <c r="F127" s="31">
        <v>0</v>
      </c>
      <c r="G127" s="21"/>
      <c r="H127" s="27" t="s">
        <v>3</v>
      </c>
      <c r="I127" s="32" t="s">
        <v>11</v>
      </c>
      <c r="J127" s="28">
        <v>0</v>
      </c>
      <c r="K127" s="29">
        <v>1.49470126954626</v>
      </c>
      <c r="L127" s="30">
        <v>0</v>
      </c>
      <c r="M127" s="31">
        <v>0</v>
      </c>
      <c r="N127" s="21"/>
      <c r="O127" s="27" t="s">
        <v>3</v>
      </c>
      <c r="P127" s="32" t="s">
        <v>11</v>
      </c>
      <c r="Q127" s="28">
        <v>0</v>
      </c>
      <c r="R127" s="29">
        <v>1.5665946507482829</v>
      </c>
      <c r="S127" s="30">
        <v>0</v>
      </c>
      <c r="T127" s="31">
        <v>0</v>
      </c>
      <c r="U127" s="21"/>
      <c r="V127" s="27" t="s">
        <v>3</v>
      </c>
      <c r="W127" s="32" t="s">
        <v>11</v>
      </c>
      <c r="X127" s="28">
        <v>0</v>
      </c>
      <c r="Y127" s="29">
        <v>1.6018835377026854</v>
      </c>
      <c r="Z127" s="30">
        <v>0</v>
      </c>
      <c r="AA127" s="31">
        <v>0</v>
      </c>
      <c r="AB127" s="21"/>
      <c r="AC127" s="27" t="s">
        <v>3</v>
      </c>
      <c r="AD127" s="32" t="s">
        <v>11</v>
      </c>
      <c r="AE127" s="28">
        <v>0</v>
      </c>
      <c r="AF127" s="29">
        <v>1.6924600824349347</v>
      </c>
      <c r="AG127" s="30">
        <v>0</v>
      </c>
      <c r="AH127" s="31">
        <v>0</v>
      </c>
      <c r="AI127" s="21"/>
    </row>
    <row r="128" spans="1:35" outlineLevel="1" x14ac:dyDescent="0.2">
      <c r="A128" s="27" t="s">
        <v>12</v>
      </c>
      <c r="B128" s="32" t="s">
        <v>13</v>
      </c>
      <c r="C128" s="28">
        <v>0.27293304917779582</v>
      </c>
      <c r="D128" s="29">
        <v>0.47811750736272729</v>
      </c>
      <c r="E128" s="30">
        <v>0.13049406914979639</v>
      </c>
      <c r="F128" s="31">
        <v>3.2561023373510602</v>
      </c>
      <c r="G128" s="21"/>
      <c r="H128" s="27" t="s">
        <v>12</v>
      </c>
      <c r="I128" s="32" t="s">
        <v>13</v>
      </c>
      <c r="J128" s="28">
        <v>2.2051735758155871E-2</v>
      </c>
      <c r="K128" s="29">
        <v>0.947638197081208</v>
      </c>
      <c r="L128" s="30">
        <v>2.0897067116370033E-2</v>
      </c>
      <c r="M128" s="31">
        <v>0.2705620425787697</v>
      </c>
      <c r="N128" s="21"/>
      <c r="O128" s="27" t="s">
        <v>12</v>
      </c>
      <c r="P128" s="32" t="s">
        <v>13</v>
      </c>
      <c r="Q128" s="28">
        <v>0.27293304917779582</v>
      </c>
      <c r="R128" s="29">
        <v>0.7274741588606225</v>
      </c>
      <c r="S128" s="30">
        <v>0.19855174037588191</v>
      </c>
      <c r="T128" s="31">
        <v>0.41819266470709759</v>
      </c>
      <c r="U128" s="21"/>
      <c r="V128" s="27" t="s">
        <v>12</v>
      </c>
      <c r="W128" s="32" t="s">
        <v>13</v>
      </c>
      <c r="X128" s="28">
        <v>0.27293304917779582</v>
      </c>
      <c r="Y128" s="29">
        <v>0.70992687139842159</v>
      </c>
      <c r="Z128" s="30">
        <v>0.19376250570402412</v>
      </c>
      <c r="AA128" s="31">
        <v>0.12214282315491862</v>
      </c>
      <c r="AB128" s="21"/>
      <c r="AC128" s="27" t="s">
        <v>12</v>
      </c>
      <c r="AD128" s="32" t="s">
        <v>13</v>
      </c>
      <c r="AE128" s="28">
        <v>2.2051735758155871E-2</v>
      </c>
      <c r="AF128" s="29">
        <v>0.75595288035798947</v>
      </c>
      <c r="AG128" s="30">
        <v>1.6670073163271203E-2</v>
      </c>
      <c r="AH128" s="31">
        <v>6.9368086584062896E-3</v>
      </c>
      <c r="AI128" s="21"/>
    </row>
    <row r="129" spans="1:35" outlineLevel="1" x14ac:dyDescent="0.2">
      <c r="A129" s="27" t="s">
        <v>12</v>
      </c>
      <c r="B129" s="32" t="s">
        <v>14</v>
      </c>
      <c r="C129" s="28">
        <v>0</v>
      </c>
      <c r="D129" s="29">
        <v>0.45535000701212119</v>
      </c>
      <c r="E129" s="30">
        <v>0</v>
      </c>
      <c r="F129" s="31">
        <v>0</v>
      </c>
      <c r="G129" s="21"/>
      <c r="H129" s="27" t="s">
        <v>12</v>
      </c>
      <c r="I129" s="32" t="s">
        <v>14</v>
      </c>
      <c r="J129" s="28">
        <v>0.25785825986112182</v>
      </c>
      <c r="K129" s="29">
        <v>0.9025125686487695</v>
      </c>
      <c r="L129" s="30">
        <v>0.23272032045456295</v>
      </c>
      <c r="M129" s="31">
        <v>3.0131159028745991</v>
      </c>
      <c r="N129" s="21"/>
      <c r="O129" s="27" t="s">
        <v>12</v>
      </c>
      <c r="P129" s="32" t="s">
        <v>14</v>
      </c>
      <c r="Q129" s="28">
        <v>0</v>
      </c>
      <c r="R129" s="29">
        <v>0.69283253224821184</v>
      </c>
      <c r="S129" s="30">
        <v>0</v>
      </c>
      <c r="T129" s="31">
        <v>0</v>
      </c>
      <c r="U129" s="21"/>
      <c r="V129" s="27" t="s">
        <v>12</v>
      </c>
      <c r="W129" s="32" t="s">
        <v>14</v>
      </c>
      <c r="X129" s="28">
        <v>0</v>
      </c>
      <c r="Y129" s="29">
        <v>0.67612082990325861</v>
      </c>
      <c r="Z129" s="30">
        <v>0</v>
      </c>
      <c r="AA129" s="31">
        <v>0</v>
      </c>
      <c r="AB129" s="21"/>
      <c r="AC129" s="27" t="s">
        <v>12</v>
      </c>
      <c r="AD129" s="32" t="s">
        <v>14</v>
      </c>
      <c r="AE129" s="28">
        <v>0.25785825986112182</v>
      </c>
      <c r="AF129" s="29">
        <v>0.71995512415046614</v>
      </c>
      <c r="AG129" s="30">
        <v>0.18564637549153712</v>
      </c>
      <c r="AH129" s="31">
        <v>7.7251813612240539E-2</v>
      </c>
      <c r="AI129" s="21"/>
    </row>
    <row r="130" spans="1:35" outlineLevel="1" x14ac:dyDescent="0.2">
      <c r="A130" s="27" t="s">
        <v>12</v>
      </c>
      <c r="B130" s="32" t="s">
        <v>8</v>
      </c>
      <c r="C130" s="28">
        <v>5.2744385845371992E-3</v>
      </c>
      <c r="D130" s="29">
        <v>0.36826951869384233</v>
      </c>
      <c r="E130" s="30">
        <v>1.9424149589077455E-3</v>
      </c>
      <c r="F130" s="31">
        <v>4.8467351267473618E-2</v>
      </c>
      <c r="G130" s="21"/>
      <c r="H130" s="27" t="s">
        <v>12</v>
      </c>
      <c r="I130" s="32" t="s">
        <v>8</v>
      </c>
      <c r="J130" s="28">
        <v>7.0406866957954022E-3</v>
      </c>
      <c r="K130" s="29">
        <v>0.68617915762414561</v>
      </c>
      <c r="L130" s="30">
        <v>4.8311724660164181E-3</v>
      </c>
      <c r="M130" s="31">
        <v>6.2550973453674386E-2</v>
      </c>
      <c r="N130" s="21"/>
      <c r="O130" s="27" t="s">
        <v>12</v>
      </c>
      <c r="P130" s="32" t="s">
        <v>8</v>
      </c>
      <c r="Q130" s="28">
        <v>5.2744385845371992E-3</v>
      </c>
      <c r="R130" s="29">
        <v>0.56656260911549261</v>
      </c>
      <c r="S130" s="30">
        <v>2.9882996860748213E-3</v>
      </c>
      <c r="T130" s="31">
        <v>6.2940017866235341E-3</v>
      </c>
      <c r="U130" s="21"/>
      <c r="V130" s="27" t="s">
        <v>12</v>
      </c>
      <c r="W130" s="32" t="s">
        <v>8</v>
      </c>
      <c r="X130" s="28">
        <v>5.2744385845371992E-3</v>
      </c>
      <c r="Y130" s="29">
        <v>0.55984979284348479</v>
      </c>
      <c r="Z130" s="30">
        <v>2.9528933489188342E-3</v>
      </c>
      <c r="AA130" s="31">
        <v>1.8614268472728465E-3</v>
      </c>
      <c r="AB130" s="21"/>
      <c r="AC130" s="27" t="s">
        <v>12</v>
      </c>
      <c r="AD130" s="32" t="s">
        <v>8</v>
      </c>
      <c r="AE130" s="28">
        <v>7.0406866957954022E-3</v>
      </c>
      <c r="AF130" s="29">
        <v>0.55268756357343063</v>
      </c>
      <c r="AG130" s="30">
        <v>3.8912999757830286E-3</v>
      </c>
      <c r="AH130" s="31">
        <v>1.6192612413928342E-3</v>
      </c>
      <c r="AI130" s="21"/>
    </row>
    <row r="131" spans="1:35" outlineLevel="1" x14ac:dyDescent="0.2">
      <c r="A131" s="27" t="s">
        <v>12</v>
      </c>
      <c r="B131" s="32" t="s">
        <v>10</v>
      </c>
      <c r="C131" s="28">
        <v>0.16703698072074866</v>
      </c>
      <c r="D131" s="29">
        <v>0.40918835410426924</v>
      </c>
      <c r="E131" s="30">
        <v>6.8349587215669694E-2</v>
      </c>
      <c r="F131" s="31">
        <v>1.7054664027255486</v>
      </c>
      <c r="G131" s="21"/>
      <c r="H131" s="27" t="s">
        <v>12</v>
      </c>
      <c r="I131" s="32" t="s">
        <v>10</v>
      </c>
      <c r="J131" s="28">
        <v>4.1407526640150752E-2</v>
      </c>
      <c r="K131" s="29">
        <v>0.7624212862490507</v>
      </c>
      <c r="L131" s="30">
        <v>3.1569979721375568E-2</v>
      </c>
      <c r="M131" s="31">
        <v>0.40874818222192005</v>
      </c>
      <c r="N131" s="21"/>
      <c r="O131" s="27" t="s">
        <v>12</v>
      </c>
      <c r="P131" s="32" t="s">
        <v>10</v>
      </c>
      <c r="Q131" s="28">
        <v>0.16703698072074866</v>
      </c>
      <c r="R131" s="29">
        <v>0.62951401012832509</v>
      </c>
      <c r="S131" s="30">
        <v>0.10515211957324622</v>
      </c>
      <c r="T131" s="31">
        <v>0.22147297727377008</v>
      </c>
      <c r="U131" s="21"/>
      <c r="V131" s="27" t="s">
        <v>12</v>
      </c>
      <c r="W131" s="32" t="s">
        <v>10</v>
      </c>
      <c r="X131" s="28">
        <v>0.16703698072074866</v>
      </c>
      <c r="Y131" s="29">
        <v>0.62205532538164976</v>
      </c>
      <c r="Z131" s="30">
        <v>0.10390624339301366</v>
      </c>
      <c r="AA131" s="31">
        <v>6.5499782144803356E-2</v>
      </c>
      <c r="AB131" s="21"/>
      <c r="AC131" s="27" t="s">
        <v>12</v>
      </c>
      <c r="AD131" s="32" t="s">
        <v>10</v>
      </c>
      <c r="AE131" s="28">
        <v>4.1407526640150752E-2</v>
      </c>
      <c r="AF131" s="29">
        <v>0.61409729285936732</v>
      </c>
      <c r="AG131" s="30">
        <v>2.542825001371871E-2</v>
      </c>
      <c r="AH131" s="31">
        <v>1.0581291583765926E-2</v>
      </c>
      <c r="AI131" s="21"/>
    </row>
    <row r="132" spans="1:35" outlineLevel="1" x14ac:dyDescent="0.2">
      <c r="A132" s="27" t="s">
        <v>12</v>
      </c>
      <c r="B132" s="32" t="s">
        <v>11</v>
      </c>
      <c r="C132" s="28">
        <v>0</v>
      </c>
      <c r="D132" s="29">
        <v>0.38293110875167274</v>
      </c>
      <c r="E132" s="30">
        <v>0</v>
      </c>
      <c r="F132" s="31">
        <v>0</v>
      </c>
      <c r="G132" s="21"/>
      <c r="H132" s="27" t="s">
        <v>12</v>
      </c>
      <c r="I132" s="32" t="s">
        <v>11</v>
      </c>
      <c r="J132" s="28">
        <v>0</v>
      </c>
      <c r="K132" s="29">
        <v>0.69241879178347487</v>
      </c>
      <c r="L132" s="30">
        <v>0</v>
      </c>
      <c r="M132" s="31">
        <v>0</v>
      </c>
      <c r="N132" s="21"/>
      <c r="O132" s="27" t="s">
        <v>12</v>
      </c>
      <c r="P132" s="32" t="s">
        <v>11</v>
      </c>
      <c r="Q132" s="28">
        <v>0</v>
      </c>
      <c r="R132" s="29">
        <v>0.5927690032663584</v>
      </c>
      <c r="S132" s="30">
        <v>0</v>
      </c>
      <c r="T132" s="31">
        <v>0</v>
      </c>
      <c r="U132" s="21"/>
      <c r="V132" s="27" t="s">
        <v>12</v>
      </c>
      <c r="W132" s="32" t="s">
        <v>11</v>
      </c>
      <c r="X132" s="28">
        <v>0</v>
      </c>
      <c r="Y132" s="29">
        <v>0.58331667782018748</v>
      </c>
      <c r="Z132" s="30">
        <v>0</v>
      </c>
      <c r="AA132" s="31">
        <v>0</v>
      </c>
      <c r="AB132" s="21"/>
      <c r="AC132" s="27" t="s">
        <v>12</v>
      </c>
      <c r="AD132" s="32" t="s">
        <v>11</v>
      </c>
      <c r="AE132" s="28">
        <v>0</v>
      </c>
      <c r="AF132" s="29">
        <v>0.5650082215131691</v>
      </c>
      <c r="AG132" s="30">
        <v>0</v>
      </c>
      <c r="AH132" s="31">
        <v>0</v>
      </c>
      <c r="AI132" s="21"/>
    </row>
    <row r="133" spans="1:35" outlineLevel="1" x14ac:dyDescent="0.2">
      <c r="A133" s="27" t="s">
        <v>15</v>
      </c>
      <c r="B133" s="32" t="s">
        <v>15</v>
      </c>
      <c r="C133" s="28">
        <v>1</v>
      </c>
      <c r="D133" s="29">
        <v>3.0801735217697059</v>
      </c>
      <c r="E133" s="30">
        <v>3.0801735217697059</v>
      </c>
      <c r="F133" s="31">
        <v>76.856827816199925</v>
      </c>
      <c r="G133" s="21"/>
      <c r="H133" s="27" t="s">
        <v>15</v>
      </c>
      <c r="I133" s="32" t="s">
        <v>15</v>
      </c>
      <c r="J133" s="28">
        <v>1</v>
      </c>
      <c r="K133" s="29">
        <v>2.7263949174209707</v>
      </c>
      <c r="L133" s="30">
        <v>2.7263949174209707</v>
      </c>
      <c r="M133" s="31">
        <v>35.299641505957439</v>
      </c>
      <c r="N133" s="21"/>
      <c r="O133" s="27" t="s">
        <v>15</v>
      </c>
      <c r="P133" s="32" t="s">
        <v>15</v>
      </c>
      <c r="Q133" s="28">
        <v>1</v>
      </c>
      <c r="R133" s="29">
        <v>3.0718598854060701</v>
      </c>
      <c r="S133" s="30">
        <v>3.0718598854060701</v>
      </c>
      <c r="T133" s="31">
        <v>6.4699975364247573</v>
      </c>
      <c r="U133" s="21"/>
      <c r="V133" s="27" t="s">
        <v>15</v>
      </c>
      <c r="W133" s="32" t="s">
        <v>15</v>
      </c>
      <c r="X133" s="28">
        <v>1</v>
      </c>
      <c r="Y133" s="29">
        <v>3.0748553399515242</v>
      </c>
      <c r="Z133" s="30">
        <v>3.0748553399515242</v>
      </c>
      <c r="AA133" s="31">
        <v>1.9383085011728158</v>
      </c>
      <c r="AB133" s="21"/>
      <c r="AC133" s="27" t="s">
        <v>15</v>
      </c>
      <c r="AD133" s="32" t="s">
        <v>15</v>
      </c>
      <c r="AE133" s="28">
        <v>1</v>
      </c>
      <c r="AF133" s="29">
        <v>2.4602807865966869</v>
      </c>
      <c r="AG133" s="30">
        <v>2.4602807865966869</v>
      </c>
      <c r="AH133" s="31">
        <v>1.023780573451637</v>
      </c>
      <c r="AI133" s="21"/>
    </row>
    <row r="134" spans="1:35" outlineLevel="1" x14ac:dyDescent="0.2">
      <c r="A134" s="27" t="s">
        <v>16</v>
      </c>
      <c r="B134" s="32" t="s">
        <v>17</v>
      </c>
      <c r="C134" s="28">
        <v>0.38093166583980503</v>
      </c>
      <c r="D134" s="29">
        <v>0.73956699999999997</v>
      </c>
      <c r="E134" s="30">
        <v>0.2817244893101471</v>
      </c>
      <c r="F134" s="31">
        <v>7.0296203812817888</v>
      </c>
      <c r="G134" s="21"/>
      <c r="H134" s="27" t="s">
        <v>16</v>
      </c>
      <c r="I134" s="32" t="s">
        <v>17</v>
      </c>
      <c r="J134" s="28">
        <v>0.38221024258760106</v>
      </c>
      <c r="K134" s="29">
        <v>0.81637700000000002</v>
      </c>
      <c r="L134" s="30">
        <v>0.31202765121293802</v>
      </c>
      <c r="M134" s="31">
        <v>4.0399371922911866</v>
      </c>
      <c r="N134" s="21"/>
      <c r="O134" s="27" t="s">
        <v>16</v>
      </c>
      <c r="P134" s="32" t="s">
        <v>17</v>
      </c>
      <c r="Q134" s="28">
        <v>0.38093166583980503</v>
      </c>
      <c r="R134" s="29">
        <v>0.73956699999999997</v>
      </c>
      <c r="S134" s="30">
        <v>0.2817244893101471</v>
      </c>
      <c r="T134" s="31">
        <v>0.59337236064926313</v>
      </c>
      <c r="U134" s="21"/>
      <c r="V134" s="27" t="s">
        <v>16</v>
      </c>
      <c r="W134" s="32" t="s">
        <v>17</v>
      </c>
      <c r="X134" s="28">
        <v>0.38093166583980503</v>
      </c>
      <c r="Y134" s="29">
        <v>0.73956699999999997</v>
      </c>
      <c r="Z134" s="30">
        <v>0.2817244893101471</v>
      </c>
      <c r="AA134" s="31">
        <v>0.17759176034181728</v>
      </c>
      <c r="AB134" s="21"/>
      <c r="AC134" s="27" t="s">
        <v>16</v>
      </c>
      <c r="AD134" s="32" t="s">
        <v>17</v>
      </c>
      <c r="AE134" s="28">
        <v>0.38221024258760106</v>
      </c>
      <c r="AF134" s="29">
        <v>0.81637700000000002</v>
      </c>
      <c r="AG134" s="30">
        <v>0.31202765121293802</v>
      </c>
      <c r="AH134" s="31">
        <v>0.12984202837003905</v>
      </c>
      <c r="AI134" s="21"/>
    </row>
    <row r="135" spans="1:35" outlineLevel="1" x14ac:dyDescent="0.2">
      <c r="A135" s="27" t="s">
        <v>18</v>
      </c>
      <c r="B135" s="32" t="s">
        <v>19</v>
      </c>
      <c r="C135" s="28">
        <v>1</v>
      </c>
      <c r="D135" s="29">
        <v>0.66475542045134894</v>
      </c>
      <c r="E135" s="30">
        <v>0.66475542045134894</v>
      </c>
      <c r="F135" s="31">
        <v>16.587050219222945</v>
      </c>
      <c r="G135" s="21"/>
      <c r="H135" s="27" t="s">
        <v>18</v>
      </c>
      <c r="I135" s="32" t="s">
        <v>19</v>
      </c>
      <c r="J135" s="28">
        <v>1</v>
      </c>
      <c r="K135" s="29">
        <v>0.45701935156030243</v>
      </c>
      <c r="L135" s="30">
        <v>0.45701935156030243</v>
      </c>
      <c r="M135" s="31">
        <v>5.9171982636412901</v>
      </c>
      <c r="N135" s="21"/>
      <c r="O135" s="27" t="s">
        <v>18</v>
      </c>
      <c r="P135" s="32" t="s">
        <v>19</v>
      </c>
      <c r="Q135" s="28">
        <v>1</v>
      </c>
      <c r="R135" s="29">
        <v>0.66475542045134894</v>
      </c>
      <c r="S135" s="30">
        <v>0.66475542045134894</v>
      </c>
      <c r="T135" s="31">
        <v>1.4001178742163514</v>
      </c>
      <c r="U135" s="21"/>
      <c r="V135" s="27" t="s">
        <v>18</v>
      </c>
      <c r="W135" s="32" t="s">
        <v>19</v>
      </c>
      <c r="X135" s="28">
        <v>1</v>
      </c>
      <c r="Y135" s="29">
        <v>0.66475542045134894</v>
      </c>
      <c r="Z135" s="30">
        <v>0.66475542045134894</v>
      </c>
      <c r="AA135" s="31">
        <v>0.41904445582206568</v>
      </c>
      <c r="AB135" s="21"/>
      <c r="AC135" s="27" t="s">
        <v>18</v>
      </c>
      <c r="AD135" s="32" t="s">
        <v>19</v>
      </c>
      <c r="AE135" s="28">
        <v>1</v>
      </c>
      <c r="AF135" s="29">
        <v>0.45701935156030243</v>
      </c>
      <c r="AG135" s="30">
        <v>0.45701935156030243</v>
      </c>
      <c r="AH135" s="31">
        <v>0.19017647756625852</v>
      </c>
      <c r="AI135" s="21"/>
    </row>
    <row r="136" spans="1:35" outlineLevel="1" x14ac:dyDescent="0.2">
      <c r="A136" s="27" t="s">
        <v>18</v>
      </c>
      <c r="B136" s="32" t="s">
        <v>20</v>
      </c>
      <c r="C136" s="28">
        <v>1</v>
      </c>
      <c r="D136" s="29">
        <v>0.14762522254385085</v>
      </c>
      <c r="E136" s="30">
        <v>0.14762522254385085</v>
      </c>
      <c r="F136" s="31">
        <v>3.6835607572725708</v>
      </c>
      <c r="G136" s="21"/>
      <c r="H136" s="27" t="s">
        <v>18</v>
      </c>
      <c r="I136" s="32" t="s">
        <v>20</v>
      </c>
      <c r="J136" s="28">
        <v>1</v>
      </c>
      <c r="K136" s="29">
        <v>0.10149234049889749</v>
      </c>
      <c r="L136" s="30">
        <v>0.10149234049889749</v>
      </c>
      <c r="M136" s="31">
        <v>1.3140588006232945</v>
      </c>
      <c r="N136" s="21"/>
      <c r="O136" s="27" t="s">
        <v>18</v>
      </c>
      <c r="P136" s="32" t="s">
        <v>20</v>
      </c>
      <c r="Q136" s="28">
        <v>1</v>
      </c>
      <c r="R136" s="29">
        <v>0.14762522254385085</v>
      </c>
      <c r="S136" s="30">
        <v>0.14762522254385085</v>
      </c>
      <c r="T136" s="31">
        <v>0.31093046616825493</v>
      </c>
      <c r="U136" s="21"/>
      <c r="V136" s="27" t="s">
        <v>18</v>
      </c>
      <c r="W136" s="32" t="s">
        <v>20</v>
      </c>
      <c r="X136" s="28">
        <v>1</v>
      </c>
      <c r="Y136" s="29">
        <v>0.14762522254385085</v>
      </c>
      <c r="Z136" s="30">
        <v>0.14762522254385085</v>
      </c>
      <c r="AA136" s="31">
        <v>9.3059084805201295E-2</v>
      </c>
      <c r="AB136" s="21"/>
      <c r="AC136" s="27" t="s">
        <v>18</v>
      </c>
      <c r="AD136" s="32" t="s">
        <v>20</v>
      </c>
      <c r="AE136" s="28">
        <v>1</v>
      </c>
      <c r="AF136" s="29">
        <v>0.10149234049889749</v>
      </c>
      <c r="AG136" s="30">
        <v>0.10149234049889749</v>
      </c>
      <c r="AH136" s="31">
        <v>4.2233344715358022E-2</v>
      </c>
      <c r="AI136" s="21"/>
    </row>
    <row r="137" spans="1:35" outlineLevel="1" x14ac:dyDescent="0.2">
      <c r="A137" s="27" t="s">
        <v>18</v>
      </c>
      <c r="B137" s="32" t="s">
        <v>21</v>
      </c>
      <c r="C137" s="28">
        <v>1</v>
      </c>
      <c r="D137" s="29">
        <v>1.1317917596222062</v>
      </c>
      <c r="E137" s="30">
        <v>1.1317917596222062</v>
      </c>
      <c r="F137" s="31">
        <v>28.240592219330647</v>
      </c>
      <c r="G137" s="21"/>
      <c r="H137" s="27" t="s">
        <v>18</v>
      </c>
      <c r="I137" s="32" t="s">
        <v>21</v>
      </c>
      <c r="J137" s="28">
        <v>1</v>
      </c>
      <c r="K137" s="29">
        <v>0.77810683474026676</v>
      </c>
      <c r="L137" s="30">
        <v>0.77810683474026676</v>
      </c>
      <c r="M137" s="31">
        <v>10.074436445050649</v>
      </c>
      <c r="N137" s="21"/>
      <c r="O137" s="27" t="s">
        <v>18</v>
      </c>
      <c r="P137" s="32" t="s">
        <v>21</v>
      </c>
      <c r="Q137" s="28">
        <v>1</v>
      </c>
      <c r="R137" s="29">
        <v>1.1317917596222062</v>
      </c>
      <c r="S137" s="30">
        <v>1.1317917596222062</v>
      </c>
      <c r="T137" s="31">
        <v>2.3837968428477092</v>
      </c>
      <c r="U137" s="21"/>
      <c r="V137" s="27" t="s">
        <v>18</v>
      </c>
      <c r="W137" s="32" t="s">
        <v>21</v>
      </c>
      <c r="X137" s="28">
        <v>1</v>
      </c>
      <c r="Y137" s="29">
        <v>1.1317917596222062</v>
      </c>
      <c r="Z137" s="30">
        <v>1.1317917596222062</v>
      </c>
      <c r="AA137" s="31">
        <v>0.71345196657857979</v>
      </c>
      <c r="AB137" s="21"/>
      <c r="AC137" s="27" t="s">
        <v>18</v>
      </c>
      <c r="AD137" s="32" t="s">
        <v>21</v>
      </c>
      <c r="AE137" s="28">
        <v>1</v>
      </c>
      <c r="AF137" s="29">
        <v>0.77810683474026676</v>
      </c>
      <c r="AG137" s="30">
        <v>0.77810683474026676</v>
      </c>
      <c r="AH137" s="31">
        <v>0.32378851463494218</v>
      </c>
      <c r="AI137" s="21"/>
    </row>
    <row r="138" spans="1:35" outlineLevel="1" x14ac:dyDescent="0.2">
      <c r="A138" s="27" t="s">
        <v>18</v>
      </c>
      <c r="B138" s="32" t="s">
        <v>22</v>
      </c>
      <c r="C138" s="28">
        <v>1</v>
      </c>
      <c r="D138" s="29">
        <v>5.1530087512767855</v>
      </c>
      <c r="E138" s="30">
        <v>5.1530087512767855</v>
      </c>
      <c r="F138" s="31">
        <v>128.57843999149281</v>
      </c>
      <c r="G138" s="21"/>
      <c r="H138" s="27" t="s">
        <v>18</v>
      </c>
      <c r="I138" s="32" t="s">
        <v>22</v>
      </c>
      <c r="J138" s="28">
        <v>1</v>
      </c>
      <c r="K138" s="29">
        <v>3.5426935165027902</v>
      </c>
      <c r="L138" s="30">
        <v>3.5426935165027902</v>
      </c>
      <c r="M138" s="31">
        <v>45.868560823288419</v>
      </c>
      <c r="N138" s="21"/>
      <c r="O138" s="27" t="s">
        <v>18</v>
      </c>
      <c r="P138" s="32" t="s">
        <v>22</v>
      </c>
      <c r="Q138" s="28">
        <v>1</v>
      </c>
      <c r="R138" s="29">
        <v>5.1530087512767855</v>
      </c>
      <c r="S138" s="30">
        <v>5.1530087512767855</v>
      </c>
      <c r="T138" s="31">
        <v>10.85334460869422</v>
      </c>
      <c r="U138" s="21"/>
      <c r="V138" s="27" t="s">
        <v>18</v>
      </c>
      <c r="W138" s="32" t="s">
        <v>22</v>
      </c>
      <c r="X138" s="28">
        <v>1</v>
      </c>
      <c r="Y138" s="29">
        <v>5.1530087512767855</v>
      </c>
      <c r="Z138" s="30">
        <v>5.1530087512767855</v>
      </c>
      <c r="AA138" s="31">
        <v>3.2483221371237501</v>
      </c>
      <c r="AB138" s="21"/>
      <c r="AC138" s="27" t="s">
        <v>18</v>
      </c>
      <c r="AD138" s="32" t="s">
        <v>22</v>
      </c>
      <c r="AE138" s="28">
        <v>1</v>
      </c>
      <c r="AF138" s="29">
        <v>3.5426935165027902</v>
      </c>
      <c r="AG138" s="30">
        <v>3.5426935165027902</v>
      </c>
      <c r="AH138" s="31">
        <v>1.4741979125503717</v>
      </c>
      <c r="AI138" s="21"/>
    </row>
    <row r="139" spans="1:35" outlineLevel="1" x14ac:dyDescent="0.2">
      <c r="A139" s="27" t="s">
        <v>23</v>
      </c>
      <c r="B139" s="32" t="s">
        <v>19</v>
      </c>
      <c r="C139" s="28">
        <v>1</v>
      </c>
      <c r="D139" s="29">
        <v>1.4047004098649973</v>
      </c>
      <c r="E139" s="30">
        <v>1.4047004098649973</v>
      </c>
      <c r="F139" s="31">
        <v>35.050238816516718</v>
      </c>
      <c r="G139" s="21"/>
      <c r="H139" s="27" t="s">
        <v>23</v>
      </c>
      <c r="I139" s="32" t="s">
        <v>19</v>
      </c>
      <c r="J139" s="28">
        <v>1</v>
      </c>
      <c r="K139" s="29">
        <v>0.96573153178218563</v>
      </c>
      <c r="L139" s="30">
        <v>0.96573153178218563</v>
      </c>
      <c r="M139" s="31">
        <v>12.503682663536381</v>
      </c>
      <c r="N139" s="21"/>
      <c r="O139" s="27" t="s">
        <v>23</v>
      </c>
      <c r="P139" s="32" t="s">
        <v>19</v>
      </c>
      <c r="Q139" s="28">
        <v>1</v>
      </c>
      <c r="R139" s="29">
        <v>1.4047004098649973</v>
      </c>
      <c r="S139" s="30">
        <v>1.4047004098649973</v>
      </c>
      <c r="T139" s="31">
        <v>2.9586011505339149</v>
      </c>
      <c r="U139" s="21"/>
      <c r="V139" s="27" t="s">
        <v>23</v>
      </c>
      <c r="W139" s="32" t="s">
        <v>19</v>
      </c>
      <c r="X139" s="28">
        <v>1</v>
      </c>
      <c r="Y139" s="29">
        <v>1.4047004098649973</v>
      </c>
      <c r="Z139" s="30">
        <v>1.4047004098649973</v>
      </c>
      <c r="AA139" s="31">
        <v>0.88548645221312683</v>
      </c>
      <c r="AB139" s="21"/>
      <c r="AC139" s="27" t="s">
        <v>23</v>
      </c>
      <c r="AD139" s="32" t="s">
        <v>19</v>
      </c>
      <c r="AE139" s="28">
        <v>1</v>
      </c>
      <c r="AF139" s="29">
        <v>0.96573153178218563</v>
      </c>
      <c r="AG139" s="30">
        <v>0.96573153178218563</v>
      </c>
      <c r="AH139" s="31">
        <v>0.40186355427177123</v>
      </c>
      <c r="AI139" s="21"/>
    </row>
    <row r="140" spans="1:35" outlineLevel="1" x14ac:dyDescent="0.2">
      <c r="A140" s="27" t="s">
        <v>23</v>
      </c>
      <c r="B140" s="32" t="s">
        <v>24</v>
      </c>
      <c r="C140" s="28">
        <v>1</v>
      </c>
      <c r="D140" s="29">
        <v>0.77664876999847299</v>
      </c>
      <c r="E140" s="30">
        <v>0.77664876999847299</v>
      </c>
      <c r="F140" s="31">
        <v>19.379025359305381</v>
      </c>
      <c r="G140" s="21"/>
      <c r="H140" s="27" t="s">
        <v>23</v>
      </c>
      <c r="I140" s="32" t="s">
        <v>24</v>
      </c>
      <c r="J140" s="28">
        <v>1</v>
      </c>
      <c r="K140" s="29">
        <v>0.53394602937395019</v>
      </c>
      <c r="L140" s="30">
        <v>0.53394602937395019</v>
      </c>
      <c r="M140" s="31">
        <v>6.9131963605108231</v>
      </c>
      <c r="N140" s="21"/>
      <c r="O140" s="27" t="s">
        <v>23</v>
      </c>
      <c r="P140" s="32" t="s">
        <v>24</v>
      </c>
      <c r="Q140" s="28">
        <v>1</v>
      </c>
      <c r="R140" s="29">
        <v>0.77664876999847299</v>
      </c>
      <c r="S140" s="30">
        <v>0.77664876999847299</v>
      </c>
      <c r="T140" s="31">
        <v>1.6357893315479761</v>
      </c>
      <c r="U140" s="21"/>
      <c r="V140" s="27" t="s">
        <v>23</v>
      </c>
      <c r="W140" s="32" t="s">
        <v>24</v>
      </c>
      <c r="X140" s="28">
        <v>1</v>
      </c>
      <c r="Y140" s="29">
        <v>0.77664876999847299</v>
      </c>
      <c r="Z140" s="30">
        <v>0.77664876999847299</v>
      </c>
      <c r="AA140" s="31">
        <v>0.48957910108941383</v>
      </c>
      <c r="AB140" s="21"/>
      <c r="AC140" s="27" t="s">
        <v>23</v>
      </c>
      <c r="AD140" s="32" t="s">
        <v>24</v>
      </c>
      <c r="AE140" s="28">
        <v>1</v>
      </c>
      <c r="AF140" s="29">
        <v>0.53394602937395019</v>
      </c>
      <c r="AG140" s="30">
        <v>0.53394602937395019</v>
      </c>
      <c r="AH140" s="31">
        <v>0.22218747352852389</v>
      </c>
      <c r="AI140" s="21"/>
    </row>
    <row r="141" spans="1:35" outlineLevel="1" x14ac:dyDescent="0.2">
      <c r="A141" s="27" t="s">
        <v>23</v>
      </c>
      <c r="B141" s="32" t="s">
        <v>22</v>
      </c>
      <c r="C141" s="28">
        <v>1</v>
      </c>
      <c r="D141" s="29">
        <v>0.44149971926877257</v>
      </c>
      <c r="E141" s="30">
        <v>0.44149971926877257</v>
      </c>
      <c r="F141" s="31">
        <v>11.016349457236084</v>
      </c>
      <c r="G141" s="21"/>
      <c r="H141" s="27" t="s">
        <v>23</v>
      </c>
      <c r="I141" s="32" t="s">
        <v>22</v>
      </c>
      <c r="J141" s="28">
        <v>1</v>
      </c>
      <c r="K141" s="29">
        <v>0.30353105699728117</v>
      </c>
      <c r="L141" s="30">
        <v>0.30353105699728117</v>
      </c>
      <c r="M141" s="31">
        <v>3.9299286502718984</v>
      </c>
      <c r="N141" s="21"/>
      <c r="O141" s="27" t="s">
        <v>23</v>
      </c>
      <c r="P141" s="32" t="s">
        <v>22</v>
      </c>
      <c r="Q141" s="28">
        <v>1</v>
      </c>
      <c r="R141" s="29">
        <v>0.44149971926877257</v>
      </c>
      <c r="S141" s="30">
        <v>0.44149971926877257</v>
      </c>
      <c r="T141" s="31">
        <v>0.92989335534865336</v>
      </c>
      <c r="U141" s="21"/>
      <c r="V141" s="27" t="s">
        <v>23</v>
      </c>
      <c r="W141" s="32" t="s">
        <v>22</v>
      </c>
      <c r="X141" s="28">
        <v>1</v>
      </c>
      <c r="Y141" s="29">
        <v>0.44149971926877257</v>
      </c>
      <c r="Z141" s="30">
        <v>0.44149971926877257</v>
      </c>
      <c r="AA141" s="31">
        <v>0.27830989250296401</v>
      </c>
      <c r="AB141" s="21"/>
      <c r="AC141" s="27" t="s">
        <v>23</v>
      </c>
      <c r="AD141" s="32" t="s">
        <v>22</v>
      </c>
      <c r="AE141" s="28">
        <v>1</v>
      </c>
      <c r="AF141" s="29">
        <v>0.30353105699728117</v>
      </c>
      <c r="AG141" s="30">
        <v>0.30353105699728117</v>
      </c>
      <c r="AH141" s="31">
        <v>0.12630639611786679</v>
      </c>
      <c r="AI141" s="21"/>
    </row>
    <row r="142" spans="1:35" outlineLevel="1" x14ac:dyDescent="0.2">
      <c r="A142" s="27" t="s">
        <v>25</v>
      </c>
      <c r="B142" s="32" t="s">
        <v>26</v>
      </c>
      <c r="C142" s="28">
        <v>0.02</v>
      </c>
      <c r="D142" s="29">
        <v>0.11507272727272727</v>
      </c>
      <c r="E142" s="30">
        <v>2.3014545454545453E-3</v>
      </c>
      <c r="F142" s="31">
        <v>5.7426146441640485E-2</v>
      </c>
      <c r="G142" s="21"/>
      <c r="H142" s="27" t="s">
        <v>25</v>
      </c>
      <c r="I142" s="32" t="s">
        <v>26</v>
      </c>
      <c r="J142" s="28">
        <v>0.02</v>
      </c>
      <c r="K142" s="29">
        <v>3.8357575757575757E-2</v>
      </c>
      <c r="L142" s="30">
        <v>7.6715151515151518E-4</v>
      </c>
      <c r="M142" s="31">
        <v>9.9325938779320395E-3</v>
      </c>
      <c r="N142" s="21"/>
      <c r="O142" s="27" t="s">
        <v>25</v>
      </c>
      <c r="P142" s="32" t="s">
        <v>26</v>
      </c>
      <c r="Q142" s="28">
        <v>0.02</v>
      </c>
      <c r="R142" s="29">
        <v>0.11507272727272727</v>
      </c>
      <c r="S142" s="30">
        <v>2.3014545454545453E-3</v>
      </c>
      <c r="T142" s="31">
        <v>4.8473582112343316E-3</v>
      </c>
      <c r="U142" s="21"/>
      <c r="V142" s="27" t="s">
        <v>25</v>
      </c>
      <c r="W142" s="32" t="s">
        <v>26</v>
      </c>
      <c r="X142" s="28">
        <v>0.02</v>
      </c>
      <c r="Y142" s="29">
        <v>0.11507272727272727</v>
      </c>
      <c r="Z142" s="30">
        <v>2.3014545454545453E-3</v>
      </c>
      <c r="AA142" s="31">
        <v>1.4507768390130808E-3</v>
      </c>
      <c r="AB142" s="21"/>
      <c r="AC142" s="27" t="s">
        <v>25</v>
      </c>
      <c r="AD142" s="32" t="s">
        <v>26</v>
      </c>
      <c r="AE142" s="28">
        <v>0.02</v>
      </c>
      <c r="AF142" s="29">
        <v>7.6715151515151514E-2</v>
      </c>
      <c r="AG142" s="30">
        <v>1.5343030303030304E-3</v>
      </c>
      <c r="AH142" s="31">
        <v>6.3845949810675806E-4</v>
      </c>
      <c r="AI142" s="21"/>
    </row>
    <row r="143" spans="1:35" outlineLevel="1" x14ac:dyDescent="0.2">
      <c r="A143" s="27" t="s">
        <v>25</v>
      </c>
      <c r="B143" s="32" t="s">
        <v>27</v>
      </c>
      <c r="C143" s="28">
        <v>0.14000000000000001</v>
      </c>
      <c r="D143" s="29">
        <v>0.69090909090909092</v>
      </c>
      <c r="E143" s="30">
        <v>9.6727272727272731E-2</v>
      </c>
      <c r="F143" s="31">
        <v>2.4135495265407441</v>
      </c>
      <c r="G143" s="21"/>
      <c r="H143" s="27" t="s">
        <v>25</v>
      </c>
      <c r="I143" s="32" t="s">
        <v>27</v>
      </c>
      <c r="J143" s="28">
        <v>0.14000000000000001</v>
      </c>
      <c r="K143" s="29">
        <v>0.23030303030303031</v>
      </c>
      <c r="L143" s="30">
        <v>3.2242424242424246E-2</v>
      </c>
      <c r="M143" s="31">
        <v>0.41745456968398209</v>
      </c>
      <c r="N143" s="21"/>
      <c r="O143" s="27" t="s">
        <v>25</v>
      </c>
      <c r="P143" s="32" t="s">
        <v>27</v>
      </c>
      <c r="Q143" s="28">
        <v>0.14000000000000001</v>
      </c>
      <c r="R143" s="29">
        <v>0.69090909090909092</v>
      </c>
      <c r="S143" s="30">
        <v>9.6727272727272731E-2</v>
      </c>
      <c r="T143" s="31">
        <v>0.20372843801364077</v>
      </c>
      <c r="U143" s="21"/>
      <c r="V143" s="27" t="s">
        <v>25</v>
      </c>
      <c r="W143" s="32" t="s">
        <v>27</v>
      </c>
      <c r="X143" s="28">
        <v>0.14000000000000001</v>
      </c>
      <c r="Y143" s="29">
        <v>0.69090909090909092</v>
      </c>
      <c r="Z143" s="30">
        <v>9.6727272727272731E-2</v>
      </c>
      <c r="AA143" s="31">
        <v>6.0974346528279273E-2</v>
      </c>
      <c r="AB143" s="21"/>
      <c r="AC143" s="27" t="s">
        <v>25</v>
      </c>
      <c r="AD143" s="32" t="s">
        <v>27</v>
      </c>
      <c r="AE143" s="28">
        <v>0.14000000000000001</v>
      </c>
      <c r="AF143" s="29">
        <v>0.23030303030303031</v>
      </c>
      <c r="AG143" s="30">
        <v>3.2242424242424246E-2</v>
      </c>
      <c r="AH143" s="31">
        <v>1.3416829396144546E-2</v>
      </c>
      <c r="AI143" s="21"/>
    </row>
    <row r="144" spans="1:35" outlineLevel="1" x14ac:dyDescent="0.2">
      <c r="A144" s="27" t="s">
        <v>25</v>
      </c>
      <c r="B144" s="32" t="s">
        <v>28</v>
      </c>
      <c r="C144" s="28">
        <v>0.81699999999999995</v>
      </c>
      <c r="D144" s="29">
        <v>1.8259090909090909</v>
      </c>
      <c r="E144" s="30">
        <v>1.4917677272727272</v>
      </c>
      <c r="F144" s="31">
        <v>37.222752077581184</v>
      </c>
      <c r="G144" s="21"/>
      <c r="H144" s="27" t="s">
        <v>25</v>
      </c>
      <c r="I144" s="32" t="s">
        <v>28</v>
      </c>
      <c r="J144" s="28">
        <v>0.81699999999999995</v>
      </c>
      <c r="K144" s="29">
        <v>0.59090909090909094</v>
      </c>
      <c r="L144" s="30">
        <v>0.48277272727272724</v>
      </c>
      <c r="M144" s="31">
        <v>6.2506367264289091</v>
      </c>
      <c r="N144" s="21"/>
      <c r="O144" s="27" t="s">
        <v>25</v>
      </c>
      <c r="P144" s="32" t="s">
        <v>28</v>
      </c>
      <c r="Q144" s="28">
        <v>0.81699999999999995</v>
      </c>
      <c r="R144" s="29">
        <v>1.8259090909090909</v>
      </c>
      <c r="S144" s="30">
        <v>1.4917677272727272</v>
      </c>
      <c r="T144" s="31">
        <v>3.1419836452262659</v>
      </c>
      <c r="U144" s="21"/>
      <c r="V144" s="27" t="s">
        <v>25</v>
      </c>
      <c r="W144" s="32" t="s">
        <v>28</v>
      </c>
      <c r="X144" s="28">
        <v>0.81699999999999995</v>
      </c>
      <c r="Y144" s="29">
        <v>1.8259090909090909</v>
      </c>
      <c r="Z144" s="30">
        <v>1.4917677272727272</v>
      </c>
      <c r="AA144" s="31">
        <v>0.94037141519430412</v>
      </c>
      <c r="AB144" s="21"/>
      <c r="AC144" s="27" t="s">
        <v>25</v>
      </c>
      <c r="AD144" s="32" t="s">
        <v>28</v>
      </c>
      <c r="AE144" s="28">
        <v>0.81699999999999995</v>
      </c>
      <c r="AF144" s="29">
        <v>0.47272727272727272</v>
      </c>
      <c r="AG144" s="30">
        <v>0.38621818181818179</v>
      </c>
      <c r="AH144" s="31">
        <v>0.16071444926667428</v>
      </c>
      <c r="AI144" s="21"/>
    </row>
    <row r="145" spans="1:35" outlineLevel="1" x14ac:dyDescent="0.2">
      <c r="A145" s="27" t="s">
        <v>25</v>
      </c>
      <c r="B145" s="32" t="s">
        <v>29</v>
      </c>
      <c r="C145" s="28">
        <v>0.27233333333333332</v>
      </c>
      <c r="D145" s="29">
        <v>2.855681818181818</v>
      </c>
      <c r="E145" s="30">
        <v>0.77769734848484839</v>
      </c>
      <c r="F145" s="31">
        <v>19.405189604796597</v>
      </c>
      <c r="G145" s="21"/>
      <c r="H145" s="27" t="s">
        <v>25</v>
      </c>
      <c r="I145" s="32" t="s">
        <v>29</v>
      </c>
      <c r="J145" s="28">
        <v>0.81699999999999995</v>
      </c>
      <c r="K145" s="29">
        <v>0.53306060606060601</v>
      </c>
      <c r="L145" s="30">
        <v>0.43551051515151507</v>
      </c>
      <c r="M145" s="31">
        <v>5.6387154181851757</v>
      </c>
      <c r="N145" s="21"/>
      <c r="O145" s="27" t="s">
        <v>25</v>
      </c>
      <c r="P145" s="32" t="s">
        <v>29</v>
      </c>
      <c r="Q145" s="28">
        <v>0.27233333333333332</v>
      </c>
      <c r="R145" s="29">
        <v>2.855681818181818</v>
      </c>
      <c r="S145" s="30">
        <v>0.77769734848484839</v>
      </c>
      <c r="T145" s="31">
        <v>1.6379978633419645</v>
      </c>
      <c r="U145" s="21"/>
      <c r="V145" s="27" t="s">
        <v>25</v>
      </c>
      <c r="W145" s="32" t="s">
        <v>29</v>
      </c>
      <c r="X145" s="28">
        <v>0.27233333333333332</v>
      </c>
      <c r="Y145" s="29">
        <v>2.855681818181818</v>
      </c>
      <c r="Z145" s="30">
        <v>0.77769734848484839</v>
      </c>
      <c r="AA145" s="31">
        <v>0.49024009758179532</v>
      </c>
      <c r="AB145" s="21"/>
      <c r="AC145" s="27" t="s">
        <v>25</v>
      </c>
      <c r="AD145" s="32" t="s">
        <v>29</v>
      </c>
      <c r="AE145" s="28">
        <v>0.81699999999999995</v>
      </c>
      <c r="AF145" s="29">
        <v>0.6092121212121212</v>
      </c>
      <c r="AG145" s="30">
        <v>0.49772630303030302</v>
      </c>
      <c r="AH145" s="31">
        <v>0.20711559538828331</v>
      </c>
      <c r="AI145" s="21"/>
    </row>
    <row r="146" spans="1:35" outlineLevel="1" x14ac:dyDescent="0.2">
      <c r="A146" s="27" t="s">
        <v>25</v>
      </c>
      <c r="B146" s="32" t="s">
        <v>30</v>
      </c>
      <c r="C146" s="28">
        <v>0.52400000000000002</v>
      </c>
      <c r="D146" s="29">
        <v>0.29036363636363638</v>
      </c>
      <c r="E146" s="30">
        <v>0.15215054545454548</v>
      </c>
      <c r="F146" s="31">
        <v>3.7964771112707485</v>
      </c>
      <c r="G146" s="21"/>
      <c r="H146" s="27" t="s">
        <v>25</v>
      </c>
      <c r="I146" s="32" t="s">
        <v>30</v>
      </c>
      <c r="J146" s="28">
        <v>0.52400000000000002</v>
      </c>
      <c r="K146" s="29">
        <v>7.743030303030303E-2</v>
      </c>
      <c r="L146" s="30">
        <v>4.0573478787878786E-2</v>
      </c>
      <c r="M146" s="31">
        <v>0.52531980848046211</v>
      </c>
      <c r="N146" s="21"/>
      <c r="O146" s="27" t="s">
        <v>25</v>
      </c>
      <c r="P146" s="32" t="s">
        <v>30</v>
      </c>
      <c r="Q146" s="28">
        <v>0.52400000000000002</v>
      </c>
      <c r="R146" s="29">
        <v>0.29036363636363638</v>
      </c>
      <c r="S146" s="30">
        <v>0.15215054545454548</v>
      </c>
      <c r="T146" s="31">
        <v>0.32046176940992294</v>
      </c>
      <c r="U146" s="21"/>
      <c r="V146" s="27" t="s">
        <v>25</v>
      </c>
      <c r="W146" s="32" t="s">
        <v>30</v>
      </c>
      <c r="X146" s="28">
        <v>0.52400000000000002</v>
      </c>
      <c r="Y146" s="29">
        <v>0.29036363636363638</v>
      </c>
      <c r="Z146" s="30">
        <v>0.15215054545454548</v>
      </c>
      <c r="AA146" s="31">
        <v>9.5911730181516719E-2</v>
      </c>
      <c r="AB146" s="21"/>
      <c r="AC146" s="27" t="s">
        <v>25</v>
      </c>
      <c r="AD146" s="32" t="s">
        <v>30</v>
      </c>
      <c r="AE146" s="28">
        <v>0.52400000000000002</v>
      </c>
      <c r="AF146" s="29">
        <v>0.13550303030303029</v>
      </c>
      <c r="AG146" s="30">
        <v>7.1003587878787883E-2</v>
      </c>
      <c r="AH146" s="31">
        <v>2.9546259236623282E-2</v>
      </c>
      <c r="AI146" s="21"/>
    </row>
    <row r="147" spans="1:35" outlineLevel="1" x14ac:dyDescent="0.2">
      <c r="A147" s="27" t="s">
        <v>25</v>
      </c>
      <c r="B147" s="32" t="s">
        <v>31</v>
      </c>
      <c r="C147" s="28">
        <v>0.52400000000000002</v>
      </c>
      <c r="D147" s="29">
        <v>0.18445454545454545</v>
      </c>
      <c r="E147" s="30">
        <v>9.665418181818182E-2</v>
      </c>
      <c r="F147" s="31">
        <v>2.4117257541541477</v>
      </c>
      <c r="G147" s="21"/>
      <c r="H147" s="27" t="s">
        <v>25</v>
      </c>
      <c r="I147" s="32" t="s">
        <v>31</v>
      </c>
      <c r="J147" s="28">
        <v>0.52400000000000002</v>
      </c>
      <c r="K147" s="29">
        <v>4.9187878787878787E-2</v>
      </c>
      <c r="L147" s="30">
        <v>2.5774448484848486E-2</v>
      </c>
      <c r="M147" s="31">
        <v>0.3337112997516774</v>
      </c>
      <c r="N147" s="21"/>
      <c r="O147" s="27" t="s">
        <v>25</v>
      </c>
      <c r="P147" s="32" t="s">
        <v>31</v>
      </c>
      <c r="Q147" s="28">
        <v>0.52400000000000002</v>
      </c>
      <c r="R147" s="29">
        <v>0.18445454545454545</v>
      </c>
      <c r="S147" s="30">
        <v>9.665418181818182E-2</v>
      </c>
      <c r="T147" s="31">
        <v>0.20357449284055526</v>
      </c>
      <c r="U147" s="21"/>
      <c r="V147" s="27" t="s">
        <v>25</v>
      </c>
      <c r="W147" s="32" t="s">
        <v>31</v>
      </c>
      <c r="X147" s="28">
        <v>0.52400000000000002</v>
      </c>
      <c r="Y147" s="29">
        <v>0.18445454545454545</v>
      </c>
      <c r="Z147" s="30">
        <v>9.665418181818182E-2</v>
      </c>
      <c r="AA147" s="31">
        <v>6.0928271928083089E-2</v>
      </c>
      <c r="AB147" s="21"/>
      <c r="AC147" s="27" t="s">
        <v>25</v>
      </c>
      <c r="AD147" s="32" t="s">
        <v>31</v>
      </c>
      <c r="AE147" s="28">
        <v>0.52400000000000002</v>
      </c>
      <c r="AF147" s="29">
        <v>6.1484848484848482E-2</v>
      </c>
      <c r="AG147" s="30">
        <v>3.2218060606060604E-2</v>
      </c>
      <c r="AH147" s="31">
        <v>1.3406691115285051E-2</v>
      </c>
      <c r="AI147" s="21"/>
    </row>
    <row r="148" spans="1:35" outlineLevel="1" x14ac:dyDescent="0.2">
      <c r="A148" s="27" t="s">
        <v>32</v>
      </c>
      <c r="B148" s="32" t="s">
        <v>33</v>
      </c>
      <c r="C148" s="28">
        <v>0.48899999999999999</v>
      </c>
      <c r="D148" s="29">
        <v>0.15347818181818179</v>
      </c>
      <c r="E148" s="30">
        <v>7.5050830909090899E-2</v>
      </c>
      <c r="F148" s="31">
        <v>1.8726765709383304</v>
      </c>
      <c r="G148" s="21"/>
      <c r="H148" s="27" t="s">
        <v>32</v>
      </c>
      <c r="I148" s="32" t="s">
        <v>33</v>
      </c>
      <c r="J148" s="28">
        <v>0.48899999999999999</v>
      </c>
      <c r="K148" s="29">
        <v>0.16444090909090908</v>
      </c>
      <c r="L148" s="30">
        <v>8.041160454545454E-2</v>
      </c>
      <c r="M148" s="31">
        <v>1.0411187298054525</v>
      </c>
      <c r="N148" s="21"/>
      <c r="O148" s="27" t="s">
        <v>32</v>
      </c>
      <c r="P148" s="32" t="s">
        <v>33</v>
      </c>
      <c r="Q148" s="28">
        <v>0.48899999999999999</v>
      </c>
      <c r="R148" s="29">
        <v>0.15347818181818179</v>
      </c>
      <c r="S148" s="30">
        <v>7.5050830909090899E-2</v>
      </c>
      <c r="T148" s="31">
        <v>0.1580731899248915</v>
      </c>
      <c r="U148" s="21"/>
      <c r="V148" s="27" t="s">
        <v>32</v>
      </c>
      <c r="W148" s="32" t="s">
        <v>33</v>
      </c>
      <c r="X148" s="28">
        <v>0.48899999999999999</v>
      </c>
      <c r="Y148" s="29">
        <v>0.15347818181818179</v>
      </c>
      <c r="Z148" s="30">
        <v>7.5050830909090899E-2</v>
      </c>
      <c r="AA148" s="31">
        <v>4.7310083723635536E-2</v>
      </c>
      <c r="AB148" s="21"/>
      <c r="AC148" s="27" t="s">
        <v>32</v>
      </c>
      <c r="AD148" s="32" t="s">
        <v>33</v>
      </c>
      <c r="AE148" s="28">
        <v>0.48899999999999999</v>
      </c>
      <c r="AF148" s="29">
        <v>0.11693575757575758</v>
      </c>
      <c r="AG148" s="30">
        <v>5.7181585454545457E-2</v>
      </c>
      <c r="AH148" s="31">
        <v>2.3794599651574242E-2</v>
      </c>
      <c r="AI148" s="21"/>
    </row>
    <row r="149" spans="1:35" outlineLevel="1" x14ac:dyDescent="0.2">
      <c r="A149" s="27" t="s">
        <v>32</v>
      </c>
      <c r="B149" s="32" t="s">
        <v>34</v>
      </c>
      <c r="C149" s="28">
        <v>0.45200000000000001</v>
      </c>
      <c r="D149" s="29">
        <v>0.22195090909090909</v>
      </c>
      <c r="E149" s="30">
        <v>0.10032181090909091</v>
      </c>
      <c r="F149" s="31">
        <v>2.5032408378146718</v>
      </c>
      <c r="G149" s="21"/>
      <c r="H149" s="27" t="s">
        <v>32</v>
      </c>
      <c r="I149" s="32" t="s">
        <v>34</v>
      </c>
      <c r="J149" s="28">
        <v>0.45200000000000001</v>
      </c>
      <c r="K149" s="29">
        <v>0.23780454545454546</v>
      </c>
      <c r="L149" s="30">
        <v>0.10748765454545456</v>
      </c>
      <c r="M149" s="31">
        <v>1.3916823448893207</v>
      </c>
      <c r="N149" s="21"/>
      <c r="O149" s="27" t="s">
        <v>32</v>
      </c>
      <c r="P149" s="32" t="s">
        <v>34</v>
      </c>
      <c r="Q149" s="28">
        <v>0.45200000000000001</v>
      </c>
      <c r="R149" s="29">
        <v>0.22195090909090909</v>
      </c>
      <c r="S149" s="30">
        <v>0.10032181090909091</v>
      </c>
      <c r="T149" s="31">
        <v>0.21129930844670872</v>
      </c>
      <c r="U149" s="21"/>
      <c r="V149" s="27" t="s">
        <v>32</v>
      </c>
      <c r="W149" s="32" t="s">
        <v>34</v>
      </c>
      <c r="X149" s="28">
        <v>0.45200000000000001</v>
      </c>
      <c r="Y149" s="29">
        <v>0.22195090909090909</v>
      </c>
      <c r="Z149" s="30">
        <v>0.10032181090909091</v>
      </c>
      <c r="AA149" s="31">
        <v>6.3240249520554126E-2</v>
      </c>
      <c r="AB149" s="21"/>
      <c r="AC149" s="27" t="s">
        <v>32</v>
      </c>
      <c r="AD149" s="32" t="s">
        <v>34</v>
      </c>
      <c r="AE149" s="28">
        <v>0.45200000000000001</v>
      </c>
      <c r="AF149" s="29">
        <v>0.16910545454545456</v>
      </c>
      <c r="AG149" s="30">
        <v>7.6435665454545457E-2</v>
      </c>
      <c r="AH149" s="31">
        <v>3.1806674196509128E-2</v>
      </c>
      <c r="AI149" s="21"/>
    </row>
    <row r="150" spans="1:35" outlineLevel="1" x14ac:dyDescent="0.2">
      <c r="A150" s="27" t="s">
        <v>32</v>
      </c>
      <c r="B150" s="32" t="s">
        <v>35</v>
      </c>
      <c r="C150" s="28">
        <v>0.18492800000000001</v>
      </c>
      <c r="D150" s="29">
        <v>0.13955454545454543</v>
      </c>
      <c r="E150" s="30">
        <v>2.5807542981818178E-2</v>
      </c>
      <c r="F150" s="31">
        <v>0.64395264529550644</v>
      </c>
      <c r="G150" s="21"/>
      <c r="H150" s="27" t="s">
        <v>32</v>
      </c>
      <c r="I150" s="32" t="s">
        <v>35</v>
      </c>
      <c r="J150" s="28">
        <v>0.3957</v>
      </c>
      <c r="K150" s="29">
        <v>0.14952272727272728</v>
      </c>
      <c r="L150" s="30">
        <v>5.9166143181818183E-2</v>
      </c>
      <c r="M150" s="31">
        <v>0.76604589828974023</v>
      </c>
      <c r="N150" s="21"/>
      <c r="O150" s="27" t="s">
        <v>32</v>
      </c>
      <c r="P150" s="32" t="s">
        <v>35</v>
      </c>
      <c r="Q150" s="28">
        <v>0.18492800000000001</v>
      </c>
      <c r="R150" s="29">
        <v>0.13955454545454543</v>
      </c>
      <c r="S150" s="30">
        <v>2.5807542981818178E-2</v>
      </c>
      <c r="T150" s="31">
        <v>5.4356235551891785E-2</v>
      </c>
      <c r="U150" s="21"/>
      <c r="V150" s="27" t="s">
        <v>32</v>
      </c>
      <c r="W150" s="32" t="s">
        <v>35</v>
      </c>
      <c r="X150" s="28">
        <v>0.18492800000000001</v>
      </c>
      <c r="Y150" s="29">
        <v>0.13955454545454543</v>
      </c>
      <c r="Z150" s="30">
        <v>2.5807542981818178E-2</v>
      </c>
      <c r="AA150" s="31">
        <v>1.6268401087392175E-2</v>
      </c>
      <c r="AB150" s="21"/>
      <c r="AC150" s="27" t="s">
        <v>32</v>
      </c>
      <c r="AD150" s="32" t="s">
        <v>35</v>
      </c>
      <c r="AE150" s="28">
        <v>0.3957</v>
      </c>
      <c r="AF150" s="29">
        <v>0.10632727272727273</v>
      </c>
      <c r="AG150" s="30">
        <v>4.2073701818181819E-2</v>
      </c>
      <c r="AH150" s="31">
        <v>1.7507854716955325E-2</v>
      </c>
      <c r="AI150" s="21"/>
    </row>
    <row r="151" spans="1:35" outlineLevel="1" x14ac:dyDescent="0.2">
      <c r="A151" s="27" t="s">
        <v>32</v>
      </c>
      <c r="B151" s="32" t="s">
        <v>36</v>
      </c>
      <c r="C151" s="28">
        <v>0.18492800000000001</v>
      </c>
      <c r="D151" s="29">
        <v>4.1809090909090907E-2</v>
      </c>
      <c r="E151" s="30">
        <v>7.731671563636364E-3</v>
      </c>
      <c r="F151" s="31">
        <v>0.19292151753723111</v>
      </c>
      <c r="G151" s="21"/>
      <c r="H151" s="27" t="s">
        <v>32</v>
      </c>
      <c r="I151" s="32" t="s">
        <v>36</v>
      </c>
      <c r="J151" s="28">
        <v>0.3957</v>
      </c>
      <c r="K151" s="29">
        <v>4.4795454545454548E-2</v>
      </c>
      <c r="L151" s="30">
        <v>1.7725561363636365E-2</v>
      </c>
      <c r="M151" s="31">
        <v>0.22949938676532575</v>
      </c>
      <c r="N151" s="21"/>
      <c r="O151" s="27" t="s">
        <v>32</v>
      </c>
      <c r="P151" s="32" t="s">
        <v>36</v>
      </c>
      <c r="Q151" s="28">
        <v>0.18492800000000001</v>
      </c>
      <c r="R151" s="29">
        <v>4.1809090909090907E-2</v>
      </c>
      <c r="S151" s="30">
        <v>7.731671563636364E-3</v>
      </c>
      <c r="T151" s="31">
        <v>1.6284563044958008E-2</v>
      </c>
      <c r="U151" s="21"/>
      <c r="V151" s="27" t="s">
        <v>32</v>
      </c>
      <c r="W151" s="32" t="s">
        <v>36</v>
      </c>
      <c r="X151" s="28">
        <v>0.18492800000000001</v>
      </c>
      <c r="Y151" s="29">
        <v>4.1809090909090907E-2</v>
      </c>
      <c r="Z151" s="30">
        <v>7.731671563636364E-3</v>
      </c>
      <c r="AA151" s="31">
        <v>4.8738438278233751E-3</v>
      </c>
      <c r="AB151" s="21"/>
      <c r="AC151" s="27" t="s">
        <v>32</v>
      </c>
      <c r="AD151" s="32" t="s">
        <v>36</v>
      </c>
      <c r="AE151" s="28">
        <v>0.3957</v>
      </c>
      <c r="AF151" s="29">
        <v>3.1854545454545455E-2</v>
      </c>
      <c r="AG151" s="30">
        <v>1.2604843636363636E-2</v>
      </c>
      <c r="AH151" s="31">
        <v>5.2451712489920872E-3</v>
      </c>
      <c r="AI151" s="21"/>
    </row>
    <row r="152" spans="1:35" outlineLevel="1" x14ac:dyDescent="0.2">
      <c r="A152" s="27" t="s">
        <v>32</v>
      </c>
      <c r="B152" s="32" t="s">
        <v>37</v>
      </c>
      <c r="C152" s="28">
        <v>0.18492800000000001</v>
      </c>
      <c r="D152" s="29">
        <v>0.22398838171517754</v>
      </c>
      <c r="E152" s="30">
        <v>4.1421723453824354E-2</v>
      </c>
      <c r="F152" s="31">
        <v>1.0335593903527007</v>
      </c>
      <c r="G152" s="21"/>
      <c r="H152" s="27" t="s">
        <v>32</v>
      </c>
      <c r="I152" s="32" t="s">
        <v>37</v>
      </c>
      <c r="J152" s="28">
        <v>0.3957</v>
      </c>
      <c r="K152" s="29">
        <v>0.23998755183769024</v>
      </c>
      <c r="L152" s="30">
        <v>9.4963074262174027E-2</v>
      </c>
      <c r="M152" s="31">
        <v>1.2295219802307034</v>
      </c>
      <c r="N152" s="21"/>
      <c r="O152" s="27" t="s">
        <v>32</v>
      </c>
      <c r="P152" s="32" t="s">
        <v>37</v>
      </c>
      <c r="Q152" s="28">
        <v>0.18492800000000001</v>
      </c>
      <c r="R152" s="29">
        <v>0.22398838171517754</v>
      </c>
      <c r="S152" s="30">
        <v>4.1421723453824354E-2</v>
      </c>
      <c r="T152" s="31">
        <v>8.7243057528089168E-2</v>
      </c>
      <c r="U152" s="21"/>
      <c r="V152" s="27" t="s">
        <v>32</v>
      </c>
      <c r="W152" s="32" t="s">
        <v>37</v>
      </c>
      <c r="X152" s="28">
        <v>0.18492800000000001</v>
      </c>
      <c r="Y152" s="29">
        <v>0.22398838171517754</v>
      </c>
      <c r="Z152" s="30">
        <v>4.1421723453824354E-2</v>
      </c>
      <c r="AA152" s="31">
        <v>2.6111172665782358E-2</v>
      </c>
      <c r="AB152" s="21"/>
      <c r="AC152" s="27" t="s">
        <v>32</v>
      </c>
      <c r="AD152" s="32" t="s">
        <v>37</v>
      </c>
      <c r="AE152" s="28">
        <v>0.3957</v>
      </c>
      <c r="AF152" s="29">
        <v>0.1706578146401353</v>
      </c>
      <c r="AG152" s="30">
        <v>6.7529297253101542E-2</v>
      </c>
      <c r="AH152" s="31">
        <v>2.810052537222844E-2</v>
      </c>
      <c r="AI152" s="21"/>
    </row>
    <row r="153" spans="1:35" outlineLevel="1" x14ac:dyDescent="0.2">
      <c r="A153" s="27" t="s">
        <v>38</v>
      </c>
      <c r="B153" s="27" t="s">
        <v>39</v>
      </c>
      <c r="C153" s="28">
        <v>1</v>
      </c>
      <c r="D153" s="29">
        <v>5.5636363636363637E-2</v>
      </c>
      <c r="E153" s="30">
        <v>5.5636363636363637E-2</v>
      </c>
      <c r="F153" s="31">
        <v>1.3882446524839618</v>
      </c>
      <c r="G153" s="21"/>
      <c r="H153" s="27" t="s">
        <v>38</v>
      </c>
      <c r="I153" s="27" t="s">
        <v>39</v>
      </c>
      <c r="J153" s="28">
        <v>1</v>
      </c>
      <c r="K153" s="29">
        <v>7.6654545454545461E-2</v>
      </c>
      <c r="L153" s="30">
        <v>7.6654545454545461E-2</v>
      </c>
      <c r="M153" s="31">
        <v>0.99247469875244454</v>
      </c>
      <c r="N153" s="21"/>
      <c r="O153" s="27" t="s">
        <v>38</v>
      </c>
      <c r="P153" s="27" t="s">
        <v>39</v>
      </c>
      <c r="Q153" s="28">
        <v>1</v>
      </c>
      <c r="R153" s="29">
        <v>5.5636363636363637E-2</v>
      </c>
      <c r="S153" s="30">
        <v>5.5636363636363637E-2</v>
      </c>
      <c r="T153" s="31">
        <v>0.11718214667701893</v>
      </c>
      <c r="U153" s="21"/>
      <c r="V153" s="27" t="s">
        <v>38</v>
      </c>
      <c r="W153" s="27" t="s">
        <v>39</v>
      </c>
      <c r="X153" s="28">
        <v>1</v>
      </c>
      <c r="Y153" s="29">
        <v>5.5636363636363637E-2</v>
      </c>
      <c r="Z153" s="30">
        <v>5.5636363636363637E-2</v>
      </c>
      <c r="AA153" s="31">
        <v>3.5071710597092964E-2</v>
      </c>
      <c r="AB153" s="21"/>
      <c r="AC153" s="27" t="s">
        <v>38</v>
      </c>
      <c r="AD153" s="27" t="s">
        <v>39</v>
      </c>
      <c r="AE153" s="28">
        <v>1</v>
      </c>
      <c r="AF153" s="29">
        <v>4.9454545454545452E-2</v>
      </c>
      <c r="AG153" s="30">
        <v>4.9454545454545452E-2</v>
      </c>
      <c r="AH153" s="31">
        <v>2.0579196968522458E-2</v>
      </c>
      <c r="AI153" s="21"/>
    </row>
    <row r="154" spans="1:35" outlineLevel="1" x14ac:dyDescent="0.2">
      <c r="A154" s="27" t="s">
        <v>38</v>
      </c>
      <c r="B154" s="27" t="s">
        <v>40</v>
      </c>
      <c r="C154" s="28">
        <v>1</v>
      </c>
      <c r="D154" s="29">
        <v>1.7181818181818184E-2</v>
      </c>
      <c r="E154" s="30">
        <v>1.7181818181818184E-2</v>
      </c>
      <c r="F154" s="31">
        <v>0.42872261326710592</v>
      </c>
      <c r="G154" s="21"/>
      <c r="H154" s="27" t="s">
        <v>38</v>
      </c>
      <c r="I154" s="27" t="s">
        <v>40</v>
      </c>
      <c r="J154" s="28">
        <v>1</v>
      </c>
      <c r="K154" s="29">
        <v>2.3672727272727272E-2</v>
      </c>
      <c r="L154" s="30">
        <v>2.3672727272727272E-2</v>
      </c>
      <c r="M154" s="31">
        <v>0.30649953932060786</v>
      </c>
      <c r="N154" s="21"/>
      <c r="O154" s="27" t="s">
        <v>38</v>
      </c>
      <c r="P154" s="27" t="s">
        <v>40</v>
      </c>
      <c r="Q154" s="28">
        <v>1</v>
      </c>
      <c r="R154" s="29">
        <v>1.7181818181818184E-2</v>
      </c>
      <c r="S154" s="30">
        <v>1.7181818181818184E-2</v>
      </c>
      <c r="T154" s="31">
        <v>3.6188604120844084E-2</v>
      </c>
      <c r="U154" s="21"/>
      <c r="V154" s="27" t="s">
        <v>38</v>
      </c>
      <c r="W154" s="27" t="s">
        <v>40</v>
      </c>
      <c r="X154" s="28">
        <v>1</v>
      </c>
      <c r="Y154" s="29">
        <v>1.7181818181818184E-2</v>
      </c>
      <c r="Z154" s="30">
        <v>1.7181818181818184E-2</v>
      </c>
      <c r="AA154" s="31">
        <v>1.0830969449102239E-2</v>
      </c>
      <c r="AB154" s="21"/>
      <c r="AC154" s="27" t="s">
        <v>38</v>
      </c>
      <c r="AD154" s="27" t="s">
        <v>40</v>
      </c>
      <c r="AE154" s="28">
        <v>1</v>
      </c>
      <c r="AF154" s="29">
        <v>1.5272727272727273E-2</v>
      </c>
      <c r="AG154" s="30">
        <v>1.5272727272727273E-2</v>
      </c>
      <c r="AH154" s="31">
        <v>6.3553402402789947E-3</v>
      </c>
      <c r="AI154" s="21"/>
    </row>
    <row r="155" spans="1:35" outlineLevel="1" x14ac:dyDescent="0.2">
      <c r="A155" s="27" t="s">
        <v>38</v>
      </c>
      <c r="B155" s="27" t="s">
        <v>41</v>
      </c>
      <c r="C155" s="28">
        <v>0.82</v>
      </c>
      <c r="D155" s="29">
        <v>0.31363636363636366</v>
      </c>
      <c r="E155" s="30">
        <v>0.25718181818181818</v>
      </c>
      <c r="F155" s="31">
        <v>6.4172289573155687</v>
      </c>
      <c r="G155" s="21"/>
      <c r="H155" s="27" t="s">
        <v>38</v>
      </c>
      <c r="I155" s="27" t="s">
        <v>41</v>
      </c>
      <c r="J155" s="28">
        <v>0.82</v>
      </c>
      <c r="K155" s="29">
        <v>0.43212121212121213</v>
      </c>
      <c r="L155" s="30">
        <v>0.3543393939393939</v>
      </c>
      <c r="M155" s="31">
        <v>4.5877629457037017</v>
      </c>
      <c r="N155" s="21"/>
      <c r="O155" s="27" t="s">
        <v>38</v>
      </c>
      <c r="P155" s="27" t="s">
        <v>41</v>
      </c>
      <c r="Q155" s="28">
        <v>0.82</v>
      </c>
      <c r="R155" s="29">
        <v>0.31363636363636366</v>
      </c>
      <c r="S155" s="30">
        <v>0.25718181818181818</v>
      </c>
      <c r="T155" s="31">
        <v>0.54168021723739634</v>
      </c>
      <c r="U155" s="21"/>
      <c r="V155" s="27" t="s">
        <v>38</v>
      </c>
      <c r="W155" s="27" t="s">
        <v>41</v>
      </c>
      <c r="X155" s="28">
        <v>0.82</v>
      </c>
      <c r="Y155" s="29">
        <v>0.31363636363636366</v>
      </c>
      <c r="Z155" s="30">
        <v>0.25718181818181818</v>
      </c>
      <c r="AA155" s="31">
        <v>0.16212070143656207</v>
      </c>
      <c r="AB155" s="21"/>
      <c r="AC155" s="27" t="s">
        <v>38</v>
      </c>
      <c r="AD155" s="27" t="s">
        <v>41</v>
      </c>
      <c r="AE155" s="28">
        <v>0.82</v>
      </c>
      <c r="AF155" s="29">
        <v>0.46</v>
      </c>
      <c r="AG155" s="30">
        <v>0.37719999999999998</v>
      </c>
      <c r="AH155" s="31">
        <v>0.1569617721724143</v>
      </c>
      <c r="AI155" s="21"/>
    </row>
    <row r="156" spans="1:35" outlineLevel="1" x14ac:dyDescent="0.2">
      <c r="A156" s="27" t="s">
        <v>38</v>
      </c>
      <c r="B156" s="27" t="s">
        <v>42</v>
      </c>
      <c r="C156" s="28">
        <v>1</v>
      </c>
      <c r="D156" s="29">
        <v>9.8181818181818179E-3</v>
      </c>
      <c r="E156" s="30">
        <v>9.8181818181818179E-3</v>
      </c>
      <c r="F156" s="31">
        <v>0.24498435043834621</v>
      </c>
      <c r="G156" s="21"/>
      <c r="H156" s="27" t="s">
        <v>38</v>
      </c>
      <c r="I156" s="27" t="s">
        <v>42</v>
      </c>
      <c r="J156" s="28">
        <v>1</v>
      </c>
      <c r="K156" s="29">
        <v>1.3527272727272728E-2</v>
      </c>
      <c r="L156" s="30">
        <v>1.3527272727272728E-2</v>
      </c>
      <c r="M156" s="31">
        <v>0.17514259389749021</v>
      </c>
      <c r="N156" s="21"/>
      <c r="O156" s="27" t="s">
        <v>38</v>
      </c>
      <c r="P156" s="27" t="s">
        <v>42</v>
      </c>
      <c r="Q156" s="28">
        <v>1</v>
      </c>
      <c r="R156" s="29">
        <v>9.8181818181818179E-3</v>
      </c>
      <c r="S156" s="30">
        <v>9.8181818181818179E-3</v>
      </c>
      <c r="T156" s="31">
        <v>2.0679202354768045E-2</v>
      </c>
      <c r="U156" s="21"/>
      <c r="V156" s="27" t="s">
        <v>38</v>
      </c>
      <c r="W156" s="27" t="s">
        <v>42</v>
      </c>
      <c r="X156" s="28">
        <v>1</v>
      </c>
      <c r="Y156" s="29">
        <v>9.8181818181818179E-3</v>
      </c>
      <c r="Z156" s="30">
        <v>9.8181818181818179E-3</v>
      </c>
      <c r="AA156" s="31">
        <v>6.1891253994869931E-3</v>
      </c>
      <c r="AB156" s="21"/>
      <c r="AC156" s="27" t="s">
        <v>38</v>
      </c>
      <c r="AD156" s="27" t="s">
        <v>42</v>
      </c>
      <c r="AE156" s="28">
        <v>1</v>
      </c>
      <c r="AF156" s="29">
        <v>1.090909090909091E-2</v>
      </c>
      <c r="AG156" s="30">
        <v>1.090909090909091E-2</v>
      </c>
      <c r="AH156" s="31">
        <v>4.5395287430564247E-3</v>
      </c>
      <c r="AI156" s="21"/>
    </row>
    <row r="157" spans="1:35" outlineLevel="1" x14ac:dyDescent="0.2">
      <c r="A157" s="27" t="s">
        <v>38</v>
      </c>
      <c r="B157" s="27" t="s">
        <v>43</v>
      </c>
      <c r="C157" s="28">
        <v>1</v>
      </c>
      <c r="D157" s="29">
        <v>3.4129870129870135E-2</v>
      </c>
      <c r="E157" s="30">
        <v>3.4129870129870135E-2</v>
      </c>
      <c r="F157" s="31">
        <v>0.85161226580948934</v>
      </c>
      <c r="G157" s="21"/>
      <c r="H157" s="27" t="s">
        <v>38</v>
      </c>
      <c r="I157" s="27" t="s">
        <v>43</v>
      </c>
      <c r="J157" s="28">
        <v>1</v>
      </c>
      <c r="K157" s="29">
        <v>2.9389610389610393E-2</v>
      </c>
      <c r="L157" s="30">
        <v>2.9389610389610393E-2</v>
      </c>
      <c r="M157" s="31">
        <v>0.38051813555109482</v>
      </c>
      <c r="N157" s="21"/>
      <c r="O157" s="27" t="s">
        <v>38</v>
      </c>
      <c r="P157" s="27" t="s">
        <v>43</v>
      </c>
      <c r="Q157" s="28">
        <v>1</v>
      </c>
      <c r="R157" s="29">
        <v>3.4129870129870135E-2</v>
      </c>
      <c r="S157" s="30">
        <v>3.4129870129870135E-2</v>
      </c>
      <c r="T157" s="31">
        <v>7.1884846280860365E-2</v>
      </c>
      <c r="U157" s="21"/>
      <c r="V157" s="27" t="s">
        <v>38</v>
      </c>
      <c r="W157" s="27" t="s">
        <v>43</v>
      </c>
      <c r="X157" s="28">
        <v>1</v>
      </c>
      <c r="Y157" s="29">
        <v>3.4129870129870135E-2</v>
      </c>
      <c r="Z157" s="30">
        <v>3.4129870129870135E-2</v>
      </c>
      <c r="AA157" s="31">
        <v>2.1514578769645267E-2</v>
      </c>
      <c r="AB157" s="21"/>
      <c r="AC157" s="27" t="s">
        <v>38</v>
      </c>
      <c r="AD157" s="27" t="s">
        <v>43</v>
      </c>
      <c r="AE157" s="28">
        <v>1</v>
      </c>
      <c r="AF157" s="29">
        <v>4.7402597402597408E-3</v>
      </c>
      <c r="AG157" s="30">
        <v>4.7402597402597408E-3</v>
      </c>
      <c r="AH157" s="31">
        <v>1.9725333228757086E-3</v>
      </c>
      <c r="AI157" s="21"/>
    </row>
    <row r="158" spans="1:35" outlineLevel="1" x14ac:dyDescent="0.2">
      <c r="A158" s="27" t="s">
        <v>38</v>
      </c>
      <c r="B158" s="27" t="s">
        <v>44</v>
      </c>
      <c r="C158" s="28">
        <v>1</v>
      </c>
      <c r="D158" s="29">
        <v>6.9927272727272727E-2</v>
      </c>
      <c r="E158" s="30">
        <v>6.9927272727272727E-2</v>
      </c>
      <c r="F158" s="31">
        <v>1.7448329847886657</v>
      </c>
      <c r="G158" s="21"/>
      <c r="H158" s="27" t="s">
        <v>38</v>
      </c>
      <c r="I158" s="27" t="s">
        <v>44</v>
      </c>
      <c r="J158" s="28">
        <v>1</v>
      </c>
      <c r="K158" s="29">
        <v>6.0215151515151513E-2</v>
      </c>
      <c r="L158" s="30">
        <v>6.0215151515151513E-2</v>
      </c>
      <c r="M158" s="31">
        <v>0.77962779644646685</v>
      </c>
      <c r="N158" s="21"/>
      <c r="O158" s="27" t="s">
        <v>38</v>
      </c>
      <c r="P158" s="27" t="s">
        <v>44</v>
      </c>
      <c r="Q158" s="28">
        <v>1</v>
      </c>
      <c r="R158" s="29">
        <v>6.9927272727272727E-2</v>
      </c>
      <c r="S158" s="30">
        <v>6.9927272727272727E-2</v>
      </c>
      <c r="T158" s="31">
        <v>0.14728187454895908</v>
      </c>
      <c r="U158" s="21"/>
      <c r="V158" s="27" t="s">
        <v>38</v>
      </c>
      <c r="W158" s="27" t="s">
        <v>44</v>
      </c>
      <c r="X158" s="28">
        <v>1</v>
      </c>
      <c r="Y158" s="29">
        <v>6.9927272727272727E-2</v>
      </c>
      <c r="Z158" s="30">
        <v>6.9927272727272727E-2</v>
      </c>
      <c r="AA158" s="31">
        <v>4.4080326456346255E-2</v>
      </c>
      <c r="AB158" s="21"/>
      <c r="AC158" s="27" t="s">
        <v>38</v>
      </c>
      <c r="AD158" s="27" t="s">
        <v>44</v>
      </c>
      <c r="AE158" s="28">
        <v>1</v>
      </c>
      <c r="AF158" s="29">
        <v>3.8848484848484847E-2</v>
      </c>
      <c r="AG158" s="30">
        <v>3.8848484848484847E-2</v>
      </c>
      <c r="AH158" s="31">
        <v>1.6165766246106491E-2</v>
      </c>
      <c r="AI158" s="21"/>
    </row>
    <row r="159" spans="1:35" outlineLevel="1" x14ac:dyDescent="0.2">
      <c r="A159" s="27" t="s">
        <v>45</v>
      </c>
      <c r="B159" s="27" t="s">
        <v>46</v>
      </c>
      <c r="C159" s="28">
        <v>0.40173654010717463</v>
      </c>
      <c r="D159" s="29">
        <v>0.35754272727272729</v>
      </c>
      <c r="E159" s="30">
        <v>0.1436379781950286</v>
      </c>
      <c r="F159" s="31">
        <v>3.5840705986134314</v>
      </c>
      <c r="G159" s="21"/>
      <c r="H159" s="27" t="s">
        <v>45</v>
      </c>
      <c r="I159" s="27" t="s">
        <v>46</v>
      </c>
      <c r="J159" s="28">
        <v>0.40173654010717463</v>
      </c>
      <c r="K159" s="29">
        <v>0.46134545454545456</v>
      </c>
      <c r="L159" s="30">
        <v>0.18533932670326272</v>
      </c>
      <c r="M159" s="31">
        <v>2.3996566850152008</v>
      </c>
      <c r="N159" s="21"/>
      <c r="O159" s="27" t="s">
        <v>45</v>
      </c>
      <c r="P159" s="27" t="s">
        <v>46</v>
      </c>
      <c r="Q159" s="28">
        <v>0.40173654010717463</v>
      </c>
      <c r="R159" s="29">
        <v>0.35754272727272729</v>
      </c>
      <c r="S159" s="30">
        <v>0.1436379781950286</v>
      </c>
      <c r="T159" s="31">
        <v>0.30253247209418821</v>
      </c>
      <c r="U159" s="21"/>
      <c r="V159" s="27" t="s">
        <v>45</v>
      </c>
      <c r="W159" s="27" t="s">
        <v>46</v>
      </c>
      <c r="X159" s="28">
        <v>0.40173654010717463</v>
      </c>
      <c r="Y159" s="29">
        <v>0.35754272727272729</v>
      </c>
      <c r="Z159" s="30">
        <v>0.1436379781950286</v>
      </c>
      <c r="AA159" s="31">
        <v>9.0545630101443661E-2</v>
      </c>
      <c r="AB159" s="21"/>
      <c r="AC159" s="27" t="s">
        <v>45</v>
      </c>
      <c r="AD159" s="27" t="s">
        <v>46</v>
      </c>
      <c r="AE159" s="28">
        <v>0.40173654010717463</v>
      </c>
      <c r="AF159" s="29">
        <v>0.38445454545454544</v>
      </c>
      <c r="AG159" s="30">
        <v>0.15444943891938559</v>
      </c>
      <c r="AH159" s="31">
        <v>6.427003617131978E-2</v>
      </c>
      <c r="AI159" s="21"/>
    </row>
    <row r="160" spans="1:35" outlineLevel="1" x14ac:dyDescent="0.2">
      <c r="A160" s="27" t="s">
        <v>45</v>
      </c>
      <c r="B160" s="27" t="s">
        <v>47</v>
      </c>
      <c r="C160" s="28">
        <v>0</v>
      </c>
      <c r="D160" s="29">
        <v>3.4936363636363633E-2</v>
      </c>
      <c r="E160" s="30">
        <v>0</v>
      </c>
      <c r="F160" s="31">
        <v>0</v>
      </c>
      <c r="G160" s="21"/>
      <c r="H160" s="27" t="s">
        <v>45</v>
      </c>
      <c r="I160" s="27" t="s">
        <v>47</v>
      </c>
      <c r="J160" s="28">
        <v>0</v>
      </c>
      <c r="K160" s="29">
        <v>2.3290909090909091E-2</v>
      </c>
      <c r="L160" s="30">
        <v>0</v>
      </c>
      <c r="M160" s="31">
        <v>0</v>
      </c>
      <c r="N160" s="21"/>
      <c r="O160" s="27" t="s">
        <v>45</v>
      </c>
      <c r="P160" s="27" t="s">
        <v>47</v>
      </c>
      <c r="Q160" s="28">
        <v>0</v>
      </c>
      <c r="R160" s="29">
        <v>3.4936363636363633E-2</v>
      </c>
      <c r="S160" s="30">
        <v>0</v>
      </c>
      <c r="T160" s="31">
        <v>0</v>
      </c>
      <c r="U160" s="21"/>
      <c r="V160" s="27" t="s">
        <v>45</v>
      </c>
      <c r="W160" s="27" t="s">
        <v>47</v>
      </c>
      <c r="X160" s="28">
        <v>0</v>
      </c>
      <c r="Y160" s="29">
        <v>3.4936363636363633E-2</v>
      </c>
      <c r="Z160" s="30">
        <v>0</v>
      </c>
      <c r="AA160" s="31">
        <v>0</v>
      </c>
      <c r="AB160" s="21"/>
      <c r="AC160" s="27" t="s">
        <v>45</v>
      </c>
      <c r="AD160" s="27" t="s">
        <v>47</v>
      </c>
      <c r="AE160" s="28">
        <v>0</v>
      </c>
      <c r="AF160" s="29">
        <v>2.3290909090909091E-2</v>
      </c>
      <c r="AG160" s="30">
        <v>0</v>
      </c>
      <c r="AH160" s="31">
        <v>0</v>
      </c>
      <c r="AI160" s="21"/>
    </row>
    <row r="161" spans="1:35" outlineLevel="1" x14ac:dyDescent="0.2">
      <c r="A161" s="27" t="s">
        <v>45</v>
      </c>
      <c r="B161" s="27" t="s">
        <v>48</v>
      </c>
      <c r="C161" s="28">
        <v>0</v>
      </c>
      <c r="D161" s="29">
        <v>4.5282663636363636E-2</v>
      </c>
      <c r="E161" s="30">
        <v>0</v>
      </c>
      <c r="F161" s="31">
        <v>0</v>
      </c>
      <c r="G161" s="21"/>
      <c r="H161" s="27" t="s">
        <v>45</v>
      </c>
      <c r="I161" s="27" t="s">
        <v>48</v>
      </c>
      <c r="J161" s="28">
        <v>0</v>
      </c>
      <c r="K161" s="29">
        <v>3.0188442424242422E-2</v>
      </c>
      <c r="L161" s="30">
        <v>0</v>
      </c>
      <c r="M161" s="31">
        <v>0</v>
      </c>
      <c r="N161" s="21"/>
      <c r="O161" s="27" t="s">
        <v>45</v>
      </c>
      <c r="P161" s="27" t="s">
        <v>48</v>
      </c>
      <c r="Q161" s="28">
        <v>0</v>
      </c>
      <c r="R161" s="29">
        <v>4.5282663636363636E-2</v>
      </c>
      <c r="S161" s="30">
        <v>0</v>
      </c>
      <c r="T161" s="31">
        <v>0</v>
      </c>
      <c r="U161" s="21"/>
      <c r="V161" s="27" t="s">
        <v>45</v>
      </c>
      <c r="W161" s="27" t="s">
        <v>48</v>
      </c>
      <c r="X161" s="28">
        <v>0</v>
      </c>
      <c r="Y161" s="29">
        <v>4.5282663636363636E-2</v>
      </c>
      <c r="Z161" s="30">
        <v>0</v>
      </c>
      <c r="AA161" s="31">
        <v>0</v>
      </c>
      <c r="AB161" s="21"/>
      <c r="AC161" s="27" t="s">
        <v>45</v>
      </c>
      <c r="AD161" s="27" t="s">
        <v>48</v>
      </c>
      <c r="AE161" s="28">
        <v>0</v>
      </c>
      <c r="AF161" s="29">
        <v>3.0188442424242422E-2</v>
      </c>
      <c r="AG161" s="30">
        <v>0</v>
      </c>
      <c r="AH161" s="31">
        <v>0</v>
      </c>
      <c r="AI161" s="21"/>
    </row>
    <row r="162" spans="1:35" outlineLevel="1" x14ac:dyDescent="0.2">
      <c r="A162" s="27" t="s">
        <v>45</v>
      </c>
      <c r="B162" s="27" t="s">
        <v>49</v>
      </c>
      <c r="C162" s="28">
        <v>7.0000000000000007E-2</v>
      </c>
      <c r="D162" s="29">
        <v>1.1016582303956591E-2</v>
      </c>
      <c r="E162" s="30">
        <v>7.7116076127696151E-4</v>
      </c>
      <c r="F162" s="31">
        <v>1.9242087963284693E-2</v>
      </c>
      <c r="G162" s="21"/>
      <c r="H162" s="27" t="s">
        <v>45</v>
      </c>
      <c r="I162" s="27" t="s">
        <v>49</v>
      </c>
      <c r="J162" s="28">
        <v>7.0000000000000007E-2</v>
      </c>
      <c r="K162" s="29">
        <v>7.3443882026377281E-3</v>
      </c>
      <c r="L162" s="30">
        <v>5.1410717418464097E-4</v>
      </c>
      <c r="M162" s="31">
        <v>6.656335378414484E-3</v>
      </c>
      <c r="N162" s="21"/>
      <c r="O162" s="27" t="s">
        <v>45</v>
      </c>
      <c r="P162" s="27" t="s">
        <v>49</v>
      </c>
      <c r="Q162" s="28">
        <v>7.0000000000000007E-2</v>
      </c>
      <c r="R162" s="29">
        <v>1.1016582303956591E-2</v>
      </c>
      <c r="S162" s="30">
        <v>7.7116076127696151E-4</v>
      </c>
      <c r="T162" s="31">
        <v>1.6242304049586655E-3</v>
      </c>
      <c r="U162" s="21"/>
      <c r="V162" s="27" t="s">
        <v>45</v>
      </c>
      <c r="W162" s="27" t="s">
        <v>49</v>
      </c>
      <c r="X162" s="28">
        <v>7.0000000000000007E-2</v>
      </c>
      <c r="Y162" s="29">
        <v>1.1016582303956591E-2</v>
      </c>
      <c r="Z162" s="30">
        <v>7.7116076127696151E-4</v>
      </c>
      <c r="AA162" s="31">
        <v>4.8611960372015419E-4</v>
      </c>
      <c r="AB162" s="21"/>
      <c r="AC162" s="27" t="s">
        <v>45</v>
      </c>
      <c r="AD162" s="27" t="s">
        <v>49</v>
      </c>
      <c r="AE162" s="28">
        <v>7.0000000000000007E-2</v>
      </c>
      <c r="AF162" s="29">
        <v>7.3443882026377281E-3</v>
      </c>
      <c r="AG162" s="30">
        <v>5.1410717418464097E-4</v>
      </c>
      <c r="AH162" s="31">
        <v>2.1393206030374692E-4</v>
      </c>
      <c r="AI162" s="21"/>
    </row>
    <row r="163" spans="1:35" outlineLevel="1" x14ac:dyDescent="0.2">
      <c r="A163" s="27" t="s">
        <v>45</v>
      </c>
      <c r="B163" s="27" t="s">
        <v>50</v>
      </c>
      <c r="C163" s="28">
        <v>0.04</v>
      </c>
      <c r="D163" s="29">
        <v>3.5758612883320912E-2</v>
      </c>
      <c r="E163" s="30">
        <v>1.4303445153328366E-3</v>
      </c>
      <c r="F163" s="31">
        <v>3.56901133510234E-2</v>
      </c>
      <c r="G163" s="21"/>
      <c r="H163" s="27" t="s">
        <v>45</v>
      </c>
      <c r="I163" s="27" t="s">
        <v>50</v>
      </c>
      <c r="J163" s="28">
        <v>0.04</v>
      </c>
      <c r="K163" s="29">
        <v>2.3839075255547272E-2</v>
      </c>
      <c r="L163" s="30">
        <v>9.5356301022189087E-4</v>
      </c>
      <c r="M163" s="31">
        <v>1.2346132322611359E-2</v>
      </c>
      <c r="N163" s="21"/>
      <c r="O163" s="27" t="s">
        <v>45</v>
      </c>
      <c r="P163" s="27" t="s">
        <v>50</v>
      </c>
      <c r="Q163" s="28">
        <v>0.04</v>
      </c>
      <c r="R163" s="29">
        <v>3.5758612883320912E-2</v>
      </c>
      <c r="S163" s="30">
        <v>1.4303445153328366E-3</v>
      </c>
      <c r="T163" s="31">
        <v>3.0126131515333695E-3</v>
      </c>
      <c r="U163" s="21"/>
      <c r="V163" s="27" t="s">
        <v>45</v>
      </c>
      <c r="W163" s="27" t="s">
        <v>50</v>
      </c>
      <c r="X163" s="28">
        <v>0.04</v>
      </c>
      <c r="Y163" s="29">
        <v>3.5758612883320912E-2</v>
      </c>
      <c r="Z163" s="30">
        <v>1.4303445153328366E-3</v>
      </c>
      <c r="AA163" s="31">
        <v>9.0165182656015827E-4</v>
      </c>
      <c r="AB163" s="21"/>
      <c r="AC163" s="27" t="s">
        <v>45</v>
      </c>
      <c r="AD163" s="27" t="s">
        <v>50</v>
      </c>
      <c r="AE163" s="28">
        <v>0.04</v>
      </c>
      <c r="AF163" s="29">
        <v>2.3839075255547272E-2</v>
      </c>
      <c r="AG163" s="30">
        <v>9.5356301022189087E-4</v>
      </c>
      <c r="AH163" s="31">
        <v>3.967999468782874E-4</v>
      </c>
      <c r="AI163" s="21"/>
    </row>
    <row r="164" spans="1:35" ht="15" outlineLevel="1" thickBot="1" x14ac:dyDescent="0.25">
      <c r="A164" s="27" t="s">
        <v>45</v>
      </c>
      <c r="B164" t="s">
        <v>51</v>
      </c>
      <c r="C164" s="28">
        <v>1</v>
      </c>
      <c r="D164" s="29">
        <v>1.5963126990095671</v>
      </c>
      <c r="E164" s="30">
        <v>1.5963126990095671</v>
      </c>
      <c r="F164" s="31">
        <v>39.831369687932984</v>
      </c>
      <c r="G164" s="21"/>
      <c r="H164" s="27" t="s">
        <v>45</v>
      </c>
      <c r="I164" t="s">
        <v>51</v>
      </c>
      <c r="J164" s="28">
        <v>1</v>
      </c>
      <c r="K164" s="29">
        <v>1.5889882366053072</v>
      </c>
      <c r="L164" s="30">
        <v>1.5889882366053072</v>
      </c>
      <c r="M164" s="31">
        <v>20.573217310135593</v>
      </c>
      <c r="N164" s="21"/>
      <c r="O164" s="27" t="s">
        <v>45</v>
      </c>
      <c r="P164" t="s">
        <v>51</v>
      </c>
      <c r="Q164" s="28">
        <v>1</v>
      </c>
      <c r="R164" s="29">
        <v>1.5963126990095671</v>
      </c>
      <c r="S164" s="30">
        <v>1.5963126990095671</v>
      </c>
      <c r="T164" s="31">
        <v>3.3621778385865975</v>
      </c>
      <c r="U164" s="21"/>
      <c r="V164" s="27" t="s">
        <v>45</v>
      </c>
      <c r="W164" t="s">
        <v>51</v>
      </c>
      <c r="X164" s="28">
        <v>1</v>
      </c>
      <c r="Y164" s="29">
        <v>1.5963126990095671</v>
      </c>
      <c r="Z164" s="30">
        <v>1.5963126990095671</v>
      </c>
      <c r="AA164" s="31">
        <v>1.0062738350055669</v>
      </c>
      <c r="AB164" s="21"/>
      <c r="AC164" s="27" t="s">
        <v>45</v>
      </c>
      <c r="AD164" t="s">
        <v>51</v>
      </c>
      <c r="AE164" s="28">
        <v>1</v>
      </c>
      <c r="AF164" s="29">
        <v>1.0133448269830498</v>
      </c>
      <c r="AG164" s="30">
        <v>1.0133448269830498</v>
      </c>
      <c r="AH164" s="31">
        <v>0.42167656379906698</v>
      </c>
      <c r="AI164" s="21"/>
    </row>
    <row r="165" spans="1:35" ht="15.75" outlineLevel="1" thickTop="1" thickBot="1" x14ac:dyDescent="0.25">
      <c r="A165" s="33" t="s">
        <v>52</v>
      </c>
      <c r="B165" s="33"/>
      <c r="C165" s="33"/>
      <c r="D165" s="34"/>
      <c r="E165" s="34">
        <v>20.04705408374674</v>
      </c>
      <c r="F165" s="34">
        <v>500.21629399999972</v>
      </c>
      <c r="G165" s="21"/>
      <c r="H165" s="33" t="s">
        <v>52</v>
      </c>
      <c r="I165" s="33"/>
      <c r="J165" s="33"/>
      <c r="K165" s="34"/>
      <c r="L165" s="34">
        <v>15.250377355953431</v>
      </c>
      <c r="M165" s="34">
        <v>197.45226564791361</v>
      </c>
      <c r="N165" s="21"/>
      <c r="O165" s="33" t="s">
        <v>52</v>
      </c>
      <c r="P165" s="33"/>
      <c r="Q165" s="33"/>
      <c r="R165" s="34"/>
      <c r="S165" s="34">
        <v>19.958647042772323</v>
      </c>
      <c r="T165" s="34">
        <v>42.037202871978693</v>
      </c>
      <c r="U165" s="21"/>
      <c r="V165" s="33" t="s">
        <v>52</v>
      </c>
      <c r="W165" s="33"/>
      <c r="X165" s="33"/>
      <c r="Y165" s="34"/>
      <c r="Z165" s="34">
        <v>19.989329674475922</v>
      </c>
      <c r="AA165" s="34">
        <v>12.600751371085163</v>
      </c>
      <c r="AB165" s="21"/>
      <c r="AC165" s="33" t="s">
        <v>52</v>
      </c>
      <c r="AD165" s="33"/>
      <c r="AE165" s="33"/>
      <c r="AF165" s="34"/>
      <c r="AG165" s="34">
        <v>14.356591754670271</v>
      </c>
      <c r="AH165" s="34">
        <v>5.9741147512431496</v>
      </c>
      <c r="AI165" s="21"/>
    </row>
    <row r="166" spans="1:35" ht="15" outlineLevel="1" thickTop="1" x14ac:dyDescent="0.2">
      <c r="G166" s="21"/>
      <c r="N166" s="21"/>
      <c r="U166" s="21"/>
      <c r="AB166" s="21"/>
      <c r="AI166" s="21"/>
    </row>
    <row r="167" spans="1:35" ht="16.5" thickBot="1" x14ac:dyDescent="0.3">
      <c r="A167" s="71" t="s">
        <v>56</v>
      </c>
      <c r="B167" s="71"/>
      <c r="C167" s="71"/>
      <c r="D167" s="71"/>
      <c r="E167" s="71"/>
      <c r="F167" s="71"/>
      <c r="G167" s="21"/>
      <c r="H167" s="71" t="s">
        <v>56</v>
      </c>
      <c r="I167" s="71"/>
      <c r="J167" s="71"/>
      <c r="K167" s="71"/>
      <c r="L167" s="71"/>
      <c r="M167" s="71"/>
      <c r="N167" s="21"/>
      <c r="O167" s="71" t="s">
        <v>56</v>
      </c>
      <c r="P167" s="71"/>
      <c r="Q167" s="71"/>
      <c r="R167" s="71"/>
      <c r="S167" s="71"/>
      <c r="T167" s="71"/>
      <c r="U167" s="21"/>
      <c r="V167" s="71" t="s">
        <v>56</v>
      </c>
      <c r="W167" s="71"/>
      <c r="X167" s="71"/>
      <c r="Y167" s="71"/>
      <c r="Z167" s="71"/>
      <c r="AA167" s="71"/>
      <c r="AB167" s="21"/>
      <c r="AC167" s="71" t="s">
        <v>56</v>
      </c>
      <c r="AD167" s="71"/>
      <c r="AE167" s="71"/>
      <c r="AF167" s="71"/>
      <c r="AG167" s="71"/>
      <c r="AH167" s="71"/>
      <c r="AI167" s="21"/>
    </row>
    <row r="168" spans="1:35" ht="15" outlineLevel="1" thickTop="1" x14ac:dyDescent="0.2">
      <c r="A168" s="1"/>
      <c r="B168" s="22" t="s">
        <v>148</v>
      </c>
      <c r="C168" s="23">
        <v>40.200896984747104</v>
      </c>
      <c r="D168" s="24"/>
      <c r="E168" s="1"/>
      <c r="F168" s="1"/>
      <c r="G168" s="21"/>
      <c r="H168" s="1"/>
      <c r="I168" s="22" t="s">
        <v>148</v>
      </c>
      <c r="J168" s="23">
        <v>8.4988196317649081</v>
      </c>
      <c r="K168" s="24"/>
      <c r="L168" s="1"/>
      <c r="M168" s="1"/>
      <c r="N168" s="21"/>
      <c r="O168" s="1"/>
      <c r="P168" s="22" t="s">
        <v>148</v>
      </c>
      <c r="Q168" s="23">
        <v>6.9580984951871416</v>
      </c>
      <c r="R168" s="24"/>
      <c r="S168" s="1"/>
      <c r="T168" s="1"/>
      <c r="U168" s="21"/>
      <c r="V168" s="1"/>
      <c r="W168" s="22" t="s">
        <v>148</v>
      </c>
      <c r="X168" s="23">
        <v>2.8146320043123234</v>
      </c>
      <c r="Y168" s="24"/>
      <c r="Z168" s="1"/>
      <c r="AA168" s="1"/>
      <c r="AB168" s="21"/>
      <c r="AC168" s="1"/>
      <c r="AD168" s="22" t="s">
        <v>148</v>
      </c>
      <c r="AE168" s="23">
        <v>1.6153096894860643</v>
      </c>
      <c r="AF168" s="24"/>
      <c r="AG168" s="1"/>
      <c r="AH168" s="1"/>
      <c r="AI168" s="21"/>
    </row>
    <row r="169" spans="1:35" outlineLevel="1" x14ac:dyDescent="0.2">
      <c r="A169" s="1"/>
      <c r="B169" s="25" t="s">
        <v>149</v>
      </c>
      <c r="C169" s="23">
        <v>16.959783590368289</v>
      </c>
      <c r="D169" s="1"/>
      <c r="E169" s="1"/>
      <c r="F169" s="1"/>
      <c r="G169" s="21"/>
      <c r="H169" s="1"/>
      <c r="I169" s="25" t="s">
        <v>149</v>
      </c>
      <c r="J169" s="23">
        <v>12.592461830565378</v>
      </c>
      <c r="K169" s="1"/>
      <c r="L169" s="1"/>
      <c r="M169" s="1"/>
      <c r="N169" s="21"/>
      <c r="O169" s="1"/>
      <c r="P169" s="25" t="s">
        <v>149</v>
      </c>
      <c r="Q169" s="23">
        <v>17.526602734229119</v>
      </c>
      <c r="R169" s="1"/>
      <c r="S169" s="1"/>
      <c r="T169" s="1"/>
      <c r="U169" s="21"/>
      <c r="V169" s="1"/>
      <c r="W169" s="25" t="s">
        <v>149</v>
      </c>
      <c r="X169" s="23">
        <v>17.474969086417325</v>
      </c>
      <c r="Y169" s="1"/>
      <c r="Z169" s="1"/>
      <c r="AA169" s="1"/>
      <c r="AB169" s="21"/>
      <c r="AC169" s="1"/>
      <c r="AD169" s="25" t="s">
        <v>149</v>
      </c>
      <c r="AE169" s="23">
        <v>11.793710852816719</v>
      </c>
      <c r="AF169" s="1"/>
      <c r="AG169" s="1"/>
      <c r="AH169" s="1"/>
      <c r="AI169" s="21"/>
    </row>
    <row r="170" spans="1:35" outlineLevel="1" x14ac:dyDescent="0.2">
      <c r="A170" s="1"/>
      <c r="B170" s="22" t="s">
        <v>150</v>
      </c>
      <c r="C170" s="23">
        <v>681.79851300000007</v>
      </c>
      <c r="D170" s="24"/>
      <c r="E170" s="1"/>
      <c r="F170" s="1"/>
      <c r="G170" s="21"/>
      <c r="H170" s="1"/>
      <c r="I170" s="22" t="s">
        <v>150</v>
      </c>
      <c r="J170" s="23">
        <v>107.02106181785932</v>
      </c>
      <c r="K170" s="24"/>
      <c r="L170" s="1"/>
      <c r="M170" s="1"/>
      <c r="N170" s="21"/>
      <c r="O170" s="1"/>
      <c r="P170" s="22" t="s">
        <v>150</v>
      </c>
      <c r="Q170" s="23">
        <v>121.95182811078247</v>
      </c>
      <c r="R170" s="24"/>
      <c r="S170" s="1"/>
      <c r="T170" s="1"/>
      <c r="U170" s="21"/>
      <c r="V170" s="1"/>
      <c r="W170" s="22" t="s">
        <v>150</v>
      </c>
      <c r="X170" s="23">
        <v>49.185607264998687</v>
      </c>
      <c r="Y170" s="24"/>
      <c r="Z170" s="1"/>
      <c r="AA170" s="1"/>
      <c r="AB170" s="21"/>
      <c r="AC170" s="1"/>
      <c r="AD170" s="22" t="s">
        <v>150</v>
      </c>
      <c r="AE170" s="23">
        <v>19.050495415551801</v>
      </c>
      <c r="AF170" s="24"/>
      <c r="AG170" s="1"/>
      <c r="AH170" s="1"/>
      <c r="AI170" s="21"/>
    </row>
    <row r="171" spans="1:35" outlineLevel="1" x14ac:dyDescent="0.2">
      <c r="A171" s="1"/>
      <c r="B171" s="25"/>
      <c r="C171" s="26"/>
      <c r="D171" s="1"/>
      <c r="E171" s="1"/>
      <c r="F171" s="1"/>
      <c r="G171" s="21"/>
      <c r="H171" s="1"/>
      <c r="I171" s="25"/>
      <c r="J171" s="26"/>
      <c r="K171" s="1"/>
      <c r="L171" s="1"/>
      <c r="M171" s="1"/>
      <c r="N171" s="21"/>
      <c r="O171" s="1"/>
      <c r="P171" s="25"/>
      <c r="Q171" s="26"/>
      <c r="R171" s="1"/>
      <c r="S171" s="1"/>
      <c r="T171" s="1"/>
      <c r="U171" s="21"/>
      <c r="V171" s="1"/>
      <c r="W171" s="25"/>
      <c r="X171" s="26"/>
      <c r="Y171" s="1"/>
      <c r="Z171" s="1"/>
      <c r="AA171" s="1"/>
      <c r="AB171" s="21"/>
      <c r="AC171" s="1"/>
      <c r="AD171" s="25"/>
      <c r="AE171" s="26"/>
      <c r="AF171" s="1"/>
      <c r="AG171" s="1"/>
      <c r="AH171" s="1"/>
      <c r="AI171" s="21"/>
    </row>
    <row r="172" spans="1:35" ht="15.6" customHeight="1" outlineLevel="1" thickBot="1" x14ac:dyDescent="0.3">
      <c r="A172" s="72" t="s">
        <v>158</v>
      </c>
      <c r="B172" s="72"/>
      <c r="C172" s="72"/>
      <c r="D172" s="72"/>
      <c r="E172" s="72"/>
      <c r="F172" s="72"/>
      <c r="G172" s="21"/>
      <c r="H172" s="72" t="s">
        <v>158</v>
      </c>
      <c r="I172" s="72"/>
      <c r="J172" s="72"/>
      <c r="K172" s="72"/>
      <c r="L172" s="72"/>
      <c r="M172" s="72"/>
      <c r="N172" s="21"/>
      <c r="O172" s="72" t="s">
        <v>158</v>
      </c>
      <c r="P172" s="72"/>
      <c r="Q172" s="72"/>
      <c r="R172" s="72"/>
      <c r="S172" s="72"/>
      <c r="T172" s="72"/>
      <c r="U172" s="21"/>
      <c r="V172" s="72" t="s">
        <v>158</v>
      </c>
      <c r="W172" s="72"/>
      <c r="X172" s="72"/>
      <c r="Y172" s="72"/>
      <c r="Z172" s="72"/>
      <c r="AA172" s="72"/>
      <c r="AB172" s="21"/>
      <c r="AC172" s="72" t="s">
        <v>158</v>
      </c>
      <c r="AD172" s="72"/>
      <c r="AE172" s="72"/>
      <c r="AF172" s="72"/>
      <c r="AG172" s="72"/>
      <c r="AH172" s="72"/>
      <c r="AI172" s="21"/>
    </row>
    <row r="173" spans="1:35" ht="15" outlineLevel="1" thickTop="1" x14ac:dyDescent="0.2">
      <c r="A173" s="67" t="s">
        <v>1</v>
      </c>
      <c r="B173" s="69" t="s">
        <v>2</v>
      </c>
      <c r="C173" s="69" t="s">
        <v>151</v>
      </c>
      <c r="D173" s="35" t="s">
        <v>152</v>
      </c>
      <c r="E173" s="36" t="s">
        <v>153</v>
      </c>
      <c r="F173" s="35" t="s">
        <v>154</v>
      </c>
      <c r="G173" s="21"/>
      <c r="H173" s="67" t="s">
        <v>1</v>
      </c>
      <c r="I173" s="69" t="s">
        <v>2</v>
      </c>
      <c r="J173" s="69" t="s">
        <v>151</v>
      </c>
      <c r="K173" s="35" t="s">
        <v>152</v>
      </c>
      <c r="L173" s="36" t="s">
        <v>153</v>
      </c>
      <c r="M173" s="35" t="s">
        <v>154</v>
      </c>
      <c r="N173" s="21"/>
      <c r="O173" s="67" t="s">
        <v>1</v>
      </c>
      <c r="P173" s="69" t="s">
        <v>2</v>
      </c>
      <c r="Q173" s="69" t="s">
        <v>151</v>
      </c>
      <c r="R173" s="35" t="s">
        <v>152</v>
      </c>
      <c r="S173" s="36" t="s">
        <v>153</v>
      </c>
      <c r="T173" s="35" t="s">
        <v>154</v>
      </c>
      <c r="U173" s="21"/>
      <c r="V173" s="67" t="s">
        <v>1</v>
      </c>
      <c r="W173" s="69" t="s">
        <v>2</v>
      </c>
      <c r="X173" s="69" t="s">
        <v>151</v>
      </c>
      <c r="Y173" s="35" t="s">
        <v>152</v>
      </c>
      <c r="Z173" s="36" t="s">
        <v>153</v>
      </c>
      <c r="AA173" s="35" t="s">
        <v>154</v>
      </c>
      <c r="AB173" s="21"/>
      <c r="AC173" s="67" t="s">
        <v>1</v>
      </c>
      <c r="AD173" s="69" t="s">
        <v>2</v>
      </c>
      <c r="AE173" s="69" t="s">
        <v>151</v>
      </c>
      <c r="AF173" s="35" t="s">
        <v>152</v>
      </c>
      <c r="AG173" s="36" t="s">
        <v>153</v>
      </c>
      <c r="AH173" s="35" t="s">
        <v>154</v>
      </c>
      <c r="AI173" s="21"/>
    </row>
    <row r="174" spans="1:35" ht="15" outlineLevel="1" thickBot="1" x14ac:dyDescent="0.25">
      <c r="A174" s="68"/>
      <c r="B174" s="70"/>
      <c r="C174" s="70"/>
      <c r="D174" s="37" t="s">
        <v>155</v>
      </c>
      <c r="E174" s="37" t="s">
        <v>156</v>
      </c>
      <c r="F174" s="37" t="s">
        <v>157</v>
      </c>
      <c r="G174" s="21"/>
      <c r="H174" s="68"/>
      <c r="I174" s="70"/>
      <c r="J174" s="70"/>
      <c r="K174" s="37" t="s">
        <v>155</v>
      </c>
      <c r="L174" s="37" t="s">
        <v>156</v>
      </c>
      <c r="M174" s="37" t="s">
        <v>157</v>
      </c>
      <c r="N174" s="21"/>
      <c r="O174" s="68"/>
      <c r="P174" s="70"/>
      <c r="Q174" s="70"/>
      <c r="R174" s="37" t="s">
        <v>155</v>
      </c>
      <c r="S174" s="37" t="s">
        <v>156</v>
      </c>
      <c r="T174" s="37" t="s">
        <v>157</v>
      </c>
      <c r="U174" s="21"/>
      <c r="V174" s="68"/>
      <c r="W174" s="70"/>
      <c r="X174" s="70"/>
      <c r="Y174" s="37" t="s">
        <v>155</v>
      </c>
      <c r="Z174" s="37" t="s">
        <v>156</v>
      </c>
      <c r="AA174" s="37" t="s">
        <v>157</v>
      </c>
      <c r="AB174" s="21"/>
      <c r="AC174" s="68"/>
      <c r="AD174" s="70"/>
      <c r="AE174" s="70"/>
      <c r="AF174" s="37" t="s">
        <v>155</v>
      </c>
      <c r="AG174" s="37" t="s">
        <v>156</v>
      </c>
      <c r="AH174" s="37" t="s">
        <v>157</v>
      </c>
      <c r="AI174" s="21"/>
    </row>
    <row r="175" spans="1:35" ht="15" outlineLevel="1" thickTop="1" x14ac:dyDescent="0.2">
      <c r="A175" s="27" t="s">
        <v>3</v>
      </c>
      <c r="B175" t="s">
        <v>4</v>
      </c>
      <c r="C175" s="28">
        <v>0</v>
      </c>
      <c r="D175" s="29">
        <v>2.2899985236467364</v>
      </c>
      <c r="E175" s="30">
        <v>0</v>
      </c>
      <c r="F175" s="31">
        <v>0</v>
      </c>
      <c r="G175" s="21"/>
      <c r="H175" s="27" t="s">
        <v>3</v>
      </c>
      <c r="I175" t="s">
        <v>4</v>
      </c>
      <c r="J175" s="28">
        <v>0</v>
      </c>
      <c r="K175" s="29">
        <v>1.568423741628528</v>
      </c>
      <c r="L175" s="30">
        <v>0</v>
      </c>
      <c r="M175" s="31">
        <v>0</v>
      </c>
      <c r="N175" s="21"/>
      <c r="O175" s="27" t="s">
        <v>3</v>
      </c>
      <c r="P175" t="s">
        <v>4</v>
      </c>
      <c r="Q175" s="28">
        <v>0</v>
      </c>
      <c r="R175" s="29">
        <v>1.937316135358339</v>
      </c>
      <c r="S175" s="30">
        <v>0</v>
      </c>
      <c r="T175" s="31">
        <v>0</v>
      </c>
      <c r="U175" s="21"/>
      <c r="V175" s="27" t="s">
        <v>3</v>
      </c>
      <c r="W175" t="s">
        <v>4</v>
      </c>
      <c r="X175" s="28">
        <v>0</v>
      </c>
      <c r="Y175" s="29">
        <v>1.9926122501027845</v>
      </c>
      <c r="Z175" s="30">
        <v>0</v>
      </c>
      <c r="AA175" s="31">
        <v>0</v>
      </c>
      <c r="AB175" s="21"/>
      <c r="AC175" s="27" t="s">
        <v>3</v>
      </c>
      <c r="AD175" t="s">
        <v>4</v>
      </c>
      <c r="AE175" s="28">
        <v>0</v>
      </c>
      <c r="AF175" s="29">
        <v>1.8160503934783689</v>
      </c>
      <c r="AG175" s="30">
        <v>0</v>
      </c>
      <c r="AH175" s="31">
        <v>0</v>
      </c>
      <c r="AI175" s="21"/>
    </row>
    <row r="176" spans="1:35" outlineLevel="1" x14ac:dyDescent="0.2">
      <c r="A176" s="27" t="s">
        <v>3</v>
      </c>
      <c r="B176" t="s">
        <v>5</v>
      </c>
      <c r="C176" s="28">
        <v>2.5667560263848729E-3</v>
      </c>
      <c r="D176" s="29">
        <v>2.2752799325052258</v>
      </c>
      <c r="E176" s="30">
        <v>5.8400884784703547E-3</v>
      </c>
      <c r="F176" s="31">
        <v>0.23477679530479517</v>
      </c>
      <c r="G176" s="21"/>
      <c r="H176" s="27" t="s">
        <v>3</v>
      </c>
      <c r="I176" t="s">
        <v>5</v>
      </c>
      <c r="J176" s="28">
        <v>0</v>
      </c>
      <c r="K176" s="29">
        <v>1.710330919089351</v>
      </c>
      <c r="L176" s="30">
        <v>0</v>
      </c>
      <c r="M176" s="31">
        <v>0</v>
      </c>
      <c r="N176" s="21"/>
      <c r="O176" s="27" t="s">
        <v>3</v>
      </c>
      <c r="P176" t="s">
        <v>5</v>
      </c>
      <c r="Q176" s="28">
        <v>2.5667560263848729E-3</v>
      </c>
      <c r="R176" s="29">
        <v>2.0597717049094304</v>
      </c>
      <c r="S176" s="30">
        <v>5.2869314365533247E-3</v>
      </c>
      <c r="T176" s="31">
        <v>3.6786989672839283E-2</v>
      </c>
      <c r="U176" s="21"/>
      <c r="V176" s="27" t="s">
        <v>3</v>
      </c>
      <c r="W176" t="s">
        <v>5</v>
      </c>
      <c r="X176" s="28">
        <v>2.5667560263848729E-3</v>
      </c>
      <c r="Y176" s="29">
        <v>2.0932330775056864</v>
      </c>
      <c r="Z176" s="30">
        <v>5.3728186163158748E-3</v>
      </c>
      <c r="AA176" s="31">
        <v>1.5122507230847715E-2</v>
      </c>
      <c r="AB176" s="21"/>
      <c r="AC176" s="27" t="s">
        <v>3</v>
      </c>
      <c r="AD176" t="s">
        <v>5</v>
      </c>
      <c r="AE176" s="28">
        <v>0</v>
      </c>
      <c r="AF176" s="29">
        <v>1.8990827830198773</v>
      </c>
      <c r="AG176" s="30">
        <v>0</v>
      </c>
      <c r="AH176" s="31">
        <v>0</v>
      </c>
      <c r="AI176" s="21"/>
    </row>
    <row r="177" spans="1:35" outlineLevel="1" x14ac:dyDescent="0.2">
      <c r="A177" s="27" t="s">
        <v>3</v>
      </c>
      <c r="B177" t="s">
        <v>6</v>
      </c>
      <c r="C177" s="28">
        <v>0.6574917629723811</v>
      </c>
      <c r="D177" s="29">
        <v>2.2229613961137646</v>
      </c>
      <c r="E177" s="30">
        <v>1.4615788073503848</v>
      </c>
      <c r="F177" s="31">
        <v>58.756779069382354</v>
      </c>
      <c r="G177" s="21"/>
      <c r="H177" s="27" t="s">
        <v>3</v>
      </c>
      <c r="I177" t="s">
        <v>6</v>
      </c>
      <c r="J177" s="28">
        <v>0.59887935189992214</v>
      </c>
      <c r="K177" s="29">
        <v>1.5850893653155818</v>
      </c>
      <c r="L177" s="30">
        <v>0.9492772918036545</v>
      </c>
      <c r="M177" s="31">
        <v>8.067736483569524</v>
      </c>
      <c r="N177" s="21"/>
      <c r="O177" s="27" t="s">
        <v>3</v>
      </c>
      <c r="P177" t="s">
        <v>6</v>
      </c>
      <c r="Q177" s="28">
        <v>0.6574917629723811</v>
      </c>
      <c r="R177" s="29">
        <v>1.8853556040195933</v>
      </c>
      <c r="S177" s="30">
        <v>1.2396057799167008</v>
      </c>
      <c r="T177" s="31">
        <v>8.6252991118636793</v>
      </c>
      <c r="U177" s="21"/>
      <c r="V177" s="27" t="s">
        <v>3</v>
      </c>
      <c r="W177" t="s">
        <v>6</v>
      </c>
      <c r="X177" s="28">
        <v>0.6574917629723811</v>
      </c>
      <c r="Y177" s="29">
        <v>1.9302255878374568</v>
      </c>
      <c r="Z177" s="30">
        <v>1.2691074246816501</v>
      </c>
      <c r="AA177" s="31">
        <v>3.5720703744193636</v>
      </c>
      <c r="AB177" s="21"/>
      <c r="AC177" s="27" t="s">
        <v>3</v>
      </c>
      <c r="AD177" t="s">
        <v>6</v>
      </c>
      <c r="AE177" s="28">
        <v>0.59887935189992214</v>
      </c>
      <c r="AF177" s="29">
        <v>1.8622040518625338</v>
      </c>
      <c r="AG177" s="30">
        <v>1.1152355556848432</v>
      </c>
      <c r="AH177" s="31">
        <v>1.8014507991571025</v>
      </c>
      <c r="AI177" s="21"/>
    </row>
    <row r="178" spans="1:35" outlineLevel="1" x14ac:dyDescent="0.2">
      <c r="A178" s="27" t="s">
        <v>3</v>
      </c>
      <c r="B178" s="32" t="s">
        <v>7</v>
      </c>
      <c r="C178" s="28">
        <v>1.5815813750569667E-2</v>
      </c>
      <c r="D178" s="29">
        <v>2.1981750539851097</v>
      </c>
      <c r="E178" s="30">
        <v>3.4765927244976916E-2</v>
      </c>
      <c r="F178" s="31">
        <v>1.3976214597545298</v>
      </c>
      <c r="G178" s="21"/>
      <c r="H178" s="27" t="s">
        <v>3</v>
      </c>
      <c r="I178" s="32" t="s">
        <v>7</v>
      </c>
      <c r="J178" s="28">
        <v>2.5623660658965326E-2</v>
      </c>
      <c r="K178" s="29">
        <v>1.6688427484168691</v>
      </c>
      <c r="L178" s="30">
        <v>4.2761860278608899E-2</v>
      </c>
      <c r="M178" s="31">
        <v>0.36342533762662932</v>
      </c>
      <c r="N178" s="21"/>
      <c r="O178" s="27" t="s">
        <v>3</v>
      </c>
      <c r="P178" s="32" t="s">
        <v>7</v>
      </c>
      <c r="Q178" s="28">
        <v>1.5815813750569667E-2</v>
      </c>
      <c r="R178" s="29">
        <v>1.9106350260458076</v>
      </c>
      <c r="S178" s="30">
        <v>3.0218247717255318E-2</v>
      </c>
      <c r="T178" s="31">
        <v>0.21026154396862651</v>
      </c>
      <c r="U178" s="21"/>
      <c r="V178" s="27" t="s">
        <v>3</v>
      </c>
      <c r="W178" s="32" t="s">
        <v>7</v>
      </c>
      <c r="X178" s="28">
        <v>1.5815813750569667E-2</v>
      </c>
      <c r="Y178" s="29">
        <v>1.9535289047358424</v>
      </c>
      <c r="Z178" s="30">
        <v>3.0896649313656436E-2</v>
      </c>
      <c r="AA178" s="31">
        <v>8.6962697984231785E-2</v>
      </c>
      <c r="AB178" s="21"/>
      <c r="AC178" s="27" t="s">
        <v>3</v>
      </c>
      <c r="AD178" s="32" t="s">
        <v>7</v>
      </c>
      <c r="AE178" s="28">
        <v>2.5623660658965326E-2</v>
      </c>
      <c r="AF178" s="29">
        <v>1.9278381878047699</v>
      </c>
      <c r="AG178" s="30">
        <v>4.9398271529704094E-2</v>
      </c>
      <c r="AH178" s="31">
        <v>7.9793506645794612E-2</v>
      </c>
      <c r="AI178" s="21"/>
    </row>
    <row r="179" spans="1:35" outlineLevel="1" x14ac:dyDescent="0.2">
      <c r="A179" s="27" t="s">
        <v>3</v>
      </c>
      <c r="B179" s="32" t="s">
        <v>8</v>
      </c>
      <c r="C179" s="28">
        <v>5.9565568658920846E-3</v>
      </c>
      <c r="D179" s="29">
        <v>2.2216032403806878</v>
      </c>
      <c r="E179" s="30">
        <v>1.3233106034777689E-2</v>
      </c>
      <c r="F179" s="31">
        <v>0.53198273249233308</v>
      </c>
      <c r="G179" s="21"/>
      <c r="H179" s="27" t="s">
        <v>3</v>
      </c>
      <c r="I179" s="32" t="s">
        <v>8</v>
      </c>
      <c r="J179" s="28">
        <v>5.2754115827650643E-3</v>
      </c>
      <c r="K179" s="29">
        <v>1.5847120978241342</v>
      </c>
      <c r="L179" s="30">
        <v>8.3600085562093619E-3</v>
      </c>
      <c r="M179" s="31">
        <v>7.1050204839234729E-2</v>
      </c>
      <c r="N179" s="21"/>
      <c r="O179" s="27" t="s">
        <v>3</v>
      </c>
      <c r="P179" s="32" t="s">
        <v>8</v>
      </c>
      <c r="Q179" s="28">
        <v>5.9565568658920846E-3</v>
      </c>
      <c r="R179" s="29">
        <v>1.8837246735662891</v>
      </c>
      <c r="S179" s="30">
        <v>1.1220513137781605E-2</v>
      </c>
      <c r="T179" s="31">
        <v>7.8073435579225733E-2</v>
      </c>
      <c r="U179" s="21"/>
      <c r="V179" s="27" t="s">
        <v>3</v>
      </c>
      <c r="W179" s="32" t="s">
        <v>8</v>
      </c>
      <c r="X179" s="28">
        <v>5.9565568658920846E-3</v>
      </c>
      <c r="Y179" s="29">
        <v>1.9278557590003327</v>
      </c>
      <c r="Z179" s="30">
        <v>1.1483382457723028E-2</v>
      </c>
      <c r="AA179" s="31">
        <v>3.2321495783265944E-2</v>
      </c>
      <c r="AB179" s="21"/>
      <c r="AC179" s="27" t="s">
        <v>3</v>
      </c>
      <c r="AD179" s="32" t="s">
        <v>8</v>
      </c>
      <c r="AE179" s="28">
        <v>5.2754115827650643E-3</v>
      </c>
      <c r="AF179" s="29">
        <v>1.8614517981554595</v>
      </c>
      <c r="AG179" s="30">
        <v>9.8199243767481681E-3</v>
      </c>
      <c r="AH179" s="31">
        <v>1.5862218995781718E-2</v>
      </c>
      <c r="AI179" s="21"/>
    </row>
    <row r="180" spans="1:35" outlineLevel="1" x14ac:dyDescent="0.2">
      <c r="A180" s="27" t="s">
        <v>3</v>
      </c>
      <c r="B180" s="32" t="s">
        <v>9</v>
      </c>
      <c r="C180" s="28">
        <v>9.0125933992116103E-2</v>
      </c>
      <c r="D180" s="29">
        <v>0.88918455844550592</v>
      </c>
      <c r="E180" s="30">
        <v>8.0138588821268564E-2</v>
      </c>
      <c r="F180" s="31">
        <v>3.2216431537068235</v>
      </c>
      <c r="G180" s="21"/>
      <c r="H180" s="27" t="s">
        <v>3</v>
      </c>
      <c r="I180" s="32" t="s">
        <v>9</v>
      </c>
      <c r="J180" s="28">
        <v>2.9933974364059316E-2</v>
      </c>
      <c r="K180" s="29">
        <v>0.6340357461262327</v>
      </c>
      <c r="L180" s="30">
        <v>1.8979209770439872E-2</v>
      </c>
      <c r="M180" s="31">
        <v>0.16130088059239875</v>
      </c>
      <c r="N180" s="21"/>
      <c r="O180" s="27" t="s">
        <v>3</v>
      </c>
      <c r="P180" s="32" t="s">
        <v>9</v>
      </c>
      <c r="Q180" s="28">
        <v>9.0125933992116103E-2</v>
      </c>
      <c r="R180" s="29">
        <v>0.75414224160783738</v>
      </c>
      <c r="S180" s="30">
        <v>6.7967773887814428E-2</v>
      </c>
      <c r="T180" s="31">
        <v>0.47292646521002146</v>
      </c>
      <c r="U180" s="21"/>
      <c r="V180" s="27" t="s">
        <v>3</v>
      </c>
      <c r="W180" s="32" t="s">
        <v>9</v>
      </c>
      <c r="X180" s="28">
        <v>9.0125933992116103E-2</v>
      </c>
      <c r="Y180" s="29">
        <v>0.77209023513498276</v>
      </c>
      <c r="Z180" s="30">
        <v>6.9585353567732863E-2</v>
      </c>
      <c r="AA180" s="31">
        <v>0.19585716318312962</v>
      </c>
      <c r="AB180" s="21"/>
      <c r="AC180" s="27" t="s">
        <v>3</v>
      </c>
      <c r="AD180" s="32" t="s">
        <v>9</v>
      </c>
      <c r="AE180" s="28">
        <v>2.9933974364059316E-2</v>
      </c>
      <c r="AF180" s="29">
        <v>0.74488162074501352</v>
      </c>
      <c r="AG180" s="30">
        <v>2.229726733964019E-2</v>
      </c>
      <c r="AH180" s="31">
        <v>3.6016991982781958E-2</v>
      </c>
      <c r="AI180" s="21"/>
    </row>
    <row r="181" spans="1:35" outlineLevel="1" x14ac:dyDescent="0.2">
      <c r="A181" s="27" t="s">
        <v>3</v>
      </c>
      <c r="B181" s="32" t="s">
        <v>10</v>
      </c>
      <c r="C181" s="28">
        <v>3.6543349370731448E-2</v>
      </c>
      <c r="D181" s="29">
        <v>2.2216032403806878</v>
      </c>
      <c r="E181" s="30">
        <v>8.1184823376380555E-2</v>
      </c>
      <c r="F181" s="31">
        <v>3.2637027212787633</v>
      </c>
      <c r="G181" s="21"/>
      <c r="H181" s="27" t="s">
        <v>3</v>
      </c>
      <c r="I181" s="32" t="s">
        <v>10</v>
      </c>
      <c r="J181" s="28">
        <v>3.1025630750130456E-2</v>
      </c>
      <c r="K181" s="29">
        <v>1.5847120978241342</v>
      </c>
      <c r="L181" s="30">
        <v>4.9166692392356201E-2</v>
      </c>
      <c r="M181" s="31">
        <v>0.41785885053310323</v>
      </c>
      <c r="N181" s="21"/>
      <c r="O181" s="27" t="s">
        <v>3</v>
      </c>
      <c r="P181" s="32" t="s">
        <v>10</v>
      </c>
      <c r="Q181" s="28">
        <v>3.6543349370731448E-2</v>
      </c>
      <c r="R181" s="29">
        <v>1.8837246735662891</v>
      </c>
      <c r="S181" s="30">
        <v>6.8837608864399949E-2</v>
      </c>
      <c r="T181" s="31">
        <v>0.47897886265166234</v>
      </c>
      <c r="U181" s="21"/>
      <c r="V181" s="27" t="s">
        <v>3</v>
      </c>
      <c r="W181" s="32" t="s">
        <v>10</v>
      </c>
      <c r="X181" s="28">
        <v>3.6543349370731448E-2</v>
      </c>
      <c r="Y181" s="29">
        <v>1.9278557590003327</v>
      </c>
      <c r="Z181" s="30">
        <v>7.0450306537525806E-2</v>
      </c>
      <c r="AA181" s="31">
        <v>0.19829168749413384</v>
      </c>
      <c r="AB181" s="21"/>
      <c r="AC181" s="27" t="s">
        <v>3</v>
      </c>
      <c r="AD181" s="32" t="s">
        <v>10</v>
      </c>
      <c r="AE181" s="28">
        <v>3.1025630750130456E-2</v>
      </c>
      <c r="AF181" s="29">
        <v>1.8614517981554595</v>
      </c>
      <c r="AG181" s="30">
        <v>5.7752716148737657E-2</v>
      </c>
      <c r="AH181" s="31">
        <v>9.328852198919424E-2</v>
      </c>
      <c r="AI181" s="21"/>
    </row>
    <row r="182" spans="1:35" outlineLevel="1" x14ac:dyDescent="0.2">
      <c r="A182" s="27" t="s">
        <v>3</v>
      </c>
      <c r="B182" s="32" t="s">
        <v>11</v>
      </c>
      <c r="C182" s="28">
        <v>0</v>
      </c>
      <c r="D182" s="29">
        <v>1.9509907105650972</v>
      </c>
      <c r="E182" s="30">
        <v>0</v>
      </c>
      <c r="F182" s="31">
        <v>0</v>
      </c>
      <c r="G182" s="21"/>
      <c r="H182" s="27" t="s">
        <v>3</v>
      </c>
      <c r="I182" s="32" t="s">
        <v>11</v>
      </c>
      <c r="J182" s="28">
        <v>0</v>
      </c>
      <c r="K182" s="29">
        <v>1.2351737669982661</v>
      </c>
      <c r="L182" s="30">
        <v>0</v>
      </c>
      <c r="M182" s="31">
        <v>0</v>
      </c>
      <c r="N182" s="21"/>
      <c r="O182" s="27" t="s">
        <v>3</v>
      </c>
      <c r="P182" s="32" t="s">
        <v>11</v>
      </c>
      <c r="Q182" s="28">
        <v>0</v>
      </c>
      <c r="R182" s="29">
        <v>1.6549866774903825</v>
      </c>
      <c r="S182" s="30">
        <v>0</v>
      </c>
      <c r="T182" s="31">
        <v>0</v>
      </c>
      <c r="U182" s="21"/>
      <c r="V182" s="27" t="s">
        <v>3</v>
      </c>
      <c r="W182" s="32" t="s">
        <v>11</v>
      </c>
      <c r="X182" s="28">
        <v>0</v>
      </c>
      <c r="Y182" s="29">
        <v>1.6932427041250619</v>
      </c>
      <c r="Z182" s="30">
        <v>0</v>
      </c>
      <c r="AA182" s="31">
        <v>0</v>
      </c>
      <c r="AB182" s="21"/>
      <c r="AC182" s="27" t="s">
        <v>3</v>
      </c>
      <c r="AD182" s="32" t="s">
        <v>11</v>
      </c>
      <c r="AE182" s="28">
        <v>0</v>
      </c>
      <c r="AF182" s="29">
        <v>1.4509093375196371</v>
      </c>
      <c r="AG182" s="30">
        <v>0</v>
      </c>
      <c r="AH182" s="31">
        <v>0</v>
      </c>
      <c r="AI182" s="21"/>
    </row>
    <row r="183" spans="1:35" outlineLevel="1" x14ac:dyDescent="0.2">
      <c r="A183" s="27" t="s">
        <v>12</v>
      </c>
      <c r="B183" s="32" t="s">
        <v>13</v>
      </c>
      <c r="C183" s="28">
        <v>0.38090936288239491</v>
      </c>
      <c r="D183" s="29">
        <v>2.6819576190054653</v>
      </c>
      <c r="E183" s="30">
        <v>1.0215827679329565</v>
      </c>
      <c r="F183" s="31">
        <v>41.068543615065593</v>
      </c>
      <c r="G183" s="21"/>
      <c r="H183" s="27" t="s">
        <v>12</v>
      </c>
      <c r="I183" s="32" t="s">
        <v>13</v>
      </c>
      <c r="J183" s="28">
        <v>9.8566597120634727E-3</v>
      </c>
      <c r="K183" s="29">
        <v>3.0932988106460479</v>
      </c>
      <c r="L183" s="30">
        <v>3.0489593764268758E-2</v>
      </c>
      <c r="M183" s="31">
        <v>0.25912555804830423</v>
      </c>
      <c r="N183" s="21"/>
      <c r="O183" s="27" t="s">
        <v>12</v>
      </c>
      <c r="P183" s="32" t="s">
        <v>13</v>
      </c>
      <c r="Q183" s="28">
        <v>0.38090936288239491</v>
      </c>
      <c r="R183" s="29">
        <v>4.4373323534534421</v>
      </c>
      <c r="S183" s="30">
        <v>1.6902214396513886</v>
      </c>
      <c r="T183" s="31">
        <v>11.760727255771371</v>
      </c>
      <c r="U183" s="21"/>
      <c r="V183" s="27" t="s">
        <v>12</v>
      </c>
      <c r="W183" s="32" t="s">
        <v>13</v>
      </c>
      <c r="X183" s="28">
        <v>0.38090936288239491</v>
      </c>
      <c r="Y183" s="29">
        <v>4.2736148203944309</v>
      </c>
      <c r="Z183" s="30">
        <v>1.6278598984412032</v>
      </c>
      <c r="AA183" s="31">
        <v>4.5818265686892188</v>
      </c>
      <c r="AB183" s="21"/>
      <c r="AC183" s="27" t="s">
        <v>12</v>
      </c>
      <c r="AD183" s="32" t="s">
        <v>13</v>
      </c>
      <c r="AE183" s="28">
        <v>9.8566597120634727E-3</v>
      </c>
      <c r="AF183" s="29">
        <v>1.536431161761004</v>
      </c>
      <c r="AG183" s="30">
        <v>1.5144079132488565E-2</v>
      </c>
      <c r="AH183" s="31">
        <v>2.4462377761052489E-2</v>
      </c>
      <c r="AI183" s="21"/>
    </row>
    <row r="184" spans="1:35" outlineLevel="1" x14ac:dyDescent="0.2">
      <c r="A184" s="27" t="s">
        <v>12</v>
      </c>
      <c r="B184" s="32" t="s">
        <v>14</v>
      </c>
      <c r="C184" s="28">
        <v>2.7981835350928571E-2</v>
      </c>
      <c r="D184" s="29">
        <v>2.5542453514337762</v>
      </c>
      <c r="E184" s="30">
        <v>7.1472472869694603E-2</v>
      </c>
      <c r="F184" s="31">
        <v>2.8732575190797252</v>
      </c>
      <c r="G184" s="21"/>
      <c r="H184" s="27" t="s">
        <v>12</v>
      </c>
      <c r="I184" s="32" t="s">
        <v>14</v>
      </c>
      <c r="J184" s="28">
        <v>0.11525719105607778</v>
      </c>
      <c r="K184" s="29">
        <v>2.9459988672819506</v>
      </c>
      <c r="L184" s="30">
        <v>0.33954755429730449</v>
      </c>
      <c r="M184" s="31">
        <v>2.8857534203796926</v>
      </c>
      <c r="N184" s="21"/>
      <c r="O184" s="27" t="s">
        <v>12</v>
      </c>
      <c r="P184" s="32" t="s">
        <v>14</v>
      </c>
      <c r="Q184" s="28">
        <v>2.7981835350928571E-2</v>
      </c>
      <c r="R184" s="29">
        <v>4.2260308128128017</v>
      </c>
      <c r="S184" s="30">
        <v>0.11825209839207866</v>
      </c>
      <c r="T184" s="31">
        <v>0.82280974787464434</v>
      </c>
      <c r="U184" s="21"/>
      <c r="V184" s="27" t="s">
        <v>12</v>
      </c>
      <c r="W184" s="32" t="s">
        <v>14</v>
      </c>
      <c r="X184" s="28">
        <v>2.7981835350928571E-2</v>
      </c>
      <c r="Y184" s="29">
        <v>4.0701093527566004</v>
      </c>
      <c r="Z184" s="30">
        <v>0.11388912976910964</v>
      </c>
      <c r="AA184" s="31">
        <v>0.32055598959141535</v>
      </c>
      <c r="AB184" s="21"/>
      <c r="AC184" s="27" t="s">
        <v>12</v>
      </c>
      <c r="AD184" s="32" t="s">
        <v>14</v>
      </c>
      <c r="AE184" s="28">
        <v>0.11525719105607778</v>
      </c>
      <c r="AF184" s="29">
        <v>1.4632677731057182</v>
      </c>
      <c r="AG184" s="30">
        <v>0.16865213329104722</v>
      </c>
      <c r="AH184" s="31">
        <v>0.27242542505752382</v>
      </c>
      <c r="AI184" s="21"/>
    </row>
    <row r="185" spans="1:35" outlineLevel="1" x14ac:dyDescent="0.2">
      <c r="A185" s="27" t="s">
        <v>12</v>
      </c>
      <c r="B185" s="32" t="s">
        <v>8</v>
      </c>
      <c r="C185" s="28">
        <v>5.9565568658920855E-3</v>
      </c>
      <c r="D185" s="29">
        <v>1.8210243064687235</v>
      </c>
      <c r="E185" s="30">
        <v>1.0847034835652648E-2</v>
      </c>
      <c r="F185" s="31">
        <v>0.43606053001803535</v>
      </c>
      <c r="G185" s="21"/>
      <c r="H185" s="27" t="s">
        <v>12</v>
      </c>
      <c r="I185" s="32" t="s">
        <v>8</v>
      </c>
      <c r="J185" s="28">
        <v>5.2754115827650643E-3</v>
      </c>
      <c r="K185" s="29">
        <v>2.0897560061436327</v>
      </c>
      <c r="L185" s="30">
        <v>1.102432303996298E-2</v>
      </c>
      <c r="M185" s="31">
        <v>9.3693733078955566E-2</v>
      </c>
      <c r="N185" s="21"/>
      <c r="O185" s="27" t="s">
        <v>12</v>
      </c>
      <c r="P185" s="32" t="s">
        <v>8</v>
      </c>
      <c r="Q185" s="28">
        <v>5.9565568658920855E-3</v>
      </c>
      <c r="R185" s="29">
        <v>3.2744520344379859</v>
      </c>
      <c r="S185" s="30">
        <v>1.9504459747765893E-2</v>
      </c>
      <c r="T185" s="31">
        <v>0.13571395202036804</v>
      </c>
      <c r="U185" s="21"/>
      <c r="V185" s="27" t="s">
        <v>12</v>
      </c>
      <c r="W185" s="32" t="s">
        <v>8</v>
      </c>
      <c r="X185" s="28">
        <v>5.9565568658920855E-3</v>
      </c>
      <c r="Y185" s="29">
        <v>3.1598718591469117</v>
      </c>
      <c r="Z185" s="30">
        <v>1.8821956417940724E-2</v>
      </c>
      <c r="AA185" s="31">
        <v>5.2976880917707699E-2</v>
      </c>
      <c r="AB185" s="21"/>
      <c r="AC185" s="27" t="s">
        <v>12</v>
      </c>
      <c r="AD185" s="32" t="s">
        <v>8</v>
      </c>
      <c r="AE185" s="28">
        <v>5.2754115827650643E-3</v>
      </c>
      <c r="AF185" s="29">
        <v>1.0106741713652296</v>
      </c>
      <c r="AG185" s="30">
        <v>5.331722230021616E-3</v>
      </c>
      <c r="AH185" s="31">
        <v>8.6123825798021629E-3</v>
      </c>
      <c r="AI185" s="21"/>
    </row>
    <row r="186" spans="1:35" outlineLevel="1" x14ac:dyDescent="0.2">
      <c r="A186" s="27" t="s">
        <v>12</v>
      </c>
      <c r="B186" s="32" t="s">
        <v>10</v>
      </c>
      <c r="C186" s="28">
        <v>3.6543349370731448E-2</v>
      </c>
      <c r="D186" s="29">
        <v>2.0233603405208038</v>
      </c>
      <c r="E186" s="30">
        <v>7.3940363826533892E-2</v>
      </c>
      <c r="F186" s="31">
        <v>2.9724689492052101</v>
      </c>
      <c r="G186" s="21"/>
      <c r="H186" s="27" t="s">
        <v>12</v>
      </c>
      <c r="I186" s="32" t="s">
        <v>10</v>
      </c>
      <c r="J186" s="28">
        <v>3.1025630750130456E-2</v>
      </c>
      <c r="K186" s="29">
        <v>2.3219511179373695</v>
      </c>
      <c r="L186" s="30">
        <v>7.2039998004977443E-2</v>
      </c>
      <c r="M186" s="31">
        <v>0.61225494931700708</v>
      </c>
      <c r="N186" s="21"/>
      <c r="O186" s="27" t="s">
        <v>12</v>
      </c>
      <c r="P186" s="32" t="s">
        <v>10</v>
      </c>
      <c r="Q186" s="28">
        <v>3.6543349370731448E-2</v>
      </c>
      <c r="R186" s="29">
        <v>3.6382800382644289</v>
      </c>
      <c r="S186" s="30">
        <v>0.13295493854685519</v>
      </c>
      <c r="T186" s="31">
        <v>0.92511355783057203</v>
      </c>
      <c r="U186" s="21"/>
      <c r="V186" s="27" t="s">
        <v>12</v>
      </c>
      <c r="W186" s="32" t="s">
        <v>10</v>
      </c>
      <c r="X186" s="28">
        <v>3.6543349370731448E-2</v>
      </c>
      <c r="Y186" s="29">
        <v>3.5109687323854573</v>
      </c>
      <c r="Z186" s="30">
        <v>0.12830255701727589</v>
      </c>
      <c r="AA186" s="31">
        <v>0.36112448321593138</v>
      </c>
      <c r="AB186" s="21"/>
      <c r="AC186" s="27" t="s">
        <v>12</v>
      </c>
      <c r="AD186" s="32" t="s">
        <v>10</v>
      </c>
      <c r="AE186" s="28">
        <v>3.1025630750130456E-2</v>
      </c>
      <c r="AF186" s="29">
        <v>1.1229713015169218</v>
      </c>
      <c r="AG186" s="30">
        <v>3.4840892943857428E-2</v>
      </c>
      <c r="AH186" s="31">
        <v>5.6278831962559554E-2</v>
      </c>
      <c r="AI186" s="21"/>
    </row>
    <row r="187" spans="1:35" outlineLevel="1" x14ac:dyDescent="0.2">
      <c r="A187" s="27" t="s">
        <v>12</v>
      </c>
      <c r="B187" s="32" t="s">
        <v>11</v>
      </c>
      <c r="C187" s="28">
        <v>0</v>
      </c>
      <c r="D187" s="29">
        <v>1.7449335747527113</v>
      </c>
      <c r="E187" s="30">
        <v>0</v>
      </c>
      <c r="F187" s="31">
        <v>0</v>
      </c>
      <c r="G187" s="21"/>
      <c r="H187" s="27" t="s">
        <v>12</v>
      </c>
      <c r="I187" s="32" t="s">
        <v>11</v>
      </c>
      <c r="J187" s="28">
        <v>0</v>
      </c>
      <c r="K187" s="29">
        <v>2.0168012007730409</v>
      </c>
      <c r="L187" s="30">
        <v>0</v>
      </c>
      <c r="M187" s="31">
        <v>0</v>
      </c>
      <c r="N187" s="21"/>
      <c r="O187" s="27" t="s">
        <v>12</v>
      </c>
      <c r="P187" s="32" t="s">
        <v>11</v>
      </c>
      <c r="Q187" s="28">
        <v>0</v>
      </c>
      <c r="R187" s="29">
        <v>3.2809409827693869</v>
      </c>
      <c r="S187" s="30">
        <v>0</v>
      </c>
      <c r="T187" s="31">
        <v>0</v>
      </c>
      <c r="U187" s="21"/>
      <c r="V187" s="27" t="s">
        <v>12</v>
      </c>
      <c r="W187" s="32" t="s">
        <v>11</v>
      </c>
      <c r="X187" s="28">
        <v>0</v>
      </c>
      <c r="Y187" s="29">
        <v>3.130542075414362</v>
      </c>
      <c r="Z187" s="30">
        <v>0</v>
      </c>
      <c r="AA187" s="31">
        <v>0</v>
      </c>
      <c r="AB187" s="21"/>
      <c r="AC187" s="27" t="s">
        <v>12</v>
      </c>
      <c r="AD187" s="32" t="s">
        <v>11</v>
      </c>
      <c r="AE187" s="28">
        <v>0</v>
      </c>
      <c r="AF187" s="29">
        <v>0.97124177979701232</v>
      </c>
      <c r="AG187" s="30">
        <v>0</v>
      </c>
      <c r="AH187" s="31">
        <v>0</v>
      </c>
      <c r="AI187" s="21"/>
    </row>
    <row r="188" spans="1:35" outlineLevel="1" x14ac:dyDescent="0.2">
      <c r="A188" s="27" t="s">
        <v>15</v>
      </c>
      <c r="B188" s="32" t="s">
        <v>15</v>
      </c>
      <c r="C188" s="28">
        <v>1</v>
      </c>
      <c r="D188" s="29">
        <v>2.5377911282435988</v>
      </c>
      <c r="E188" s="30">
        <v>2.5377911282435988</v>
      </c>
      <c r="F188" s="31">
        <v>102.02147971532604</v>
      </c>
      <c r="G188" s="21"/>
      <c r="H188" s="27" t="s">
        <v>15</v>
      </c>
      <c r="I188" s="32" t="s">
        <v>15</v>
      </c>
      <c r="J188" s="28">
        <v>1</v>
      </c>
      <c r="K188" s="29">
        <v>2.227958616677074</v>
      </c>
      <c r="L188" s="30">
        <v>2.227958616677074</v>
      </c>
      <c r="M188" s="31">
        <v>18.935018430174903</v>
      </c>
      <c r="N188" s="21"/>
      <c r="O188" s="27" t="s">
        <v>15</v>
      </c>
      <c r="P188" s="32" t="s">
        <v>15</v>
      </c>
      <c r="Q188" s="28">
        <v>1</v>
      </c>
      <c r="R188" s="29">
        <v>2.575124461576932</v>
      </c>
      <c r="S188" s="30">
        <v>2.575124461576932</v>
      </c>
      <c r="T188" s="31">
        <v>17.91796964101805</v>
      </c>
      <c r="U188" s="21"/>
      <c r="V188" s="27" t="s">
        <v>15</v>
      </c>
      <c r="W188" s="32" t="s">
        <v>15</v>
      </c>
      <c r="X188" s="28">
        <v>1</v>
      </c>
      <c r="Y188" s="29">
        <v>2.5617911282435988</v>
      </c>
      <c r="Z188" s="30">
        <v>2.5617911282435988</v>
      </c>
      <c r="AA188" s="31">
        <v>7.2104992979178091</v>
      </c>
      <c r="AB188" s="21"/>
      <c r="AC188" s="27" t="s">
        <v>15</v>
      </c>
      <c r="AD188" s="32" t="s">
        <v>15</v>
      </c>
      <c r="AE188" s="28">
        <v>1</v>
      </c>
      <c r="AF188" s="29">
        <v>2.1015899194340895</v>
      </c>
      <c r="AG188" s="30">
        <v>2.1015899194340895</v>
      </c>
      <c r="AH188" s="31">
        <v>3.3947185601881222</v>
      </c>
      <c r="AI188" s="21"/>
    </row>
    <row r="189" spans="1:35" outlineLevel="1" x14ac:dyDescent="0.2">
      <c r="A189" s="27" t="s">
        <v>16</v>
      </c>
      <c r="B189" s="32" t="s">
        <v>17</v>
      </c>
      <c r="C189" s="28">
        <v>0.44664690687716274</v>
      </c>
      <c r="D189" s="29">
        <v>0.6557590308648753</v>
      </c>
      <c r="E189" s="30">
        <v>0.29289274279256244</v>
      </c>
      <c r="F189" s="31">
        <v>11.774550980583832</v>
      </c>
      <c r="G189" s="21"/>
      <c r="H189" s="27" t="s">
        <v>16</v>
      </c>
      <c r="I189" s="32" t="s">
        <v>17</v>
      </c>
      <c r="J189" s="28">
        <v>0.38221024258760106</v>
      </c>
      <c r="K189" s="29">
        <v>0.73487885941045916</v>
      </c>
      <c r="L189" s="30">
        <v>0.28087822712777116</v>
      </c>
      <c r="M189" s="31">
        <v>2.3871333908488244</v>
      </c>
      <c r="N189" s="21"/>
      <c r="O189" s="27" t="s">
        <v>16</v>
      </c>
      <c r="P189" s="32" t="s">
        <v>17</v>
      </c>
      <c r="Q189" s="28">
        <v>0.44664690687716274</v>
      </c>
      <c r="R189" s="29">
        <v>0.6557590308648753</v>
      </c>
      <c r="S189" s="30">
        <v>0.29289274279256244</v>
      </c>
      <c r="T189" s="31">
        <v>2.0379765528761631</v>
      </c>
      <c r="U189" s="21"/>
      <c r="V189" s="27" t="s">
        <v>16</v>
      </c>
      <c r="W189" s="32" t="s">
        <v>17</v>
      </c>
      <c r="X189" s="28">
        <v>0.44664690687716274</v>
      </c>
      <c r="Y189" s="29">
        <v>0.6557590308648753</v>
      </c>
      <c r="Z189" s="30">
        <v>0.29289274279256244</v>
      </c>
      <c r="AA189" s="31">
        <v>0.82438528769476382</v>
      </c>
      <c r="AB189" s="21"/>
      <c r="AC189" s="27" t="s">
        <v>16</v>
      </c>
      <c r="AD189" s="32" t="s">
        <v>17</v>
      </c>
      <c r="AE189" s="28">
        <v>0.38221024258760106</v>
      </c>
      <c r="AF189" s="29">
        <v>0.73487885941045916</v>
      </c>
      <c r="AG189" s="30">
        <v>0.28087822712777116</v>
      </c>
      <c r="AH189" s="31">
        <v>0.45370532184515627</v>
      </c>
      <c r="AI189" s="21"/>
    </row>
    <row r="190" spans="1:35" outlineLevel="1" x14ac:dyDescent="0.2">
      <c r="A190" s="27" t="s">
        <v>18</v>
      </c>
      <c r="B190" s="32" t="s">
        <v>19</v>
      </c>
      <c r="C190" s="28">
        <v>1</v>
      </c>
      <c r="D190" s="29">
        <v>0.41328544232008207</v>
      </c>
      <c r="E190" s="30">
        <v>0.41328544232008207</v>
      </c>
      <c r="F190" s="31">
        <v>16.61444549200526</v>
      </c>
      <c r="G190" s="21"/>
      <c r="H190" s="27" t="s">
        <v>18</v>
      </c>
      <c r="I190" s="32" t="s">
        <v>19</v>
      </c>
      <c r="J190" s="28">
        <v>1</v>
      </c>
      <c r="K190" s="29">
        <v>0.33675110114969653</v>
      </c>
      <c r="L190" s="30">
        <v>0.33675110114969653</v>
      </c>
      <c r="M190" s="31">
        <v>2.861986869469491</v>
      </c>
      <c r="N190" s="21"/>
      <c r="O190" s="27" t="s">
        <v>18</v>
      </c>
      <c r="P190" s="32" t="s">
        <v>19</v>
      </c>
      <c r="Q190" s="28">
        <v>1</v>
      </c>
      <c r="R190" s="29">
        <v>0.41328544232008207</v>
      </c>
      <c r="S190" s="30">
        <v>0.41328544232008207</v>
      </c>
      <c r="T190" s="31">
        <v>2.8756808142901154</v>
      </c>
      <c r="U190" s="21"/>
      <c r="V190" s="27" t="s">
        <v>18</v>
      </c>
      <c r="W190" s="32" t="s">
        <v>19</v>
      </c>
      <c r="X190" s="28">
        <v>1</v>
      </c>
      <c r="Y190" s="29">
        <v>0.41328544232008207</v>
      </c>
      <c r="Z190" s="30">
        <v>0.41328544232008207</v>
      </c>
      <c r="AA190" s="31">
        <v>1.1632464328704777</v>
      </c>
      <c r="AB190" s="21"/>
      <c r="AC190" s="27" t="s">
        <v>18</v>
      </c>
      <c r="AD190" s="32" t="s">
        <v>19</v>
      </c>
      <c r="AE190" s="28">
        <v>1</v>
      </c>
      <c r="AF190" s="29">
        <v>0.33675110114969653</v>
      </c>
      <c r="AG190" s="30">
        <v>0.33675110114969653</v>
      </c>
      <c r="AH190" s="31">
        <v>0.54395731663220659</v>
      </c>
      <c r="AI190" s="21"/>
    </row>
    <row r="191" spans="1:35" outlineLevel="1" x14ac:dyDescent="0.2">
      <c r="A191" s="27" t="s">
        <v>18</v>
      </c>
      <c r="B191" s="32" t="s">
        <v>20</v>
      </c>
      <c r="C191" s="28">
        <v>1</v>
      </c>
      <c r="D191" s="29">
        <v>9.1780154805223071E-2</v>
      </c>
      <c r="E191" s="30">
        <v>9.1780154805223071E-2</v>
      </c>
      <c r="F191" s="31">
        <v>3.6896445485689147</v>
      </c>
      <c r="G191" s="21"/>
      <c r="H191" s="27" t="s">
        <v>18</v>
      </c>
      <c r="I191" s="32" t="s">
        <v>20</v>
      </c>
      <c r="J191" s="28">
        <v>1</v>
      </c>
      <c r="K191" s="29">
        <v>7.4783829841292879E-2</v>
      </c>
      <c r="L191" s="30">
        <v>7.4783829841292879E-2</v>
      </c>
      <c r="M191" s="31">
        <v>0.63557428119374626</v>
      </c>
      <c r="N191" s="21"/>
      <c r="O191" s="27" t="s">
        <v>18</v>
      </c>
      <c r="P191" s="32" t="s">
        <v>20</v>
      </c>
      <c r="Q191" s="28">
        <v>1</v>
      </c>
      <c r="R191" s="29">
        <v>9.1780154805223071E-2</v>
      </c>
      <c r="S191" s="30">
        <v>9.1780154805223071E-2</v>
      </c>
      <c r="T191" s="31">
        <v>0.63861535703826555</v>
      </c>
      <c r="U191" s="21"/>
      <c r="V191" s="27" t="s">
        <v>18</v>
      </c>
      <c r="W191" s="32" t="s">
        <v>20</v>
      </c>
      <c r="X191" s="28">
        <v>1</v>
      </c>
      <c r="Y191" s="29">
        <v>9.1780154805223071E-2</v>
      </c>
      <c r="Z191" s="30">
        <v>9.1780154805223071E-2</v>
      </c>
      <c r="AA191" s="31">
        <v>0.25832736107552035</v>
      </c>
      <c r="AB191" s="21"/>
      <c r="AC191" s="27" t="s">
        <v>18</v>
      </c>
      <c r="AD191" s="32" t="s">
        <v>20</v>
      </c>
      <c r="AE191" s="28">
        <v>1</v>
      </c>
      <c r="AF191" s="29">
        <v>7.4783829841292879E-2</v>
      </c>
      <c r="AG191" s="30">
        <v>7.4783829841292879E-2</v>
      </c>
      <c r="AH191" s="31">
        <v>0.12079904495951747</v>
      </c>
      <c r="AI191" s="21"/>
    </row>
    <row r="192" spans="1:35" outlineLevel="1" x14ac:dyDescent="0.2">
      <c r="A192" s="27" t="s">
        <v>18</v>
      </c>
      <c r="B192" s="32" t="s">
        <v>21</v>
      </c>
      <c r="C192" s="28">
        <v>1</v>
      </c>
      <c r="D192" s="29">
        <v>0.70364685055459553</v>
      </c>
      <c r="E192" s="30">
        <v>0.70364685055459553</v>
      </c>
      <c r="F192" s="31">
        <v>28.287234552787034</v>
      </c>
      <c r="G192" s="21"/>
      <c r="H192" s="27" t="s">
        <v>18</v>
      </c>
      <c r="I192" s="32" t="s">
        <v>21</v>
      </c>
      <c r="J192" s="28">
        <v>1</v>
      </c>
      <c r="K192" s="29">
        <v>0.57334187822967031</v>
      </c>
      <c r="L192" s="30">
        <v>0.57334187822967031</v>
      </c>
      <c r="M192" s="31">
        <v>4.8727292104112871</v>
      </c>
      <c r="N192" s="21"/>
      <c r="O192" s="27" t="s">
        <v>18</v>
      </c>
      <c r="P192" s="32" t="s">
        <v>21</v>
      </c>
      <c r="Q192" s="28">
        <v>1</v>
      </c>
      <c r="R192" s="29">
        <v>0.70364685055459553</v>
      </c>
      <c r="S192" s="30">
        <v>0.70364685055459553</v>
      </c>
      <c r="T192" s="31">
        <v>4.8960440919871031</v>
      </c>
      <c r="U192" s="21"/>
      <c r="V192" s="27" t="s">
        <v>18</v>
      </c>
      <c r="W192" s="32" t="s">
        <v>21</v>
      </c>
      <c r="X192" s="28">
        <v>1</v>
      </c>
      <c r="Y192" s="29">
        <v>0.70364685055459553</v>
      </c>
      <c r="Z192" s="30">
        <v>0.70364685055459553</v>
      </c>
      <c r="AA192" s="31">
        <v>1.9805069453045352</v>
      </c>
      <c r="AB192" s="21"/>
      <c r="AC192" s="27" t="s">
        <v>18</v>
      </c>
      <c r="AD192" s="32" t="s">
        <v>21</v>
      </c>
      <c r="AE192" s="28">
        <v>1</v>
      </c>
      <c r="AF192" s="29">
        <v>0.57334187822967031</v>
      </c>
      <c r="AG192" s="30">
        <v>0.57334187822967031</v>
      </c>
      <c r="AH192" s="31">
        <v>0.92612469129252561</v>
      </c>
      <c r="AI192" s="21"/>
    </row>
    <row r="193" spans="1:35" outlineLevel="1" x14ac:dyDescent="0.2">
      <c r="A193" s="27" t="s">
        <v>18</v>
      </c>
      <c r="B193" s="32" t="s">
        <v>22</v>
      </c>
      <c r="C193" s="28">
        <v>1</v>
      </c>
      <c r="D193" s="29">
        <v>3.2036797828661592</v>
      </c>
      <c r="E193" s="30">
        <v>3.2036797828661592</v>
      </c>
      <c r="F193" s="31">
        <v>128.79080092311943</v>
      </c>
      <c r="G193" s="21"/>
      <c r="H193" s="27" t="s">
        <v>18</v>
      </c>
      <c r="I193" s="32" t="s">
        <v>22</v>
      </c>
      <c r="J193" s="28">
        <v>1</v>
      </c>
      <c r="K193" s="29">
        <v>2.6104057490020565</v>
      </c>
      <c r="L193" s="30">
        <v>2.6104057490020565</v>
      </c>
      <c r="M193" s="31">
        <v>22.185367626490656</v>
      </c>
      <c r="N193" s="21"/>
      <c r="O193" s="27" t="s">
        <v>18</v>
      </c>
      <c r="P193" s="32" t="s">
        <v>22</v>
      </c>
      <c r="Q193" s="28">
        <v>1</v>
      </c>
      <c r="R193" s="29">
        <v>3.2036797828661592</v>
      </c>
      <c r="S193" s="30">
        <v>3.2036797828661592</v>
      </c>
      <c r="T193" s="31">
        <v>22.29151947622249</v>
      </c>
      <c r="U193" s="21"/>
      <c r="V193" s="27" t="s">
        <v>18</v>
      </c>
      <c r="W193" s="32" t="s">
        <v>22</v>
      </c>
      <c r="X193" s="28">
        <v>1</v>
      </c>
      <c r="Y193" s="29">
        <v>3.2036797828661592</v>
      </c>
      <c r="Z193" s="30">
        <v>3.2036797828661592</v>
      </c>
      <c r="AA193" s="31">
        <v>9.017179648423447</v>
      </c>
      <c r="AB193" s="21"/>
      <c r="AC193" s="27" t="s">
        <v>18</v>
      </c>
      <c r="AD193" s="32" t="s">
        <v>22</v>
      </c>
      <c r="AE193" s="28">
        <v>1</v>
      </c>
      <c r="AF193" s="29">
        <v>2.6104057490020565</v>
      </c>
      <c r="AG193" s="30">
        <v>2.6104057490020565</v>
      </c>
      <c r="AH193" s="31">
        <v>4.2166136998531494</v>
      </c>
      <c r="AI193" s="21"/>
    </row>
    <row r="194" spans="1:35" outlineLevel="1" x14ac:dyDescent="0.2">
      <c r="A194" s="27" t="s">
        <v>23</v>
      </c>
      <c r="B194" s="32" t="s">
        <v>19</v>
      </c>
      <c r="C194" s="28">
        <v>1</v>
      </c>
      <c r="D194" s="29">
        <v>1.1852159708235914</v>
      </c>
      <c r="E194" s="30">
        <v>1.1852159708235914</v>
      </c>
      <c r="F194" s="31">
        <v>47.646745147756228</v>
      </c>
      <c r="G194" s="21"/>
      <c r="H194" s="27" t="s">
        <v>23</v>
      </c>
      <c r="I194" s="32" t="s">
        <v>19</v>
      </c>
      <c r="J194" s="28">
        <v>1</v>
      </c>
      <c r="K194" s="29">
        <v>0.96573153178218563</v>
      </c>
      <c r="L194" s="30">
        <v>0.96573153178218563</v>
      </c>
      <c r="M194" s="31">
        <v>8.2075781013248363</v>
      </c>
      <c r="N194" s="21"/>
      <c r="O194" s="27" t="s">
        <v>23</v>
      </c>
      <c r="P194" s="32" t="s">
        <v>19</v>
      </c>
      <c r="Q194" s="28">
        <v>1</v>
      </c>
      <c r="R194" s="29">
        <v>1.1852159708235914</v>
      </c>
      <c r="S194" s="30">
        <v>1.1852159708235914</v>
      </c>
      <c r="T194" s="31">
        <v>8.246849463059398</v>
      </c>
      <c r="U194" s="21"/>
      <c r="V194" s="27" t="s">
        <v>23</v>
      </c>
      <c r="W194" s="32" t="s">
        <v>19</v>
      </c>
      <c r="X194" s="28">
        <v>1</v>
      </c>
      <c r="Y194" s="29">
        <v>1.1852159708235914</v>
      </c>
      <c r="Z194" s="30">
        <v>1.1852159708235914</v>
      </c>
      <c r="AA194" s="31">
        <v>3.3359468035021815</v>
      </c>
      <c r="AB194" s="21"/>
      <c r="AC194" s="27" t="s">
        <v>23</v>
      </c>
      <c r="AD194" s="32" t="s">
        <v>19</v>
      </c>
      <c r="AE194" s="28">
        <v>1</v>
      </c>
      <c r="AF194" s="29">
        <v>0.96573153178218563</v>
      </c>
      <c r="AG194" s="30">
        <v>0.96573153178218563</v>
      </c>
      <c r="AH194" s="31">
        <v>1.5599555007299835</v>
      </c>
      <c r="AI194" s="21"/>
    </row>
    <row r="195" spans="1:35" outlineLevel="1" x14ac:dyDescent="0.2">
      <c r="A195" s="27" t="s">
        <v>23</v>
      </c>
      <c r="B195" s="32" t="s">
        <v>24</v>
      </c>
      <c r="C195" s="28">
        <v>1</v>
      </c>
      <c r="D195" s="29">
        <v>0.6552973996862117</v>
      </c>
      <c r="E195" s="30">
        <v>0.6552973996862117</v>
      </c>
      <c r="F195" s="31">
        <v>26.343543259158047</v>
      </c>
      <c r="G195" s="21"/>
      <c r="H195" s="27" t="s">
        <v>23</v>
      </c>
      <c r="I195" s="32" t="s">
        <v>24</v>
      </c>
      <c r="J195" s="28">
        <v>1</v>
      </c>
      <c r="K195" s="29">
        <v>0.53394602937395019</v>
      </c>
      <c r="L195" s="30">
        <v>0.53394602937395019</v>
      </c>
      <c r="M195" s="31">
        <v>4.5379109967462501</v>
      </c>
      <c r="N195" s="21"/>
      <c r="O195" s="27" t="s">
        <v>23</v>
      </c>
      <c r="P195" s="32" t="s">
        <v>24</v>
      </c>
      <c r="Q195" s="28">
        <v>1</v>
      </c>
      <c r="R195" s="29">
        <v>0.6552973996862117</v>
      </c>
      <c r="S195" s="30">
        <v>0.6552973996862117</v>
      </c>
      <c r="T195" s="31">
        <v>4.5596238506566769</v>
      </c>
      <c r="U195" s="21"/>
      <c r="V195" s="27" t="s">
        <v>23</v>
      </c>
      <c r="W195" s="32" t="s">
        <v>24</v>
      </c>
      <c r="X195" s="28">
        <v>1</v>
      </c>
      <c r="Y195" s="29">
        <v>0.6552973996862117</v>
      </c>
      <c r="Z195" s="30">
        <v>0.6552973996862117</v>
      </c>
      <c r="AA195" s="31">
        <v>1.8444210334994557</v>
      </c>
      <c r="AB195" s="21"/>
      <c r="AC195" s="27" t="s">
        <v>23</v>
      </c>
      <c r="AD195" s="32" t="s">
        <v>24</v>
      </c>
      <c r="AE195" s="28">
        <v>1</v>
      </c>
      <c r="AF195" s="29">
        <v>0.53394602937395019</v>
      </c>
      <c r="AG195" s="30">
        <v>0.53394602937395019</v>
      </c>
      <c r="AH195" s="31">
        <v>0.86248819491035245</v>
      </c>
      <c r="AI195" s="21"/>
    </row>
    <row r="196" spans="1:35" outlineLevel="1" x14ac:dyDescent="0.2">
      <c r="A196" s="27" t="s">
        <v>23</v>
      </c>
      <c r="B196" s="32" t="s">
        <v>22</v>
      </c>
      <c r="C196" s="28">
        <v>1</v>
      </c>
      <c r="D196" s="29">
        <v>0.37251538813302687</v>
      </c>
      <c r="E196" s="30">
        <v>0.37251538813302687</v>
      </c>
      <c r="F196" s="31">
        <v>14.975452743568896</v>
      </c>
      <c r="G196" s="21"/>
      <c r="H196" s="27" t="s">
        <v>23</v>
      </c>
      <c r="I196" s="32" t="s">
        <v>22</v>
      </c>
      <c r="J196" s="28">
        <v>1</v>
      </c>
      <c r="K196" s="29">
        <v>0.30353105699728117</v>
      </c>
      <c r="L196" s="30">
        <v>0.30353105699728117</v>
      </c>
      <c r="M196" s="31">
        <v>2.5796557060588463</v>
      </c>
      <c r="N196" s="21"/>
      <c r="O196" s="27" t="s">
        <v>23</v>
      </c>
      <c r="P196" s="32" t="s">
        <v>22</v>
      </c>
      <c r="Q196" s="28">
        <v>1</v>
      </c>
      <c r="R196" s="29">
        <v>0.37251538813302687</v>
      </c>
      <c r="S196" s="30">
        <v>0.37251538813302687</v>
      </c>
      <c r="T196" s="31">
        <v>2.5919987616024684</v>
      </c>
      <c r="U196" s="21"/>
      <c r="V196" s="27" t="s">
        <v>23</v>
      </c>
      <c r="W196" s="32" t="s">
        <v>22</v>
      </c>
      <c r="X196" s="28">
        <v>1</v>
      </c>
      <c r="Y196" s="29">
        <v>0.37251538813302687</v>
      </c>
      <c r="Z196" s="30">
        <v>0.37251538813302687</v>
      </c>
      <c r="AA196" s="31">
        <v>1.0484937335380444</v>
      </c>
      <c r="AB196" s="21"/>
      <c r="AC196" s="27" t="s">
        <v>23</v>
      </c>
      <c r="AD196" s="32" t="s">
        <v>22</v>
      </c>
      <c r="AE196" s="28">
        <v>1</v>
      </c>
      <c r="AF196" s="29">
        <v>0.30353105699728117</v>
      </c>
      <c r="AG196" s="30">
        <v>0.30353105699728117</v>
      </c>
      <c r="AH196" s="31">
        <v>0.49029665742765516</v>
      </c>
      <c r="AI196" s="21"/>
    </row>
    <row r="197" spans="1:35" outlineLevel="1" x14ac:dyDescent="0.2">
      <c r="A197" s="27" t="s">
        <v>25</v>
      </c>
      <c r="B197" s="32" t="s">
        <v>26</v>
      </c>
      <c r="C197" s="28">
        <v>8.2442748091603058E-3</v>
      </c>
      <c r="D197" s="29">
        <v>1.8670549999999999</v>
      </c>
      <c r="E197" s="30">
        <v>1.5392514503816793E-2</v>
      </c>
      <c r="F197" s="31">
        <v>0.61879288990416459</v>
      </c>
      <c r="G197" s="21"/>
      <c r="H197" s="27" t="s">
        <v>25</v>
      </c>
      <c r="I197" s="32" t="s">
        <v>26</v>
      </c>
      <c r="J197" s="28">
        <v>0</v>
      </c>
      <c r="K197" s="29">
        <v>1.2658</v>
      </c>
      <c r="L197" s="30">
        <v>0</v>
      </c>
      <c r="M197" s="31">
        <v>0</v>
      </c>
      <c r="N197" s="21"/>
      <c r="O197" s="27" t="s">
        <v>25</v>
      </c>
      <c r="P197" s="32" t="s">
        <v>26</v>
      </c>
      <c r="Q197" s="28">
        <v>8.2442748091603058E-3</v>
      </c>
      <c r="R197" s="29">
        <v>1.8670549999999999</v>
      </c>
      <c r="S197" s="30">
        <v>1.5392514503816793E-2</v>
      </c>
      <c r="T197" s="31">
        <v>0.10710263200615389</v>
      </c>
      <c r="U197" s="21"/>
      <c r="V197" s="27" t="s">
        <v>25</v>
      </c>
      <c r="W197" s="32" t="s">
        <v>26</v>
      </c>
      <c r="X197" s="28">
        <v>8.2442748091603058E-3</v>
      </c>
      <c r="Y197" s="29">
        <v>1.8670549999999999</v>
      </c>
      <c r="Z197" s="30">
        <v>1.5392514503816793E-2</v>
      </c>
      <c r="AA197" s="31">
        <v>4.3324263949284368E-2</v>
      </c>
      <c r="AB197" s="21"/>
      <c r="AC197" s="27" t="s">
        <v>25</v>
      </c>
      <c r="AD197" s="32" t="s">
        <v>26</v>
      </c>
      <c r="AE197" s="28">
        <v>0</v>
      </c>
      <c r="AF197" s="29">
        <v>1.2658</v>
      </c>
      <c r="AG197" s="30">
        <v>0</v>
      </c>
      <c r="AH197" s="31">
        <v>0</v>
      </c>
      <c r="AI197" s="21"/>
    </row>
    <row r="198" spans="1:35" outlineLevel="1" x14ac:dyDescent="0.2">
      <c r="A198" s="27" t="s">
        <v>25</v>
      </c>
      <c r="B198" s="32" t="s">
        <v>27</v>
      </c>
      <c r="C198" s="28">
        <v>5.7709923664122142E-2</v>
      </c>
      <c r="D198" s="29">
        <v>1.121</v>
      </c>
      <c r="E198" s="30">
        <v>6.4692824427480922E-2</v>
      </c>
      <c r="F198" s="31">
        <v>2.6007095704614915</v>
      </c>
      <c r="G198" s="21"/>
      <c r="H198" s="27" t="s">
        <v>25</v>
      </c>
      <c r="I198" s="32" t="s">
        <v>27</v>
      </c>
      <c r="J198" s="28">
        <v>5.3571428571428568E-2</v>
      </c>
      <c r="K198" s="29">
        <v>1.52</v>
      </c>
      <c r="L198" s="30">
        <v>8.142857142857142E-2</v>
      </c>
      <c r="M198" s="31">
        <v>0.69204674144371392</v>
      </c>
      <c r="N198" s="21"/>
      <c r="O198" s="27" t="s">
        <v>25</v>
      </c>
      <c r="P198" s="32" t="s">
        <v>27</v>
      </c>
      <c r="Q198" s="28">
        <v>5.7709923664122142E-2</v>
      </c>
      <c r="R198" s="29">
        <v>1.121</v>
      </c>
      <c r="S198" s="30">
        <v>6.4692824427480922E-2</v>
      </c>
      <c r="T198" s="31">
        <v>0.45013904429826096</v>
      </c>
      <c r="U198" s="21"/>
      <c r="V198" s="27" t="s">
        <v>25</v>
      </c>
      <c r="W198" s="32" t="s">
        <v>27</v>
      </c>
      <c r="X198" s="28">
        <v>5.7709923664122142E-2</v>
      </c>
      <c r="Y198" s="29">
        <v>1.121</v>
      </c>
      <c r="Z198" s="30">
        <v>6.4692824427480922E-2</v>
      </c>
      <c r="AA198" s="31">
        <v>0.18208649408294586</v>
      </c>
      <c r="AB198" s="21"/>
      <c r="AC198" s="27" t="s">
        <v>25</v>
      </c>
      <c r="AD198" s="32" t="s">
        <v>27</v>
      </c>
      <c r="AE198" s="28">
        <v>5.3571428571428568E-2</v>
      </c>
      <c r="AF198" s="29">
        <v>3.04</v>
      </c>
      <c r="AG198" s="30">
        <v>0.16285714285714284</v>
      </c>
      <c r="AH198" s="31">
        <v>0.263064720859159</v>
      </c>
      <c r="AI198" s="21"/>
    </row>
    <row r="199" spans="1:35" outlineLevel="1" x14ac:dyDescent="0.2">
      <c r="A199" s="27" t="s">
        <v>25</v>
      </c>
      <c r="B199" s="32" t="s">
        <v>28</v>
      </c>
      <c r="C199" s="28">
        <v>0.33677862595419844</v>
      </c>
      <c r="D199" s="29">
        <v>1.1505000000000001</v>
      </c>
      <c r="E199" s="30">
        <v>0.38746380916030532</v>
      </c>
      <c r="F199" s="31">
        <v>15.576392677371146</v>
      </c>
      <c r="G199" s="21"/>
      <c r="H199" s="27" t="s">
        <v>25</v>
      </c>
      <c r="I199" s="32" t="s">
        <v>28</v>
      </c>
      <c r="J199" s="28">
        <v>5.3571428571428568E-2</v>
      </c>
      <c r="K199" s="29">
        <v>1.56</v>
      </c>
      <c r="L199" s="30">
        <v>8.3571428571428574E-2</v>
      </c>
      <c r="M199" s="31">
        <v>0.71025849779749595</v>
      </c>
      <c r="N199" s="21"/>
      <c r="O199" s="27" t="s">
        <v>25</v>
      </c>
      <c r="P199" s="32" t="s">
        <v>28</v>
      </c>
      <c r="Q199" s="28">
        <v>0.33677862595419844</v>
      </c>
      <c r="R199" s="29">
        <v>1.1505000000000001</v>
      </c>
      <c r="S199" s="30">
        <v>0.38746380916030532</v>
      </c>
      <c r="T199" s="31">
        <v>2.6960113474577985</v>
      </c>
      <c r="U199" s="21"/>
      <c r="V199" s="27" t="s">
        <v>25</v>
      </c>
      <c r="W199" s="32" t="s">
        <v>28</v>
      </c>
      <c r="X199" s="28">
        <v>0.33677862595419844</v>
      </c>
      <c r="Y199" s="29">
        <v>1.1505000000000001</v>
      </c>
      <c r="Z199" s="30">
        <v>0.38746380916030532</v>
      </c>
      <c r="AA199" s="31">
        <v>1.0905680377753577</v>
      </c>
      <c r="AB199" s="21"/>
      <c r="AC199" s="27" t="s">
        <v>25</v>
      </c>
      <c r="AD199" s="32" t="s">
        <v>28</v>
      </c>
      <c r="AE199" s="28">
        <v>5.3571428571428568E-2</v>
      </c>
      <c r="AF199" s="29">
        <v>1.56</v>
      </c>
      <c r="AG199" s="30">
        <v>8.3571428571428574E-2</v>
      </c>
      <c r="AH199" s="31">
        <v>0.13499373833562109</v>
      </c>
      <c r="AI199" s="21"/>
    </row>
    <row r="200" spans="1:35" outlineLevel="1" x14ac:dyDescent="0.2">
      <c r="A200" s="27" t="s">
        <v>25</v>
      </c>
      <c r="B200" s="32" t="s">
        <v>29</v>
      </c>
      <c r="C200" s="28">
        <v>0.11225954198473281</v>
      </c>
      <c r="D200" s="29">
        <v>3.7066749999999997</v>
      </c>
      <c r="E200" s="30">
        <v>0.41610963778625948</v>
      </c>
      <c r="F200" s="31">
        <v>16.72798068300585</v>
      </c>
      <c r="G200" s="21"/>
      <c r="H200" s="27" t="s">
        <v>25</v>
      </c>
      <c r="I200" s="32" t="s">
        <v>29</v>
      </c>
      <c r="J200" s="28">
        <v>5.3571428571428568E-2</v>
      </c>
      <c r="K200" s="29">
        <v>5.0259999999999998</v>
      </c>
      <c r="L200" s="30">
        <v>0.26924999999999999</v>
      </c>
      <c r="M200" s="31">
        <v>2.2883071858527013</v>
      </c>
      <c r="N200" s="21"/>
      <c r="O200" s="27" t="s">
        <v>25</v>
      </c>
      <c r="P200" s="32" t="s">
        <v>29</v>
      </c>
      <c r="Q200" s="28">
        <v>0.11225954198473281</v>
      </c>
      <c r="R200" s="29">
        <v>3.7066749999999997</v>
      </c>
      <c r="S200" s="30">
        <v>0.41610963778625948</v>
      </c>
      <c r="T200" s="31">
        <v>2.8953318445134388</v>
      </c>
      <c r="U200" s="21"/>
      <c r="V200" s="27" t="s">
        <v>25</v>
      </c>
      <c r="W200" s="32" t="s">
        <v>29</v>
      </c>
      <c r="X200" s="28">
        <v>0.11225954198473281</v>
      </c>
      <c r="Y200" s="29">
        <v>3.7066749999999997</v>
      </c>
      <c r="Z200" s="30">
        <v>0.41610963778625948</v>
      </c>
      <c r="AA200" s="31">
        <v>1.1711955038160144</v>
      </c>
      <c r="AB200" s="21"/>
      <c r="AC200" s="27" t="s">
        <v>25</v>
      </c>
      <c r="AD200" s="32" t="s">
        <v>29</v>
      </c>
      <c r="AE200" s="28">
        <v>5.3571428571428568E-2</v>
      </c>
      <c r="AF200" s="29">
        <v>2.5129999999999999</v>
      </c>
      <c r="AG200" s="30">
        <v>0.13462499999999999</v>
      </c>
      <c r="AH200" s="31">
        <v>0.21746106694706141</v>
      </c>
      <c r="AI200" s="21"/>
    </row>
    <row r="201" spans="1:35" outlineLevel="1" x14ac:dyDescent="0.2">
      <c r="A201" s="27" t="s">
        <v>25</v>
      </c>
      <c r="B201" s="32" t="s">
        <v>30</v>
      </c>
      <c r="C201" s="28">
        <v>0.216</v>
      </c>
      <c r="D201" s="29">
        <v>1.88446</v>
      </c>
      <c r="E201" s="30">
        <v>0.40704336000000002</v>
      </c>
      <c r="F201" s="31">
        <v>16.36350818368533</v>
      </c>
      <c r="G201" s="21"/>
      <c r="H201" s="27" t="s">
        <v>25</v>
      </c>
      <c r="I201" s="32" t="s">
        <v>30</v>
      </c>
      <c r="J201" s="28">
        <v>5.0999999999999997E-2</v>
      </c>
      <c r="K201" s="29">
        <v>1.2776000000000001</v>
      </c>
      <c r="L201" s="30">
        <v>6.5157599999999996E-2</v>
      </c>
      <c r="M201" s="31">
        <v>0.55376269003868517</v>
      </c>
      <c r="N201" s="21"/>
      <c r="O201" s="27" t="s">
        <v>25</v>
      </c>
      <c r="P201" s="32" t="s">
        <v>30</v>
      </c>
      <c r="Q201" s="28">
        <v>0.216</v>
      </c>
      <c r="R201" s="29">
        <v>1.88446</v>
      </c>
      <c r="S201" s="30">
        <v>0.40704336000000002</v>
      </c>
      <c r="T201" s="31">
        <v>2.8322477906919179</v>
      </c>
      <c r="U201" s="21"/>
      <c r="V201" s="27" t="s">
        <v>25</v>
      </c>
      <c r="W201" s="32" t="s">
        <v>30</v>
      </c>
      <c r="X201" s="28">
        <v>0.216</v>
      </c>
      <c r="Y201" s="29">
        <v>1.88446</v>
      </c>
      <c r="Z201" s="30">
        <v>0.40704336000000002</v>
      </c>
      <c r="AA201" s="31">
        <v>1.1456772681988228</v>
      </c>
      <c r="AB201" s="21"/>
      <c r="AC201" s="27" t="s">
        <v>25</v>
      </c>
      <c r="AD201" s="32" t="s">
        <v>30</v>
      </c>
      <c r="AE201" s="28">
        <v>5.0999999999999997E-2</v>
      </c>
      <c r="AF201" s="29">
        <v>1.2776000000000001</v>
      </c>
      <c r="AG201" s="30">
        <v>6.5157599999999996E-2</v>
      </c>
      <c r="AH201" s="31">
        <v>0.10524970262365718</v>
      </c>
      <c r="AI201" s="21"/>
    </row>
    <row r="202" spans="1:35" outlineLevel="1" x14ac:dyDescent="0.2">
      <c r="A202" s="27" t="s">
        <v>25</v>
      </c>
      <c r="B202" s="32" t="s">
        <v>31</v>
      </c>
      <c r="C202" s="28">
        <v>0.216</v>
      </c>
      <c r="D202" s="29">
        <v>0.59855499999999995</v>
      </c>
      <c r="E202" s="30">
        <v>0.12928787999999999</v>
      </c>
      <c r="F202" s="31">
        <v>5.1974887452563454</v>
      </c>
      <c r="G202" s="21"/>
      <c r="H202" s="27" t="s">
        <v>25</v>
      </c>
      <c r="I202" s="32" t="s">
        <v>31</v>
      </c>
      <c r="J202" s="28">
        <v>5.0999999999999997E-2</v>
      </c>
      <c r="K202" s="29">
        <v>0.60870000000000002</v>
      </c>
      <c r="L202" s="30">
        <v>3.10437E-2</v>
      </c>
      <c r="M202" s="31">
        <v>0.2638348070026203</v>
      </c>
      <c r="N202" s="21"/>
      <c r="O202" s="27" t="s">
        <v>25</v>
      </c>
      <c r="P202" s="32" t="s">
        <v>31</v>
      </c>
      <c r="Q202" s="28">
        <v>0.216</v>
      </c>
      <c r="R202" s="29">
        <v>0.59855499999999995</v>
      </c>
      <c r="S202" s="30">
        <v>0.12928787999999999</v>
      </c>
      <c r="T202" s="31">
        <v>0.89959780327393568</v>
      </c>
      <c r="U202" s="21"/>
      <c r="V202" s="27" t="s">
        <v>25</v>
      </c>
      <c r="W202" s="32" t="s">
        <v>31</v>
      </c>
      <c r="X202" s="28">
        <v>0.216</v>
      </c>
      <c r="Y202" s="29">
        <v>0.59855499999999995</v>
      </c>
      <c r="Z202" s="30">
        <v>0.12928787999999999</v>
      </c>
      <c r="AA202" s="31">
        <v>0.36389780481769113</v>
      </c>
      <c r="AB202" s="21"/>
      <c r="AC202" s="27" t="s">
        <v>25</v>
      </c>
      <c r="AD202" s="32" t="s">
        <v>31</v>
      </c>
      <c r="AE202" s="28">
        <v>5.0999999999999997E-2</v>
      </c>
      <c r="AF202" s="29">
        <v>1.6232</v>
      </c>
      <c r="AG202" s="30">
        <v>8.2783199999999987E-2</v>
      </c>
      <c r="AH202" s="31">
        <v>0.13372050508666275</v>
      </c>
      <c r="AI202" s="21"/>
    </row>
    <row r="203" spans="1:35" outlineLevel="1" x14ac:dyDescent="0.2">
      <c r="A203" s="27" t="s">
        <v>32</v>
      </c>
      <c r="B203" s="32" t="s">
        <v>33</v>
      </c>
      <c r="C203" s="28">
        <v>7.3105000000000003E-2</v>
      </c>
      <c r="D203" s="29">
        <v>0.22108166666666668</v>
      </c>
      <c r="E203" s="30">
        <v>1.6162175241666667E-2</v>
      </c>
      <c r="F203" s="31">
        <v>0.64973394193967182</v>
      </c>
      <c r="G203" s="21"/>
      <c r="H203" s="27" t="s">
        <v>32</v>
      </c>
      <c r="I203" s="32" t="s">
        <v>33</v>
      </c>
      <c r="J203" s="28">
        <v>3.6464000000000003E-2</v>
      </c>
      <c r="K203" s="29">
        <v>0.12059</v>
      </c>
      <c r="L203" s="30">
        <v>4.3971937600000002E-3</v>
      </c>
      <c r="M203" s="31">
        <v>3.7370956652162154E-2</v>
      </c>
      <c r="N203" s="21"/>
      <c r="O203" s="27" t="s">
        <v>32</v>
      </c>
      <c r="P203" s="32" t="s">
        <v>33</v>
      </c>
      <c r="Q203" s="28">
        <v>7.3105000000000003E-2</v>
      </c>
      <c r="R203" s="29">
        <v>0.22108166666666668</v>
      </c>
      <c r="S203" s="30">
        <v>1.6162175241666667E-2</v>
      </c>
      <c r="T203" s="31">
        <v>0.11245800722799171</v>
      </c>
      <c r="U203" s="21"/>
      <c r="V203" s="27" t="s">
        <v>32</v>
      </c>
      <c r="W203" s="32" t="s">
        <v>33</v>
      </c>
      <c r="X203" s="28">
        <v>7.3105000000000003E-2</v>
      </c>
      <c r="Y203" s="29">
        <v>0.22108166666666668</v>
      </c>
      <c r="Z203" s="30">
        <v>1.6162175241666667E-2</v>
      </c>
      <c r="AA203" s="31">
        <v>4.5490575694499262E-2</v>
      </c>
      <c r="AB203" s="21"/>
      <c r="AC203" s="27" t="s">
        <v>32</v>
      </c>
      <c r="AD203" s="32" t="s">
        <v>33</v>
      </c>
      <c r="AE203" s="28">
        <v>3.6464000000000003E-2</v>
      </c>
      <c r="AF203" s="29">
        <v>0.12059</v>
      </c>
      <c r="AG203" s="30">
        <v>4.3971937600000002E-3</v>
      </c>
      <c r="AH203" s="31">
        <v>7.10282968707566E-3</v>
      </c>
      <c r="AI203" s="21"/>
    </row>
    <row r="204" spans="1:35" outlineLevel="1" x14ac:dyDescent="0.2">
      <c r="A204" s="27" t="s">
        <v>32</v>
      </c>
      <c r="B204" s="32" t="s">
        <v>34</v>
      </c>
      <c r="C204" s="28">
        <v>7.3105000000000003E-2</v>
      </c>
      <c r="D204" s="29">
        <v>0.31971499999999997</v>
      </c>
      <c r="E204" s="30">
        <v>2.3372765074999999E-2</v>
      </c>
      <c r="F204" s="31">
        <v>0.93960612102876984</v>
      </c>
      <c r="G204" s="21"/>
      <c r="H204" s="27" t="s">
        <v>32</v>
      </c>
      <c r="I204" s="32" t="s">
        <v>34</v>
      </c>
      <c r="J204" s="28">
        <v>3.6464000000000003E-2</v>
      </c>
      <c r="K204" s="29">
        <v>0.17439000000000002</v>
      </c>
      <c r="L204" s="30">
        <v>6.3589569600000012E-3</v>
      </c>
      <c r="M204" s="31">
        <v>5.4043628249196111E-2</v>
      </c>
      <c r="N204" s="21"/>
      <c r="O204" s="27" t="s">
        <v>32</v>
      </c>
      <c r="P204" s="32" t="s">
        <v>34</v>
      </c>
      <c r="Q204" s="28">
        <v>7.3105000000000003E-2</v>
      </c>
      <c r="R204" s="29">
        <v>0.31971499999999997</v>
      </c>
      <c r="S204" s="30">
        <v>2.3372765074999999E-2</v>
      </c>
      <c r="T204" s="31">
        <v>0.16263000149672008</v>
      </c>
      <c r="U204" s="21"/>
      <c r="V204" s="27" t="s">
        <v>32</v>
      </c>
      <c r="W204" s="32" t="s">
        <v>34</v>
      </c>
      <c r="X204" s="28">
        <v>7.3105000000000003E-2</v>
      </c>
      <c r="Y204" s="29">
        <v>0.31971499999999997</v>
      </c>
      <c r="Z204" s="30">
        <v>2.3372765074999999E-2</v>
      </c>
      <c r="AA204" s="31">
        <v>6.5785732609368319E-2</v>
      </c>
      <c r="AB204" s="21"/>
      <c r="AC204" s="27" t="s">
        <v>32</v>
      </c>
      <c r="AD204" s="32" t="s">
        <v>34</v>
      </c>
      <c r="AE204" s="28">
        <v>3.6464000000000003E-2</v>
      </c>
      <c r="AF204" s="29">
        <v>0.17439000000000002</v>
      </c>
      <c r="AG204" s="30">
        <v>6.3589569600000012E-3</v>
      </c>
      <c r="AH204" s="31">
        <v>1.027168479251285E-2</v>
      </c>
      <c r="AI204" s="21"/>
    </row>
    <row r="205" spans="1:35" outlineLevel="1" x14ac:dyDescent="0.2">
      <c r="A205" s="27" t="s">
        <v>32</v>
      </c>
      <c r="B205" s="32" t="s">
        <v>35</v>
      </c>
      <c r="C205" s="28">
        <v>7.3105000000000003E-2</v>
      </c>
      <c r="D205" s="29">
        <v>0.20102500000000001</v>
      </c>
      <c r="E205" s="30">
        <v>1.4695932625000001E-2</v>
      </c>
      <c r="F205" s="31">
        <v>0.59078967355240919</v>
      </c>
      <c r="G205" s="21"/>
      <c r="H205" s="27" t="s">
        <v>32</v>
      </c>
      <c r="I205" s="32" t="s">
        <v>35</v>
      </c>
      <c r="J205" s="28">
        <v>3.6464000000000003E-2</v>
      </c>
      <c r="K205" s="29">
        <v>0.10965</v>
      </c>
      <c r="L205" s="30">
        <v>3.9982775999999999E-3</v>
      </c>
      <c r="M205" s="31">
        <v>3.3980640160125877E-2</v>
      </c>
      <c r="N205" s="21"/>
      <c r="O205" s="27" t="s">
        <v>32</v>
      </c>
      <c r="P205" s="32" t="s">
        <v>35</v>
      </c>
      <c r="Q205" s="28">
        <v>7.3105000000000003E-2</v>
      </c>
      <c r="R205" s="29">
        <v>0.20102500000000001</v>
      </c>
      <c r="S205" s="30">
        <v>1.4695932625000001E-2</v>
      </c>
      <c r="T205" s="31">
        <v>0.10225574668338414</v>
      </c>
      <c r="U205" s="21"/>
      <c r="V205" s="27" t="s">
        <v>32</v>
      </c>
      <c r="W205" s="32" t="s">
        <v>35</v>
      </c>
      <c r="X205" s="28">
        <v>7.3105000000000003E-2</v>
      </c>
      <c r="Y205" s="29">
        <v>0.20102500000000001</v>
      </c>
      <c r="Z205" s="30">
        <v>1.4695932625000001E-2</v>
      </c>
      <c r="AA205" s="31">
        <v>4.1363642299542619E-2</v>
      </c>
      <c r="AB205" s="21"/>
      <c r="AC205" s="27" t="s">
        <v>32</v>
      </c>
      <c r="AD205" s="32" t="s">
        <v>35</v>
      </c>
      <c r="AE205" s="28">
        <v>3.6464000000000003E-2</v>
      </c>
      <c r="AF205" s="29">
        <v>0.10965</v>
      </c>
      <c r="AG205" s="30">
        <v>3.9982775999999999E-3</v>
      </c>
      <c r="AH205" s="31">
        <v>6.4584565485350867E-3</v>
      </c>
      <c r="AI205" s="21"/>
    </row>
    <row r="206" spans="1:35" outlineLevel="1" x14ac:dyDescent="0.2">
      <c r="A206" s="27" t="s">
        <v>32</v>
      </c>
      <c r="B206" s="32" t="s">
        <v>36</v>
      </c>
      <c r="C206" s="28">
        <v>7.3105000000000003E-2</v>
      </c>
      <c r="D206" s="29">
        <v>6.0225000000000001E-2</v>
      </c>
      <c r="E206" s="30">
        <v>4.4027486250000003E-3</v>
      </c>
      <c r="F206" s="31">
        <v>0.17699444392336197</v>
      </c>
      <c r="G206" s="21"/>
      <c r="H206" s="27" t="s">
        <v>32</v>
      </c>
      <c r="I206" s="32" t="s">
        <v>36</v>
      </c>
      <c r="J206" s="28">
        <v>3.6464000000000003E-2</v>
      </c>
      <c r="K206" s="29">
        <v>3.2849999999999997E-2</v>
      </c>
      <c r="L206" s="30">
        <v>1.1978424000000001E-3</v>
      </c>
      <c r="M206" s="31">
        <v>1.0180246504880395E-2</v>
      </c>
      <c r="N206" s="21"/>
      <c r="O206" s="27" t="s">
        <v>32</v>
      </c>
      <c r="P206" s="32" t="s">
        <v>36</v>
      </c>
      <c r="Q206" s="28">
        <v>7.3105000000000003E-2</v>
      </c>
      <c r="R206" s="29">
        <v>6.0225000000000001E-2</v>
      </c>
      <c r="S206" s="30">
        <v>4.4027486250000003E-3</v>
      </c>
      <c r="T206" s="31">
        <v>3.0634758582299759E-2</v>
      </c>
      <c r="U206" s="21"/>
      <c r="V206" s="27" t="s">
        <v>32</v>
      </c>
      <c r="W206" s="32" t="s">
        <v>36</v>
      </c>
      <c r="X206" s="28">
        <v>7.3105000000000003E-2</v>
      </c>
      <c r="Y206" s="29">
        <v>6.0225000000000001E-2</v>
      </c>
      <c r="Z206" s="30">
        <v>4.4027486250000003E-3</v>
      </c>
      <c r="AA206" s="31">
        <v>1.2392117186867077E-2</v>
      </c>
      <c r="AB206" s="21"/>
      <c r="AC206" s="27" t="s">
        <v>32</v>
      </c>
      <c r="AD206" s="32" t="s">
        <v>36</v>
      </c>
      <c r="AE206" s="28">
        <v>3.6464000000000003E-2</v>
      </c>
      <c r="AF206" s="29">
        <v>3.2849999999999997E-2</v>
      </c>
      <c r="AG206" s="30">
        <v>1.1978424000000001E-3</v>
      </c>
      <c r="AH206" s="31">
        <v>1.9348864351972422E-3</v>
      </c>
      <c r="AI206" s="21"/>
    </row>
    <row r="207" spans="1:35" outlineLevel="1" x14ac:dyDescent="0.2">
      <c r="A207" s="27" t="s">
        <v>32</v>
      </c>
      <c r="B207" s="32" t="s">
        <v>37</v>
      </c>
      <c r="C207" s="28">
        <v>7.3105000000000003E-2</v>
      </c>
      <c r="D207" s="29">
        <v>0.32264993080400578</v>
      </c>
      <c r="E207" s="30">
        <v>2.3587323191426843E-2</v>
      </c>
      <c r="F207" s="31">
        <v>0.94823154976448687</v>
      </c>
      <c r="G207" s="21"/>
      <c r="H207" s="27" t="s">
        <v>32</v>
      </c>
      <c r="I207" s="32" t="s">
        <v>37</v>
      </c>
      <c r="J207" s="28">
        <v>3.6464000000000003E-2</v>
      </c>
      <c r="K207" s="29">
        <v>0.17599087134763952</v>
      </c>
      <c r="L207" s="30">
        <v>6.4173311328203277E-3</v>
      </c>
      <c r="M207" s="31">
        <v>5.4539739815149535E-2</v>
      </c>
      <c r="N207" s="21"/>
      <c r="O207" s="27" t="s">
        <v>32</v>
      </c>
      <c r="P207" s="32" t="s">
        <v>37</v>
      </c>
      <c r="Q207" s="28">
        <v>7.3105000000000003E-2</v>
      </c>
      <c r="R207" s="29">
        <v>0.32264993080400578</v>
      </c>
      <c r="S207" s="30">
        <v>2.3587323191426843E-2</v>
      </c>
      <c r="T207" s="31">
        <v>0.16412291800375989</v>
      </c>
      <c r="U207" s="21"/>
      <c r="V207" s="27" t="s">
        <v>32</v>
      </c>
      <c r="W207" s="32" t="s">
        <v>37</v>
      </c>
      <c r="X207" s="28">
        <v>7.3105000000000003E-2</v>
      </c>
      <c r="Y207" s="29">
        <v>0.32264993080400578</v>
      </c>
      <c r="Z207" s="30">
        <v>2.3587323191426843E-2</v>
      </c>
      <c r="AA207" s="31">
        <v>6.6389634750648283E-2</v>
      </c>
      <c r="AB207" s="21"/>
      <c r="AC207" s="27" t="s">
        <v>32</v>
      </c>
      <c r="AD207" s="32" t="s">
        <v>37</v>
      </c>
      <c r="AE207" s="28">
        <v>3.6464000000000003E-2</v>
      </c>
      <c r="AF207" s="29">
        <v>0.17599087134763952</v>
      </c>
      <c r="AG207" s="30">
        <v>6.4173311328203277E-3</v>
      </c>
      <c r="AH207" s="31">
        <v>1.0365977159485257E-2</v>
      </c>
      <c r="AI207" s="21"/>
    </row>
    <row r="208" spans="1:35" outlineLevel="1" x14ac:dyDescent="0.2">
      <c r="A208" s="27" t="s">
        <v>38</v>
      </c>
      <c r="B208" s="27" t="s">
        <v>39</v>
      </c>
      <c r="C208" s="28">
        <v>1</v>
      </c>
      <c r="D208" s="29">
        <v>0.13600000000000001</v>
      </c>
      <c r="E208" s="30">
        <v>0.13600000000000001</v>
      </c>
      <c r="F208" s="31">
        <v>5.4673219899256065</v>
      </c>
      <c r="G208" s="21"/>
      <c r="H208" s="27" t="s">
        <v>38</v>
      </c>
      <c r="I208" s="27" t="s">
        <v>39</v>
      </c>
      <c r="J208" s="28">
        <v>1</v>
      </c>
      <c r="K208" s="29">
        <v>0.16320000000000001</v>
      </c>
      <c r="L208" s="30">
        <v>0.16320000000000001</v>
      </c>
      <c r="M208" s="31">
        <v>1.387007363904033</v>
      </c>
      <c r="N208" s="21"/>
      <c r="O208" s="27" t="s">
        <v>38</v>
      </c>
      <c r="P208" s="27" t="s">
        <v>39</v>
      </c>
      <c r="Q208" s="28">
        <v>1</v>
      </c>
      <c r="R208" s="29">
        <v>0.13600000000000001</v>
      </c>
      <c r="S208" s="30">
        <v>0.13600000000000001</v>
      </c>
      <c r="T208" s="31">
        <v>0.94630139534545132</v>
      </c>
      <c r="U208" s="21"/>
      <c r="V208" s="27" t="s">
        <v>38</v>
      </c>
      <c r="W208" s="27" t="s">
        <v>39</v>
      </c>
      <c r="X208" s="28">
        <v>1</v>
      </c>
      <c r="Y208" s="29">
        <v>0.13600000000000001</v>
      </c>
      <c r="Z208" s="30">
        <v>0.13600000000000001</v>
      </c>
      <c r="AA208" s="31">
        <v>0.38278995258647602</v>
      </c>
      <c r="AB208" s="21"/>
      <c r="AC208" s="27" t="s">
        <v>38</v>
      </c>
      <c r="AD208" s="27" t="s">
        <v>39</v>
      </c>
      <c r="AE208" s="28">
        <v>1</v>
      </c>
      <c r="AF208" s="29">
        <v>0.16320000000000001</v>
      </c>
      <c r="AG208" s="30">
        <v>0.16320000000000001</v>
      </c>
      <c r="AH208" s="31">
        <v>0.26361854132412571</v>
      </c>
      <c r="AI208" s="21"/>
    </row>
    <row r="209" spans="1:35" outlineLevel="1" x14ac:dyDescent="0.2">
      <c r="A209" s="27" t="s">
        <v>38</v>
      </c>
      <c r="B209" s="27" t="s">
        <v>40</v>
      </c>
      <c r="C209" s="28">
        <v>1</v>
      </c>
      <c r="D209" s="29">
        <v>4.2000000000000003E-2</v>
      </c>
      <c r="E209" s="30">
        <v>4.2000000000000003E-2</v>
      </c>
      <c r="F209" s="31">
        <v>1.6884376733593784</v>
      </c>
      <c r="G209" s="21"/>
      <c r="H209" s="27" t="s">
        <v>38</v>
      </c>
      <c r="I209" s="27" t="s">
        <v>40</v>
      </c>
      <c r="J209" s="28">
        <v>1</v>
      </c>
      <c r="K209" s="29">
        <v>5.04E-2</v>
      </c>
      <c r="L209" s="30">
        <v>5.04E-2</v>
      </c>
      <c r="M209" s="31">
        <v>0.42834050944095137</v>
      </c>
      <c r="N209" s="21"/>
      <c r="O209" s="27" t="s">
        <v>38</v>
      </c>
      <c r="P209" s="27" t="s">
        <v>40</v>
      </c>
      <c r="Q209" s="28">
        <v>1</v>
      </c>
      <c r="R209" s="29">
        <v>4.2000000000000003E-2</v>
      </c>
      <c r="S209" s="30">
        <v>4.2000000000000003E-2</v>
      </c>
      <c r="T209" s="31">
        <v>0.29224013679785998</v>
      </c>
      <c r="U209" s="21"/>
      <c r="V209" s="27" t="s">
        <v>38</v>
      </c>
      <c r="W209" s="27" t="s">
        <v>40</v>
      </c>
      <c r="X209" s="28">
        <v>1</v>
      </c>
      <c r="Y209" s="29">
        <v>4.2000000000000003E-2</v>
      </c>
      <c r="Z209" s="30">
        <v>4.2000000000000003E-2</v>
      </c>
      <c r="AA209" s="31">
        <v>0.11821454418111758</v>
      </c>
      <c r="AB209" s="21"/>
      <c r="AC209" s="27" t="s">
        <v>38</v>
      </c>
      <c r="AD209" s="27" t="s">
        <v>40</v>
      </c>
      <c r="AE209" s="28">
        <v>1</v>
      </c>
      <c r="AF209" s="29">
        <v>2.52E-2</v>
      </c>
      <c r="AG209" s="30">
        <v>2.52E-2</v>
      </c>
      <c r="AH209" s="31">
        <v>4.0705804175048821E-2</v>
      </c>
      <c r="AI209" s="21"/>
    </row>
    <row r="210" spans="1:35" outlineLevel="1" x14ac:dyDescent="0.2">
      <c r="A210" s="27" t="s">
        <v>38</v>
      </c>
      <c r="B210" s="27" t="s">
        <v>41</v>
      </c>
      <c r="C210" s="28">
        <v>1</v>
      </c>
      <c r="D210" s="29">
        <v>0.76666666666666672</v>
      </c>
      <c r="E210" s="30">
        <v>0.76666666666666672</v>
      </c>
      <c r="F210" s="31">
        <v>30.820687688306116</v>
      </c>
      <c r="G210" s="21"/>
      <c r="H210" s="27" t="s">
        <v>38</v>
      </c>
      <c r="I210" s="27" t="s">
        <v>41</v>
      </c>
      <c r="J210" s="28">
        <v>1</v>
      </c>
      <c r="K210" s="29">
        <v>0.46</v>
      </c>
      <c r="L210" s="30">
        <v>0.46</v>
      </c>
      <c r="M210" s="31">
        <v>3.9094570306118577</v>
      </c>
      <c r="N210" s="21"/>
      <c r="O210" s="27" t="s">
        <v>38</v>
      </c>
      <c r="P210" s="27" t="s">
        <v>41</v>
      </c>
      <c r="Q210" s="28">
        <v>1</v>
      </c>
      <c r="R210" s="29">
        <v>0.76666666666666672</v>
      </c>
      <c r="S210" s="30">
        <v>0.76666666666666672</v>
      </c>
      <c r="T210" s="31">
        <v>5.334542179643476</v>
      </c>
      <c r="U210" s="21"/>
      <c r="V210" s="27" t="s">
        <v>38</v>
      </c>
      <c r="W210" s="27" t="s">
        <v>41</v>
      </c>
      <c r="X210" s="28">
        <v>1</v>
      </c>
      <c r="Y210" s="29">
        <v>0.76666666666666672</v>
      </c>
      <c r="Z210" s="30">
        <v>0.76666666666666672</v>
      </c>
      <c r="AA210" s="31">
        <v>2.1578845366394481</v>
      </c>
      <c r="AB210" s="21"/>
      <c r="AC210" s="27" t="s">
        <v>38</v>
      </c>
      <c r="AD210" s="27" t="s">
        <v>41</v>
      </c>
      <c r="AE210" s="28">
        <v>1</v>
      </c>
      <c r="AF210" s="29">
        <v>0.46</v>
      </c>
      <c r="AG210" s="30">
        <v>0.46</v>
      </c>
      <c r="AH210" s="31">
        <v>0.74304245716358963</v>
      </c>
      <c r="AI210" s="21"/>
    </row>
    <row r="211" spans="1:35" outlineLevel="1" x14ac:dyDescent="0.2">
      <c r="A211" s="27" t="s">
        <v>38</v>
      </c>
      <c r="B211" s="27" t="s">
        <v>42</v>
      </c>
      <c r="C211" s="28">
        <v>1</v>
      </c>
      <c r="D211" s="29">
        <v>2.4E-2</v>
      </c>
      <c r="E211" s="30">
        <v>2.4E-2</v>
      </c>
      <c r="F211" s="31">
        <v>0.96482152763393048</v>
      </c>
      <c r="G211" s="21"/>
      <c r="H211" s="27" t="s">
        <v>38</v>
      </c>
      <c r="I211" s="27" t="s">
        <v>42</v>
      </c>
      <c r="J211" s="28">
        <v>1</v>
      </c>
      <c r="K211" s="29">
        <v>2.8799999999999999E-2</v>
      </c>
      <c r="L211" s="30">
        <v>2.8799999999999999E-2</v>
      </c>
      <c r="M211" s="31">
        <v>0.24476600539482934</v>
      </c>
      <c r="N211" s="21"/>
      <c r="O211" s="27" t="s">
        <v>38</v>
      </c>
      <c r="P211" s="27" t="s">
        <v>42</v>
      </c>
      <c r="Q211" s="28">
        <v>1</v>
      </c>
      <c r="R211" s="29">
        <v>2.4E-2</v>
      </c>
      <c r="S211" s="30">
        <v>2.4E-2</v>
      </c>
      <c r="T211" s="31">
        <v>0.1669943638844914</v>
      </c>
      <c r="U211" s="21"/>
      <c r="V211" s="27" t="s">
        <v>38</v>
      </c>
      <c r="W211" s="27" t="s">
        <v>42</v>
      </c>
      <c r="X211" s="28">
        <v>1</v>
      </c>
      <c r="Y211" s="29">
        <v>2.4E-2</v>
      </c>
      <c r="Z211" s="30">
        <v>2.4E-2</v>
      </c>
      <c r="AA211" s="31">
        <v>6.7551168103495762E-2</v>
      </c>
      <c r="AB211" s="21"/>
      <c r="AC211" s="27" t="s">
        <v>38</v>
      </c>
      <c r="AD211" s="27" t="s">
        <v>42</v>
      </c>
      <c r="AE211" s="28">
        <v>1</v>
      </c>
      <c r="AF211" s="29">
        <v>2.8799999999999999E-2</v>
      </c>
      <c r="AG211" s="30">
        <v>2.8799999999999999E-2</v>
      </c>
      <c r="AH211" s="31">
        <v>4.6520919057198649E-2</v>
      </c>
      <c r="AI211" s="21"/>
    </row>
    <row r="212" spans="1:35" outlineLevel="1" x14ac:dyDescent="0.2">
      <c r="A212" s="27" t="s">
        <v>38</v>
      </c>
      <c r="B212" s="27" t="s">
        <v>43</v>
      </c>
      <c r="C212" s="28">
        <v>1</v>
      </c>
      <c r="D212" s="29">
        <v>5.2142857142857151E-2</v>
      </c>
      <c r="E212" s="30">
        <v>5.2142857142857151E-2</v>
      </c>
      <c r="F212" s="31">
        <v>2.0961896284903849</v>
      </c>
      <c r="G212" s="21"/>
      <c r="H212" s="27" t="s">
        <v>38</v>
      </c>
      <c r="I212" s="27" t="s">
        <v>43</v>
      </c>
      <c r="J212" s="28">
        <v>1</v>
      </c>
      <c r="K212" s="29">
        <v>4.6928571428571431E-2</v>
      </c>
      <c r="L212" s="30">
        <v>4.6928571428571431E-2</v>
      </c>
      <c r="M212" s="31">
        <v>0.39883746414782462</v>
      </c>
      <c r="N212" s="21"/>
      <c r="O212" s="27" t="s">
        <v>38</v>
      </c>
      <c r="P212" s="27" t="s">
        <v>43</v>
      </c>
      <c r="Q212" s="28">
        <v>1</v>
      </c>
      <c r="R212" s="29">
        <v>5.2142857142857151E-2</v>
      </c>
      <c r="S212" s="30">
        <v>5.2142857142857151E-2</v>
      </c>
      <c r="T212" s="31">
        <v>0.36281513582047242</v>
      </c>
      <c r="U212" s="21"/>
      <c r="V212" s="27" t="s">
        <v>38</v>
      </c>
      <c r="W212" s="27" t="s">
        <v>43</v>
      </c>
      <c r="X212" s="28">
        <v>1</v>
      </c>
      <c r="Y212" s="29">
        <v>5.2142857142857151E-2</v>
      </c>
      <c r="Z212" s="30">
        <v>5.2142857142857151E-2</v>
      </c>
      <c r="AA212" s="31">
        <v>0.14676295451057117</v>
      </c>
      <c r="AB212" s="21"/>
      <c r="AC212" s="27" t="s">
        <v>38</v>
      </c>
      <c r="AD212" s="27" t="s">
        <v>43</v>
      </c>
      <c r="AE212" s="28">
        <v>1</v>
      </c>
      <c r="AF212" s="29">
        <v>4.0671428571428581E-2</v>
      </c>
      <c r="AG212" s="30">
        <v>4.0671428571428581E-2</v>
      </c>
      <c r="AH212" s="31">
        <v>6.5696952656668944E-2</v>
      </c>
      <c r="AI212" s="21"/>
    </row>
    <row r="213" spans="1:35" outlineLevel="1" x14ac:dyDescent="0.2">
      <c r="A213" s="27" t="s">
        <v>38</v>
      </c>
      <c r="B213" s="27" t="s">
        <v>44</v>
      </c>
      <c r="C213" s="28">
        <v>1</v>
      </c>
      <c r="D213" s="29">
        <v>0.3846</v>
      </c>
      <c r="E213" s="30">
        <v>0.3846</v>
      </c>
      <c r="F213" s="31">
        <v>15.461264980333736</v>
      </c>
      <c r="G213" s="21"/>
      <c r="H213" s="27" t="s">
        <v>38</v>
      </c>
      <c r="I213" s="27" t="s">
        <v>44</v>
      </c>
      <c r="J213" s="28">
        <v>1</v>
      </c>
      <c r="K213" s="29">
        <v>0.32050000000000001</v>
      </c>
      <c r="L213" s="30">
        <v>0.32050000000000001</v>
      </c>
      <c r="M213" s="31">
        <v>2.7238716919806532</v>
      </c>
      <c r="N213" s="21"/>
      <c r="O213" s="27" t="s">
        <v>38</v>
      </c>
      <c r="P213" s="27" t="s">
        <v>44</v>
      </c>
      <c r="Q213" s="28">
        <v>1</v>
      </c>
      <c r="R213" s="29">
        <v>0.3846</v>
      </c>
      <c r="S213" s="30">
        <v>0.3846</v>
      </c>
      <c r="T213" s="31">
        <v>2.6760846812489745</v>
      </c>
      <c r="U213" s="21"/>
      <c r="V213" s="27" t="s">
        <v>38</v>
      </c>
      <c r="W213" s="27" t="s">
        <v>44</v>
      </c>
      <c r="X213" s="28">
        <v>1</v>
      </c>
      <c r="Y213" s="29">
        <v>0.3846</v>
      </c>
      <c r="Z213" s="30">
        <v>0.3846</v>
      </c>
      <c r="AA213" s="31">
        <v>1.0825074688585197</v>
      </c>
      <c r="AB213" s="21"/>
      <c r="AC213" s="27" t="s">
        <v>38</v>
      </c>
      <c r="AD213" s="27" t="s">
        <v>44</v>
      </c>
      <c r="AE213" s="28">
        <v>1</v>
      </c>
      <c r="AF213" s="29">
        <v>0.25640000000000002</v>
      </c>
      <c r="AG213" s="30">
        <v>0.25640000000000002</v>
      </c>
      <c r="AH213" s="31">
        <v>0.41416540438422694</v>
      </c>
      <c r="AI213" s="21"/>
    </row>
    <row r="214" spans="1:35" outlineLevel="1" x14ac:dyDescent="0.2">
      <c r="A214" s="27" t="s">
        <v>45</v>
      </c>
      <c r="B214" s="27" t="s">
        <v>46</v>
      </c>
      <c r="C214" s="28">
        <v>0.21970777803924474</v>
      </c>
      <c r="D214" s="29">
        <v>1.56473</v>
      </c>
      <c r="E214" s="30">
        <v>0.34378335153134743</v>
      </c>
      <c r="F214" s="31">
        <v>13.820399099982799</v>
      </c>
      <c r="G214" s="21"/>
      <c r="H214" s="27" t="s">
        <v>45</v>
      </c>
      <c r="I214" s="27" t="s">
        <v>46</v>
      </c>
      <c r="J214" s="28">
        <v>0.21970777803924474</v>
      </c>
      <c r="K214" s="29">
        <v>1.1672040000000001</v>
      </c>
      <c r="L214" s="30">
        <v>0.25644379735851863</v>
      </c>
      <c r="M214" s="31">
        <v>2.1794695794349201</v>
      </c>
      <c r="N214" s="21"/>
      <c r="O214" s="27" t="s">
        <v>45</v>
      </c>
      <c r="P214" s="27" t="s">
        <v>46</v>
      </c>
      <c r="Q214" s="28">
        <v>0.21970777803924474</v>
      </c>
      <c r="R214" s="29">
        <v>1.56473</v>
      </c>
      <c r="S214" s="30">
        <v>0.34378335153134743</v>
      </c>
      <c r="T214" s="31">
        <v>2.3920784209606607</v>
      </c>
      <c r="U214" s="21"/>
      <c r="V214" s="27" t="s">
        <v>45</v>
      </c>
      <c r="W214" s="27" t="s">
        <v>46</v>
      </c>
      <c r="X214" s="28">
        <v>0.21970777803924474</v>
      </c>
      <c r="Y214" s="29">
        <v>1.56473</v>
      </c>
      <c r="Z214" s="30">
        <v>0.34378335153134743</v>
      </c>
      <c r="AA214" s="31">
        <v>0.96762362376988442</v>
      </c>
      <c r="AB214" s="21"/>
      <c r="AC214" s="27" t="s">
        <v>45</v>
      </c>
      <c r="AD214" s="27" t="s">
        <v>46</v>
      </c>
      <c r="AE214" s="28">
        <v>0.21970777803924474</v>
      </c>
      <c r="AF214" s="29">
        <v>0.76122000000000001</v>
      </c>
      <c r="AG214" s="30">
        <v>0.16724595479903387</v>
      </c>
      <c r="AH214" s="31">
        <v>0.27015401131422773</v>
      </c>
      <c r="AI214" s="21"/>
    </row>
    <row r="215" spans="1:35" outlineLevel="1" x14ac:dyDescent="0.2">
      <c r="A215" s="27" t="s">
        <v>45</v>
      </c>
      <c r="B215" s="27" t="s">
        <v>47</v>
      </c>
      <c r="C215" s="28">
        <v>0</v>
      </c>
      <c r="D215" s="29">
        <v>1.2809999999999999</v>
      </c>
      <c r="E215" s="30">
        <v>0</v>
      </c>
      <c r="F215" s="31">
        <v>0</v>
      </c>
      <c r="G215" s="21"/>
      <c r="H215" s="27" t="s">
        <v>45</v>
      </c>
      <c r="I215" s="27" t="s">
        <v>47</v>
      </c>
      <c r="J215" s="28">
        <v>0</v>
      </c>
      <c r="K215" s="29">
        <v>0.76859999999999995</v>
      </c>
      <c r="L215" s="30">
        <v>0</v>
      </c>
      <c r="M215" s="31">
        <v>0</v>
      </c>
      <c r="N215" s="21"/>
      <c r="O215" s="27" t="s">
        <v>45</v>
      </c>
      <c r="P215" s="27" t="s">
        <v>47</v>
      </c>
      <c r="Q215" s="28">
        <v>0</v>
      </c>
      <c r="R215" s="29">
        <v>1.2809999999999999</v>
      </c>
      <c r="S215" s="30">
        <v>0</v>
      </c>
      <c r="T215" s="31">
        <v>0</v>
      </c>
      <c r="U215" s="21"/>
      <c r="V215" s="27" t="s">
        <v>45</v>
      </c>
      <c r="W215" s="27" t="s">
        <v>47</v>
      </c>
      <c r="X215" s="28">
        <v>0</v>
      </c>
      <c r="Y215" s="29">
        <v>1.2809999999999999</v>
      </c>
      <c r="Z215" s="30">
        <v>0</v>
      </c>
      <c r="AA215" s="31">
        <v>0</v>
      </c>
      <c r="AB215" s="21"/>
      <c r="AC215" s="27" t="s">
        <v>45</v>
      </c>
      <c r="AD215" s="27" t="s">
        <v>47</v>
      </c>
      <c r="AE215" s="28">
        <v>0</v>
      </c>
      <c r="AF215" s="29">
        <v>0.76859999999999995</v>
      </c>
      <c r="AG215" s="30">
        <v>0</v>
      </c>
      <c r="AH215" s="31">
        <v>0</v>
      </c>
      <c r="AI215" s="21"/>
    </row>
    <row r="216" spans="1:35" outlineLevel="1" x14ac:dyDescent="0.2">
      <c r="A216" s="27" t="s">
        <v>45</v>
      </c>
      <c r="B216" s="27" t="s">
        <v>48</v>
      </c>
      <c r="C216" s="28">
        <v>0</v>
      </c>
      <c r="D216" s="29">
        <v>1.6603643333333333</v>
      </c>
      <c r="E216" s="30">
        <v>0</v>
      </c>
      <c r="F216" s="31">
        <v>0</v>
      </c>
      <c r="G216" s="21"/>
      <c r="H216" s="27" t="s">
        <v>45</v>
      </c>
      <c r="I216" s="27" t="s">
        <v>48</v>
      </c>
      <c r="J216" s="28">
        <v>0</v>
      </c>
      <c r="K216" s="29">
        <v>0.99621859999999995</v>
      </c>
      <c r="L216" s="30">
        <v>0</v>
      </c>
      <c r="M216" s="31">
        <v>0</v>
      </c>
      <c r="N216" s="21"/>
      <c r="O216" s="27" t="s">
        <v>45</v>
      </c>
      <c r="P216" s="27" t="s">
        <v>48</v>
      </c>
      <c r="Q216" s="28">
        <v>0</v>
      </c>
      <c r="R216" s="29">
        <v>1.6603643333333333</v>
      </c>
      <c r="S216" s="30">
        <v>0</v>
      </c>
      <c r="T216" s="31">
        <v>0</v>
      </c>
      <c r="U216" s="21"/>
      <c r="V216" s="27" t="s">
        <v>45</v>
      </c>
      <c r="W216" s="27" t="s">
        <v>48</v>
      </c>
      <c r="X216" s="28">
        <v>0</v>
      </c>
      <c r="Y216" s="29">
        <v>1.6603643333333333</v>
      </c>
      <c r="Z216" s="30">
        <v>0</v>
      </c>
      <c r="AA216" s="31">
        <v>0</v>
      </c>
      <c r="AB216" s="21"/>
      <c r="AC216" s="27" t="s">
        <v>45</v>
      </c>
      <c r="AD216" s="27" t="s">
        <v>48</v>
      </c>
      <c r="AE216" s="28">
        <v>0</v>
      </c>
      <c r="AF216" s="29">
        <v>0.99621859999999995</v>
      </c>
      <c r="AG216" s="30">
        <v>0</v>
      </c>
      <c r="AH216" s="31">
        <v>0</v>
      </c>
      <c r="AI216" s="21"/>
    </row>
    <row r="217" spans="1:35" outlineLevel="1" x14ac:dyDescent="0.2">
      <c r="A217" s="27" t="s">
        <v>45</v>
      </c>
      <c r="B217" s="27" t="s">
        <v>49</v>
      </c>
      <c r="C217" s="28">
        <v>0</v>
      </c>
      <c r="D217" s="29">
        <v>0.40394135114507501</v>
      </c>
      <c r="E217" s="30">
        <v>0</v>
      </c>
      <c r="F217" s="31">
        <v>0</v>
      </c>
      <c r="G217" s="21"/>
      <c r="H217" s="27" t="s">
        <v>45</v>
      </c>
      <c r="I217" s="27" t="s">
        <v>49</v>
      </c>
      <c r="J217" s="28">
        <v>0</v>
      </c>
      <c r="K217" s="29">
        <v>0.24236481068704502</v>
      </c>
      <c r="L217" s="30">
        <v>0</v>
      </c>
      <c r="M217" s="31">
        <v>0</v>
      </c>
      <c r="N217" s="21"/>
      <c r="O217" s="27" t="s">
        <v>45</v>
      </c>
      <c r="P217" s="27" t="s">
        <v>49</v>
      </c>
      <c r="Q217" s="28">
        <v>0</v>
      </c>
      <c r="R217" s="29">
        <v>0.40394135114507501</v>
      </c>
      <c r="S217" s="30">
        <v>0</v>
      </c>
      <c r="T217" s="31">
        <v>0</v>
      </c>
      <c r="U217" s="21"/>
      <c r="V217" s="27" t="s">
        <v>45</v>
      </c>
      <c r="W217" s="27" t="s">
        <v>49</v>
      </c>
      <c r="X217" s="28">
        <v>0</v>
      </c>
      <c r="Y217" s="29">
        <v>0.40394135114507501</v>
      </c>
      <c r="Z217" s="30">
        <v>0</v>
      </c>
      <c r="AA217" s="31">
        <v>0</v>
      </c>
      <c r="AB217" s="21"/>
      <c r="AC217" s="27" t="s">
        <v>45</v>
      </c>
      <c r="AD217" s="27" t="s">
        <v>49</v>
      </c>
      <c r="AE217" s="28">
        <v>0</v>
      </c>
      <c r="AF217" s="29">
        <v>0.24236481068704502</v>
      </c>
      <c r="AG217" s="30">
        <v>0</v>
      </c>
      <c r="AH217" s="31">
        <v>0</v>
      </c>
      <c r="AI217" s="21"/>
    </row>
    <row r="218" spans="1:35" outlineLevel="1" x14ac:dyDescent="0.2">
      <c r="A218" s="27" t="s">
        <v>45</v>
      </c>
      <c r="B218" s="27" t="s">
        <v>50</v>
      </c>
      <c r="C218" s="28">
        <v>0</v>
      </c>
      <c r="D218" s="29">
        <v>1.3111491390551</v>
      </c>
      <c r="E218" s="30">
        <v>0</v>
      </c>
      <c r="F218" s="31">
        <v>0</v>
      </c>
      <c r="G218" s="21"/>
      <c r="H218" s="27" t="s">
        <v>45</v>
      </c>
      <c r="I218" s="27" t="s">
        <v>50</v>
      </c>
      <c r="J218" s="28">
        <v>0</v>
      </c>
      <c r="K218" s="29">
        <v>0.78668948343306</v>
      </c>
      <c r="L218" s="30">
        <v>0</v>
      </c>
      <c r="M218" s="31">
        <v>0</v>
      </c>
      <c r="N218" s="21"/>
      <c r="O218" s="27" t="s">
        <v>45</v>
      </c>
      <c r="P218" s="27" t="s">
        <v>50</v>
      </c>
      <c r="Q218" s="28">
        <v>0</v>
      </c>
      <c r="R218" s="29">
        <v>1.3111491390551</v>
      </c>
      <c r="S218" s="30">
        <v>0</v>
      </c>
      <c r="T218" s="31">
        <v>0</v>
      </c>
      <c r="U218" s="21"/>
      <c r="V218" s="27" t="s">
        <v>45</v>
      </c>
      <c r="W218" s="27" t="s">
        <v>50</v>
      </c>
      <c r="X218" s="28">
        <v>0</v>
      </c>
      <c r="Y218" s="29">
        <v>1.3111491390551</v>
      </c>
      <c r="Z218" s="30">
        <v>0</v>
      </c>
      <c r="AA218" s="31">
        <v>0</v>
      </c>
      <c r="AB218" s="21"/>
      <c r="AC218" s="27" t="s">
        <v>45</v>
      </c>
      <c r="AD218" s="27" t="s">
        <v>50</v>
      </c>
      <c r="AE218" s="28">
        <v>0</v>
      </c>
      <c r="AF218" s="29">
        <v>0.78668948343306</v>
      </c>
      <c r="AG218" s="30">
        <v>0</v>
      </c>
      <c r="AH218" s="31">
        <v>0</v>
      </c>
      <c r="AI218" s="21"/>
    </row>
    <row r="219" spans="1:35" ht="15" outlineLevel="1" thickBot="1" x14ac:dyDescent="0.25">
      <c r="A219" s="27" t="s">
        <v>45</v>
      </c>
      <c r="B219" t="s">
        <v>51</v>
      </c>
      <c r="C219" s="28">
        <v>1</v>
      </c>
      <c r="D219" s="29">
        <v>1.397690903395314</v>
      </c>
      <c r="E219" s="30">
        <v>1.397690903395314</v>
      </c>
      <c r="F219" s="31">
        <v>56.188428023913133</v>
      </c>
      <c r="G219" s="21"/>
      <c r="H219" s="27" t="s">
        <v>45</v>
      </c>
      <c r="I219" t="s">
        <v>51</v>
      </c>
      <c r="J219" s="28">
        <v>1</v>
      </c>
      <c r="K219" s="29">
        <v>1.2843940078367098</v>
      </c>
      <c r="L219" s="30">
        <v>1.2843940078367098</v>
      </c>
      <c r="M219" s="31">
        <v>10.91583300872384</v>
      </c>
      <c r="N219" s="21"/>
      <c r="O219" s="27" t="s">
        <v>45</v>
      </c>
      <c r="P219" t="s">
        <v>51</v>
      </c>
      <c r="Q219" s="28">
        <v>1</v>
      </c>
      <c r="R219" s="29">
        <v>1.397690903395314</v>
      </c>
      <c r="S219" s="30">
        <v>1.397690903395314</v>
      </c>
      <c r="T219" s="31">
        <v>9.7252709716516907</v>
      </c>
      <c r="U219" s="21"/>
      <c r="V219" s="27" t="s">
        <v>45</v>
      </c>
      <c r="W219" t="s">
        <v>51</v>
      </c>
      <c r="X219" s="28">
        <v>1</v>
      </c>
      <c r="Y219" s="29">
        <v>1.397690903395314</v>
      </c>
      <c r="Z219" s="30">
        <v>1.397690903395314</v>
      </c>
      <c r="AA219" s="31">
        <v>3.9339855488326547</v>
      </c>
      <c r="AB219" s="21"/>
      <c r="AC219" s="27" t="s">
        <v>45</v>
      </c>
      <c r="AD219" t="s">
        <v>51</v>
      </c>
      <c r="AE219" s="28">
        <v>1</v>
      </c>
      <c r="AF219" s="29">
        <v>0.84139761054978313</v>
      </c>
      <c r="AG219" s="30">
        <v>0.84139761054978313</v>
      </c>
      <c r="AH219" s="31">
        <v>1.3591177130314867</v>
      </c>
      <c r="AI219" s="21"/>
    </row>
    <row r="220" spans="1:35" ht="15.75" outlineLevel="1" thickTop="1" thickBot="1" x14ac:dyDescent="0.25">
      <c r="A220" s="33" t="s">
        <v>52</v>
      </c>
      <c r="B220" s="33"/>
      <c r="C220" s="33"/>
      <c r="D220" s="34"/>
      <c r="E220" s="34">
        <v>16.959783590368289</v>
      </c>
      <c r="F220" s="34">
        <v>681.79851299999996</v>
      </c>
      <c r="G220" s="21"/>
      <c r="H220" s="33" t="s">
        <v>52</v>
      </c>
      <c r="I220" s="33"/>
      <c r="J220" s="33"/>
      <c r="K220" s="34"/>
      <c r="L220" s="34">
        <v>12.592461830565377</v>
      </c>
      <c r="M220" s="34">
        <v>107.02106181785933</v>
      </c>
      <c r="N220" s="21"/>
      <c r="O220" s="33" t="s">
        <v>52</v>
      </c>
      <c r="P220" s="33"/>
      <c r="Q220" s="33"/>
      <c r="R220" s="34"/>
      <c r="S220" s="34">
        <v>17.526602734229119</v>
      </c>
      <c r="T220" s="34">
        <v>121.95182811078247</v>
      </c>
      <c r="U220" s="21"/>
      <c r="V220" s="33" t="s">
        <v>52</v>
      </c>
      <c r="W220" s="33"/>
      <c r="X220" s="33"/>
      <c r="Y220" s="34"/>
      <c r="Z220" s="34">
        <v>17.474969086417325</v>
      </c>
      <c r="AA220" s="34">
        <v>49.185607264998694</v>
      </c>
      <c r="AB220" s="21"/>
      <c r="AC220" s="33" t="s">
        <v>52</v>
      </c>
      <c r="AD220" s="33"/>
      <c r="AE220" s="33"/>
      <c r="AF220" s="34"/>
      <c r="AG220" s="34">
        <v>11.793710852816718</v>
      </c>
      <c r="AH220" s="34">
        <v>19.050495415551804</v>
      </c>
      <c r="AI220" s="21"/>
    </row>
    <row r="221" spans="1:35" ht="15" outlineLevel="1" thickTop="1" x14ac:dyDescent="0.2">
      <c r="G221" s="21"/>
      <c r="N221" s="21"/>
      <c r="U221" s="21"/>
      <c r="AB221" s="21"/>
      <c r="AI221" s="21"/>
    </row>
    <row r="222" spans="1:35" ht="16.5" thickBot="1" x14ac:dyDescent="0.3">
      <c r="A222" s="71" t="s">
        <v>57</v>
      </c>
      <c r="B222" s="71"/>
      <c r="C222" s="71"/>
      <c r="D222" s="71"/>
      <c r="E222" s="71"/>
      <c r="F222" s="71"/>
      <c r="G222" s="21"/>
      <c r="H222" s="71" t="s">
        <v>57</v>
      </c>
      <c r="I222" s="71"/>
      <c r="J222" s="71"/>
      <c r="K222" s="71"/>
      <c r="L222" s="71"/>
      <c r="M222" s="71"/>
      <c r="N222" s="21"/>
      <c r="O222" s="71" t="s">
        <v>57</v>
      </c>
      <c r="P222" s="71"/>
      <c r="Q222" s="71"/>
      <c r="R222" s="71"/>
      <c r="S222" s="71"/>
      <c r="T222" s="71"/>
      <c r="U222" s="21"/>
      <c r="V222" s="71" t="s">
        <v>57</v>
      </c>
      <c r="W222" s="71"/>
      <c r="X222" s="71"/>
      <c r="Y222" s="71"/>
      <c r="Z222" s="71"/>
      <c r="AA222" s="71"/>
      <c r="AB222" s="21"/>
      <c r="AC222" s="71" t="s">
        <v>57</v>
      </c>
      <c r="AD222" s="71"/>
      <c r="AE222" s="71"/>
      <c r="AF222" s="71"/>
      <c r="AG222" s="71"/>
      <c r="AH222" s="71"/>
      <c r="AI222" s="21"/>
    </row>
    <row r="223" spans="1:35" ht="15" outlineLevel="1" thickTop="1" x14ac:dyDescent="0.2">
      <c r="A223" s="1"/>
      <c r="B223" s="22" t="s">
        <v>148</v>
      </c>
      <c r="C223" s="23">
        <v>13.344071198448352</v>
      </c>
      <c r="D223" s="24"/>
      <c r="E223" s="1"/>
      <c r="F223" s="1"/>
      <c r="G223" s="21"/>
      <c r="H223" s="1"/>
      <c r="I223" s="22" t="s">
        <v>148</v>
      </c>
      <c r="J223" s="23">
        <v>1.6188252202671543</v>
      </c>
      <c r="K223" s="24"/>
      <c r="L223" s="1"/>
      <c r="M223" s="1"/>
      <c r="N223" s="21"/>
      <c r="O223" s="1"/>
      <c r="P223" s="22" t="s">
        <v>148</v>
      </c>
      <c r="Q223" s="23">
        <v>1.7031867287501585</v>
      </c>
      <c r="R223" s="24"/>
      <c r="S223" s="1"/>
      <c r="T223" s="1"/>
      <c r="U223" s="21"/>
      <c r="V223" s="1"/>
      <c r="W223" s="22" t="s">
        <v>148</v>
      </c>
      <c r="X223" s="23">
        <v>0.45397039100259262</v>
      </c>
      <c r="Y223" s="24"/>
      <c r="Z223" s="1"/>
      <c r="AA223" s="1"/>
      <c r="AB223" s="21"/>
      <c r="AC223" s="1"/>
      <c r="AD223" s="22" t="s">
        <v>148</v>
      </c>
      <c r="AE223" s="23">
        <v>0.36331964034985725</v>
      </c>
      <c r="AF223" s="24"/>
      <c r="AG223" s="1"/>
      <c r="AH223" s="1"/>
      <c r="AI223" s="21"/>
    </row>
    <row r="224" spans="1:35" outlineLevel="1" x14ac:dyDescent="0.2">
      <c r="A224" s="1"/>
      <c r="B224" s="25" t="s">
        <v>149</v>
      </c>
      <c r="C224" s="23">
        <v>46.222079590801371</v>
      </c>
      <c r="D224" s="1"/>
      <c r="E224" s="1"/>
      <c r="F224" s="1"/>
      <c r="G224" s="21"/>
      <c r="H224" s="1"/>
      <c r="I224" s="25" t="s">
        <v>149</v>
      </c>
      <c r="J224" s="23">
        <v>42.025311904978942</v>
      </c>
      <c r="K224" s="1"/>
      <c r="L224" s="1"/>
      <c r="M224" s="1"/>
      <c r="N224" s="21"/>
      <c r="O224" s="1"/>
      <c r="P224" s="25" t="s">
        <v>149</v>
      </c>
      <c r="Q224" s="23">
        <v>46.308331331677877</v>
      </c>
      <c r="R224" s="1"/>
      <c r="S224" s="1"/>
      <c r="T224" s="1"/>
      <c r="U224" s="21"/>
      <c r="V224" s="1"/>
      <c r="W224" s="25" t="s">
        <v>149</v>
      </c>
      <c r="X224" s="23">
        <v>46.097504260399376</v>
      </c>
      <c r="Y224" s="1"/>
      <c r="Z224" s="1"/>
      <c r="AA224" s="1"/>
      <c r="AB224" s="21"/>
      <c r="AC224" s="1"/>
      <c r="AD224" s="25" t="s">
        <v>149</v>
      </c>
      <c r="AE224" s="23">
        <v>41.577847614804654</v>
      </c>
      <c r="AF224" s="1"/>
      <c r="AG224" s="1"/>
      <c r="AH224" s="1"/>
      <c r="AI224" s="21"/>
    </row>
    <row r="225" spans="1:35" outlineLevel="1" x14ac:dyDescent="0.2">
      <c r="A225" s="1"/>
      <c r="B225" s="22" t="s">
        <v>150</v>
      </c>
      <c r="C225" s="23">
        <v>616.79072100000008</v>
      </c>
      <c r="D225" s="24"/>
      <c r="E225" s="1"/>
      <c r="F225" s="1"/>
      <c r="G225" s="21"/>
      <c r="H225" s="1"/>
      <c r="I225" s="22" t="s">
        <v>150</v>
      </c>
      <c r="J225" s="23">
        <v>68.0316348013734</v>
      </c>
      <c r="K225" s="24"/>
      <c r="L225" s="1"/>
      <c r="M225" s="1"/>
      <c r="N225" s="21"/>
      <c r="O225" s="1"/>
      <c r="P225" s="22" t="s">
        <v>150</v>
      </c>
      <c r="Q225" s="23">
        <v>78.871735354678904</v>
      </c>
      <c r="R225" s="24"/>
      <c r="S225" s="1"/>
      <c r="T225" s="1"/>
      <c r="U225" s="21"/>
      <c r="V225" s="1"/>
      <c r="W225" s="22" t="s">
        <v>150</v>
      </c>
      <c r="X225" s="23">
        <v>20.926902033337186</v>
      </c>
      <c r="Y225" s="24"/>
      <c r="Z225" s="1"/>
      <c r="AA225" s="1"/>
      <c r="AB225" s="21"/>
      <c r="AC225" s="1"/>
      <c r="AD225" s="22" t="s">
        <v>150</v>
      </c>
      <c r="AE225" s="23">
        <v>15.106048641931997</v>
      </c>
      <c r="AF225" s="24"/>
      <c r="AG225" s="1"/>
      <c r="AH225" s="1"/>
      <c r="AI225" s="21"/>
    </row>
    <row r="226" spans="1:35" outlineLevel="1" x14ac:dyDescent="0.2">
      <c r="A226" s="1"/>
      <c r="B226" s="25"/>
      <c r="C226" s="26"/>
      <c r="D226" s="1"/>
      <c r="E226" s="1"/>
      <c r="F226" s="1"/>
      <c r="G226" s="21"/>
      <c r="H226" s="1"/>
      <c r="I226" s="25"/>
      <c r="J226" s="26"/>
      <c r="K226" s="1"/>
      <c r="L226" s="1"/>
      <c r="M226" s="1"/>
      <c r="N226" s="21"/>
      <c r="O226" s="1"/>
      <c r="P226" s="25"/>
      <c r="Q226" s="26"/>
      <c r="R226" s="1"/>
      <c r="S226" s="1"/>
      <c r="T226" s="1"/>
      <c r="U226" s="21"/>
      <c r="V226" s="1"/>
      <c r="W226" s="25"/>
      <c r="X226" s="26"/>
      <c r="Y226" s="1"/>
      <c r="Z226" s="1"/>
      <c r="AA226" s="1"/>
      <c r="AB226" s="21"/>
      <c r="AC226" s="1"/>
      <c r="AD226" s="25"/>
      <c r="AE226" s="26"/>
      <c r="AF226" s="1"/>
      <c r="AG226" s="1"/>
      <c r="AH226" s="1"/>
      <c r="AI226" s="21"/>
    </row>
    <row r="227" spans="1:35" ht="15.6" customHeight="1" outlineLevel="1" thickBot="1" x14ac:dyDescent="0.3">
      <c r="A227" s="72" t="s">
        <v>158</v>
      </c>
      <c r="B227" s="72"/>
      <c r="C227" s="72"/>
      <c r="D227" s="72"/>
      <c r="E227" s="72"/>
      <c r="F227" s="72"/>
      <c r="G227" s="21"/>
      <c r="H227" s="72" t="s">
        <v>158</v>
      </c>
      <c r="I227" s="72"/>
      <c r="J227" s="72"/>
      <c r="K227" s="72"/>
      <c r="L227" s="72"/>
      <c r="M227" s="72"/>
      <c r="N227" s="21"/>
      <c r="O227" s="72" t="s">
        <v>158</v>
      </c>
      <c r="P227" s="72"/>
      <c r="Q227" s="72"/>
      <c r="R227" s="72"/>
      <c r="S227" s="72"/>
      <c r="T227" s="72"/>
      <c r="U227" s="21"/>
      <c r="V227" s="72" t="s">
        <v>158</v>
      </c>
      <c r="W227" s="72"/>
      <c r="X227" s="72"/>
      <c r="Y227" s="72"/>
      <c r="Z227" s="72"/>
      <c r="AA227" s="72"/>
      <c r="AB227" s="21"/>
      <c r="AC227" s="72" t="s">
        <v>158</v>
      </c>
      <c r="AD227" s="72"/>
      <c r="AE227" s="72"/>
      <c r="AF227" s="72"/>
      <c r="AG227" s="72"/>
      <c r="AH227" s="72"/>
      <c r="AI227" s="21"/>
    </row>
    <row r="228" spans="1:35" ht="15" outlineLevel="1" thickTop="1" x14ac:dyDescent="0.2">
      <c r="A228" s="67" t="s">
        <v>1</v>
      </c>
      <c r="B228" s="69" t="s">
        <v>2</v>
      </c>
      <c r="C228" s="69" t="s">
        <v>151</v>
      </c>
      <c r="D228" s="35" t="s">
        <v>152</v>
      </c>
      <c r="E228" s="36" t="s">
        <v>153</v>
      </c>
      <c r="F228" s="35" t="s">
        <v>154</v>
      </c>
      <c r="G228" s="21"/>
      <c r="H228" s="67" t="s">
        <v>1</v>
      </c>
      <c r="I228" s="69" t="s">
        <v>2</v>
      </c>
      <c r="J228" s="69" t="s">
        <v>151</v>
      </c>
      <c r="K228" s="35" t="s">
        <v>152</v>
      </c>
      <c r="L228" s="36" t="s">
        <v>153</v>
      </c>
      <c r="M228" s="35" t="s">
        <v>154</v>
      </c>
      <c r="N228" s="21"/>
      <c r="O228" s="67" t="s">
        <v>1</v>
      </c>
      <c r="P228" s="69" t="s">
        <v>2</v>
      </c>
      <c r="Q228" s="69" t="s">
        <v>151</v>
      </c>
      <c r="R228" s="35" t="s">
        <v>152</v>
      </c>
      <c r="S228" s="36" t="s">
        <v>153</v>
      </c>
      <c r="T228" s="35" t="s">
        <v>154</v>
      </c>
      <c r="U228" s="21"/>
      <c r="V228" s="67" t="s">
        <v>1</v>
      </c>
      <c r="W228" s="69" t="s">
        <v>2</v>
      </c>
      <c r="X228" s="69" t="s">
        <v>151</v>
      </c>
      <c r="Y228" s="35" t="s">
        <v>152</v>
      </c>
      <c r="Z228" s="36" t="s">
        <v>153</v>
      </c>
      <c r="AA228" s="35" t="s">
        <v>154</v>
      </c>
      <c r="AB228" s="21"/>
      <c r="AC228" s="67" t="s">
        <v>1</v>
      </c>
      <c r="AD228" s="69" t="s">
        <v>2</v>
      </c>
      <c r="AE228" s="69" t="s">
        <v>151</v>
      </c>
      <c r="AF228" s="35" t="s">
        <v>152</v>
      </c>
      <c r="AG228" s="36" t="s">
        <v>153</v>
      </c>
      <c r="AH228" s="35" t="s">
        <v>154</v>
      </c>
      <c r="AI228" s="21"/>
    </row>
    <row r="229" spans="1:35" ht="15" outlineLevel="1" thickBot="1" x14ac:dyDescent="0.25">
      <c r="A229" s="68"/>
      <c r="B229" s="70"/>
      <c r="C229" s="70"/>
      <c r="D229" s="37" t="s">
        <v>155</v>
      </c>
      <c r="E229" s="37" t="s">
        <v>156</v>
      </c>
      <c r="F229" s="37" t="s">
        <v>157</v>
      </c>
      <c r="G229" s="21"/>
      <c r="H229" s="68"/>
      <c r="I229" s="70"/>
      <c r="J229" s="70"/>
      <c r="K229" s="37" t="s">
        <v>155</v>
      </c>
      <c r="L229" s="37" t="s">
        <v>156</v>
      </c>
      <c r="M229" s="37" t="s">
        <v>157</v>
      </c>
      <c r="N229" s="21"/>
      <c r="O229" s="68"/>
      <c r="P229" s="70"/>
      <c r="Q229" s="70"/>
      <c r="R229" s="37" t="s">
        <v>155</v>
      </c>
      <c r="S229" s="37" t="s">
        <v>156</v>
      </c>
      <c r="T229" s="37" t="s">
        <v>157</v>
      </c>
      <c r="U229" s="21"/>
      <c r="V229" s="68"/>
      <c r="W229" s="70"/>
      <c r="X229" s="70"/>
      <c r="Y229" s="37" t="s">
        <v>155</v>
      </c>
      <c r="Z229" s="37" t="s">
        <v>156</v>
      </c>
      <c r="AA229" s="37" t="s">
        <v>157</v>
      </c>
      <c r="AB229" s="21"/>
      <c r="AC229" s="68"/>
      <c r="AD229" s="70"/>
      <c r="AE229" s="70"/>
      <c r="AF229" s="37" t="s">
        <v>155</v>
      </c>
      <c r="AG229" s="37" t="s">
        <v>156</v>
      </c>
      <c r="AH229" s="37" t="s">
        <v>157</v>
      </c>
      <c r="AI229" s="21"/>
    </row>
    <row r="230" spans="1:35" ht="15" outlineLevel="1" thickTop="1" x14ac:dyDescent="0.2">
      <c r="A230" s="27" t="s">
        <v>3</v>
      </c>
      <c r="B230" t="s">
        <v>4</v>
      </c>
      <c r="C230" s="28">
        <v>0</v>
      </c>
      <c r="D230" s="29">
        <v>9.0952086687056894</v>
      </c>
      <c r="E230" s="30">
        <v>0</v>
      </c>
      <c r="F230" s="31">
        <v>0</v>
      </c>
      <c r="G230" s="21"/>
      <c r="H230" s="27" t="s">
        <v>3</v>
      </c>
      <c r="I230" t="s">
        <v>4</v>
      </c>
      <c r="J230" s="28">
        <v>0</v>
      </c>
      <c r="K230" s="29">
        <v>5.2892330864855923</v>
      </c>
      <c r="L230" s="30">
        <v>0</v>
      </c>
      <c r="M230" s="31">
        <v>0</v>
      </c>
      <c r="N230" s="21"/>
      <c r="O230" s="27" t="s">
        <v>3</v>
      </c>
      <c r="P230" t="s">
        <v>4</v>
      </c>
      <c r="Q230" s="28">
        <v>0</v>
      </c>
      <c r="R230" s="29">
        <v>8.258364762570773</v>
      </c>
      <c r="S230" s="30">
        <v>0</v>
      </c>
      <c r="T230" s="31">
        <v>0</v>
      </c>
      <c r="U230" s="21"/>
      <c r="V230" s="27" t="s">
        <v>3</v>
      </c>
      <c r="W230" t="s">
        <v>4</v>
      </c>
      <c r="X230" s="28">
        <v>0</v>
      </c>
      <c r="Y230" s="29">
        <v>8.1435660507532361</v>
      </c>
      <c r="Z230" s="30">
        <v>0</v>
      </c>
      <c r="AA230" s="31">
        <v>0</v>
      </c>
      <c r="AB230" s="21"/>
      <c r="AC230" s="27" t="s">
        <v>3</v>
      </c>
      <c r="AD230" t="s">
        <v>4</v>
      </c>
      <c r="AE230" s="28">
        <v>0</v>
      </c>
      <c r="AF230" s="29">
        <v>5.5304648281504312</v>
      </c>
      <c r="AG230" s="30">
        <v>0</v>
      </c>
      <c r="AH230" s="31">
        <v>0</v>
      </c>
      <c r="AI230" s="21"/>
    </row>
    <row r="231" spans="1:35" outlineLevel="1" x14ac:dyDescent="0.2">
      <c r="A231" s="27" t="s">
        <v>3</v>
      </c>
      <c r="B231" t="s">
        <v>5</v>
      </c>
      <c r="C231" s="28">
        <v>0</v>
      </c>
      <c r="D231" s="29">
        <v>8.9361572375199589</v>
      </c>
      <c r="E231" s="30">
        <v>0</v>
      </c>
      <c r="F231" s="31">
        <v>0</v>
      </c>
      <c r="G231" s="21"/>
      <c r="H231" s="27" t="s">
        <v>3</v>
      </c>
      <c r="I231" t="s">
        <v>5</v>
      </c>
      <c r="J231" s="28">
        <v>0</v>
      </c>
      <c r="K231" s="29">
        <v>5.4049729512796283</v>
      </c>
      <c r="L231" s="30">
        <v>0</v>
      </c>
      <c r="M231" s="31">
        <v>0</v>
      </c>
      <c r="N231" s="21"/>
      <c r="O231" s="27" t="s">
        <v>3</v>
      </c>
      <c r="P231" t="s">
        <v>5</v>
      </c>
      <c r="Q231" s="28">
        <v>0</v>
      </c>
      <c r="R231" s="29">
        <v>8.4000572391450881</v>
      </c>
      <c r="S231" s="30">
        <v>0</v>
      </c>
      <c r="T231" s="31">
        <v>0</v>
      </c>
      <c r="U231" s="21"/>
      <c r="V231" s="27" t="s">
        <v>3</v>
      </c>
      <c r="W231" t="s">
        <v>5</v>
      </c>
      <c r="X231" s="28">
        <v>0</v>
      </c>
      <c r="Y231" s="29">
        <v>8.1920717386796298</v>
      </c>
      <c r="Z231" s="30">
        <v>0</v>
      </c>
      <c r="AA231" s="31">
        <v>0</v>
      </c>
      <c r="AB231" s="21"/>
      <c r="AC231" s="27" t="s">
        <v>3</v>
      </c>
      <c r="AD231" t="s">
        <v>5</v>
      </c>
      <c r="AE231" s="28">
        <v>0</v>
      </c>
      <c r="AF231" s="29">
        <v>5.4825979554700348</v>
      </c>
      <c r="AG231" s="30">
        <v>0</v>
      </c>
      <c r="AH231" s="31">
        <v>0</v>
      </c>
      <c r="AI231" s="21"/>
    </row>
    <row r="232" spans="1:35" outlineLevel="1" x14ac:dyDescent="0.2">
      <c r="A232" s="27" t="s">
        <v>3</v>
      </c>
      <c r="B232" t="s">
        <v>6</v>
      </c>
      <c r="C232" s="28">
        <v>0.54181302153059441</v>
      </c>
      <c r="D232" s="29">
        <v>8.9766468316207657</v>
      </c>
      <c r="E232" s="30">
        <v>4.8636641430534837</v>
      </c>
      <c r="F232" s="31">
        <v>64.901080610245984</v>
      </c>
      <c r="G232" s="21"/>
      <c r="H232" s="27" t="s">
        <v>3</v>
      </c>
      <c r="I232" t="s">
        <v>6</v>
      </c>
      <c r="J232" s="28">
        <v>0.72906423383809549</v>
      </c>
      <c r="K232" s="29">
        <v>5.7526649532731442</v>
      </c>
      <c r="L232" s="30">
        <v>4.1940622666853482</v>
      </c>
      <c r="M232" s="31">
        <v>6.7894537726810693</v>
      </c>
      <c r="N232" s="21"/>
      <c r="O232" s="27" t="s">
        <v>3</v>
      </c>
      <c r="P232" t="s">
        <v>6</v>
      </c>
      <c r="Q232" s="28">
        <v>0.54181302153059441</v>
      </c>
      <c r="R232" s="29">
        <v>8.4486061342193857</v>
      </c>
      <c r="S232" s="30">
        <v>4.5775648173033199</v>
      </c>
      <c r="T232" s="31">
        <v>7.7964476468246584</v>
      </c>
      <c r="U232" s="21"/>
      <c r="V232" s="27" t="s">
        <v>3</v>
      </c>
      <c r="W232" t="s">
        <v>6</v>
      </c>
      <c r="X232" s="28">
        <v>0.54181302153059441</v>
      </c>
      <c r="Y232" s="29">
        <v>8.1601491919246545</v>
      </c>
      <c r="Z232" s="30">
        <v>4.4212750898171356</v>
      </c>
      <c r="AA232" s="31">
        <v>2.0071279812543077</v>
      </c>
      <c r="AB232" s="21"/>
      <c r="AC232" s="27" t="s">
        <v>3</v>
      </c>
      <c r="AD232" t="s">
        <v>6</v>
      </c>
      <c r="AE232" s="28">
        <v>0.72906423383809549</v>
      </c>
      <c r="AF232" s="29">
        <v>5.9761483702547649</v>
      </c>
      <c r="AG232" s="30">
        <v>4.3569960328625728</v>
      </c>
      <c r="AH232" s="31">
        <v>1.5829822316653848</v>
      </c>
      <c r="AI232" s="21"/>
    </row>
    <row r="233" spans="1:35" outlineLevel="1" x14ac:dyDescent="0.2">
      <c r="A233" s="27" t="s">
        <v>3</v>
      </c>
      <c r="B233" s="32" t="s">
        <v>7</v>
      </c>
      <c r="C233" s="28">
        <v>1.7934028486014785E-2</v>
      </c>
      <c r="D233" s="29">
        <v>7.5261871417997801</v>
      </c>
      <c r="E233" s="30">
        <v>0.13497485459211545</v>
      </c>
      <c r="F233" s="31">
        <v>1.801114069677402</v>
      </c>
      <c r="G233" s="21"/>
      <c r="H233" s="27" t="s">
        <v>3</v>
      </c>
      <c r="I233" s="32" t="s">
        <v>7</v>
      </c>
      <c r="J233" s="28">
        <v>2.6689338444342726E-2</v>
      </c>
      <c r="K233" s="29">
        <v>5.6384911164114646</v>
      </c>
      <c r="L233" s="30">
        <v>0.15048759772132544</v>
      </c>
      <c r="M233" s="31">
        <v>0.24361311852869957</v>
      </c>
      <c r="N233" s="21"/>
      <c r="O233" s="27" t="s">
        <v>3</v>
      </c>
      <c r="P233" s="32" t="s">
        <v>7</v>
      </c>
      <c r="Q233" s="28">
        <v>1.7934028486014785E-2</v>
      </c>
      <c r="R233" s="29">
        <v>7.2248196586357745</v>
      </c>
      <c r="S233" s="30">
        <v>0.12957012156429359</v>
      </c>
      <c r="T233" s="31">
        <v>0.22068211149084957</v>
      </c>
      <c r="U233" s="21"/>
      <c r="V233" s="27" t="s">
        <v>3</v>
      </c>
      <c r="W233" s="32" t="s">
        <v>7</v>
      </c>
      <c r="X233" s="28">
        <v>1.7934028486014785E-2</v>
      </c>
      <c r="Y233" s="29">
        <v>6.7112809114481484</v>
      </c>
      <c r="Z233" s="30">
        <v>0.12036030304355837</v>
      </c>
      <c r="AA233" s="31">
        <v>5.4640013833874727E-2</v>
      </c>
      <c r="AB233" s="21"/>
      <c r="AC233" s="27" t="s">
        <v>3</v>
      </c>
      <c r="AD233" s="32" t="s">
        <v>7</v>
      </c>
      <c r="AE233" s="28">
        <v>2.6689338444342726E-2</v>
      </c>
      <c r="AF233" s="29">
        <v>5.6917845122641291</v>
      </c>
      <c r="AG233" s="30">
        <v>0.15190996320008554</v>
      </c>
      <c r="AH233" s="31">
        <v>5.5191873195415131E-2</v>
      </c>
      <c r="AI233" s="21"/>
    </row>
    <row r="234" spans="1:35" outlineLevel="1" x14ac:dyDescent="0.2">
      <c r="A234" s="27" t="s">
        <v>3</v>
      </c>
      <c r="B234" s="32" t="s">
        <v>8</v>
      </c>
      <c r="C234" s="28">
        <v>1.7021773469420302E-2</v>
      </c>
      <c r="D234" s="29">
        <v>8.9751933590120192</v>
      </c>
      <c r="E234" s="30">
        <v>0.15277370820134806</v>
      </c>
      <c r="F234" s="31">
        <v>2.0386232394897617</v>
      </c>
      <c r="G234" s="21"/>
      <c r="H234" s="27" t="s">
        <v>3</v>
      </c>
      <c r="I234" s="32" t="s">
        <v>8</v>
      </c>
      <c r="J234" s="28">
        <v>1.9225688804840411E-2</v>
      </c>
      <c r="K234" s="29">
        <v>5.7514051996427336</v>
      </c>
      <c r="L234" s="30">
        <v>0.11057472655887222</v>
      </c>
      <c r="M234" s="31">
        <v>0.17900115607764669</v>
      </c>
      <c r="N234" s="21"/>
      <c r="O234" s="27" t="s">
        <v>3</v>
      </c>
      <c r="P234" s="32" t="s">
        <v>8</v>
      </c>
      <c r="Q234" s="28">
        <v>1.7021773469420302E-2</v>
      </c>
      <c r="R234" s="29">
        <v>8.4468487081533485</v>
      </c>
      <c r="S234" s="30">
        <v>0.14378034524065181</v>
      </c>
      <c r="T234" s="31">
        <v>0.24488477586899418</v>
      </c>
      <c r="U234" s="21"/>
      <c r="V234" s="27" t="s">
        <v>3</v>
      </c>
      <c r="W234" s="32" t="s">
        <v>8</v>
      </c>
      <c r="X234" s="28">
        <v>1.7021773469420302E-2</v>
      </c>
      <c r="Y234" s="29">
        <v>8.1584908778075125</v>
      </c>
      <c r="Z234" s="30">
        <v>0.13887198357437147</v>
      </c>
      <c r="AA234" s="31">
        <v>6.3043768682563034E-2</v>
      </c>
      <c r="AB234" s="21"/>
      <c r="AC234" s="27" t="s">
        <v>3</v>
      </c>
      <c r="AD234" s="32" t="s">
        <v>8</v>
      </c>
      <c r="AE234" s="28">
        <v>1.9225688804840411E-2</v>
      </c>
      <c r="AF234" s="29">
        <v>5.9750744340087305</v>
      </c>
      <c r="AG234" s="30">
        <v>0.11487492165400981</v>
      </c>
      <c r="AH234" s="31">
        <v>4.1736315220552871E-2</v>
      </c>
      <c r="AI234" s="21"/>
    </row>
    <row r="235" spans="1:35" outlineLevel="1" x14ac:dyDescent="0.2">
      <c r="A235" s="27" t="s">
        <v>3</v>
      </c>
      <c r="B235" s="32" t="s">
        <v>9</v>
      </c>
      <c r="C235" s="28">
        <v>2.2834063625471555E-2</v>
      </c>
      <c r="D235" s="29">
        <v>3.5906587326483064</v>
      </c>
      <c r="E235" s="30">
        <v>8.1989329958646481E-2</v>
      </c>
      <c r="F235" s="31">
        <v>1.0940714564812533</v>
      </c>
      <c r="G235" s="21"/>
      <c r="H235" s="27" t="s">
        <v>3</v>
      </c>
      <c r="I235" s="32" t="s">
        <v>9</v>
      </c>
      <c r="J235" s="28">
        <v>3.2928339375230604E-2</v>
      </c>
      <c r="K235" s="29">
        <v>2.3010659813092578</v>
      </c>
      <c r="L235" s="30">
        <v>7.5770281557349287E-2</v>
      </c>
      <c r="M235" s="31">
        <v>0.12265884273178025</v>
      </c>
      <c r="N235" s="21"/>
      <c r="O235" s="27" t="s">
        <v>3</v>
      </c>
      <c r="P235" s="32" t="s">
        <v>9</v>
      </c>
      <c r="Q235" s="28">
        <v>2.2834063625471555E-2</v>
      </c>
      <c r="R235" s="29">
        <v>3.3794424536877545</v>
      </c>
      <c r="S235" s="30">
        <v>7.7166404006125899E-2</v>
      </c>
      <c r="T235" s="31">
        <v>0.1314287952086067</v>
      </c>
      <c r="U235" s="21"/>
      <c r="V235" s="27" t="s">
        <v>3</v>
      </c>
      <c r="W235" s="32" t="s">
        <v>9</v>
      </c>
      <c r="X235" s="28">
        <v>2.2834063625471555E-2</v>
      </c>
      <c r="Y235" s="29">
        <v>3.264059676769862</v>
      </c>
      <c r="Z235" s="30">
        <v>7.4531746336699151E-2</v>
      </c>
      <c r="AA235" s="31">
        <v>3.3835206026577365E-2</v>
      </c>
      <c r="AB235" s="21"/>
      <c r="AC235" s="27" t="s">
        <v>3</v>
      </c>
      <c r="AD235" s="32" t="s">
        <v>9</v>
      </c>
      <c r="AE235" s="28">
        <v>3.2928339375230604E-2</v>
      </c>
      <c r="AF235" s="29">
        <v>2.3904593481019059</v>
      </c>
      <c r="AG235" s="30">
        <v>7.8713856676992072E-2</v>
      </c>
      <c r="AH235" s="31">
        <v>2.859829009843497E-2</v>
      </c>
      <c r="AI235" s="21"/>
    </row>
    <row r="236" spans="1:35" outlineLevel="1" x14ac:dyDescent="0.2">
      <c r="A236" s="27" t="s">
        <v>3</v>
      </c>
      <c r="B236" s="32" t="s">
        <v>10</v>
      </c>
      <c r="C236" s="28">
        <v>5.1554951332059763E-2</v>
      </c>
      <c r="D236" s="29">
        <v>8.9751933590120192</v>
      </c>
      <c r="E236" s="30">
        <v>0.46271565681969062</v>
      </c>
      <c r="F236" s="31">
        <v>6.1745106692387459</v>
      </c>
      <c r="G236" s="21"/>
      <c r="H236" s="27" t="s">
        <v>3</v>
      </c>
      <c r="I236" s="32" t="s">
        <v>10</v>
      </c>
      <c r="J236" s="28">
        <v>8.220394628661859E-2</v>
      </c>
      <c r="K236" s="29">
        <v>5.7514051996427336</v>
      </c>
      <c r="L236" s="30">
        <v>0.47278820410401012</v>
      </c>
      <c r="M236" s="31">
        <v>0.7653614686483865</v>
      </c>
      <c r="N236" s="21"/>
      <c r="O236" s="27" t="s">
        <v>3</v>
      </c>
      <c r="P236" s="32" t="s">
        <v>10</v>
      </c>
      <c r="Q236" s="28">
        <v>5.1554951332059763E-2</v>
      </c>
      <c r="R236" s="29">
        <v>8.4468487081533485</v>
      </c>
      <c r="S236" s="30">
        <v>0.43547687405811775</v>
      </c>
      <c r="T236" s="31">
        <v>0.7416984325733903</v>
      </c>
      <c r="U236" s="21"/>
      <c r="V236" s="27" t="s">
        <v>3</v>
      </c>
      <c r="W236" s="32" t="s">
        <v>10</v>
      </c>
      <c r="X236" s="28">
        <v>5.1554951332059763E-2</v>
      </c>
      <c r="Y236" s="29">
        <v>8.1584908778075125</v>
      </c>
      <c r="Z236" s="30">
        <v>0.42061060014841983</v>
      </c>
      <c r="AA236" s="31">
        <v>0.19094475860921328</v>
      </c>
      <c r="AB236" s="21"/>
      <c r="AC236" s="27" t="s">
        <v>3</v>
      </c>
      <c r="AD236" s="32" t="s">
        <v>10</v>
      </c>
      <c r="AE236" s="28">
        <v>8.220394628661859E-2</v>
      </c>
      <c r="AF236" s="29">
        <v>5.9750744340087305</v>
      </c>
      <c r="AG236" s="30">
        <v>0.49117469783180168</v>
      </c>
      <c r="AH236" s="31">
        <v>0.1784534145652</v>
      </c>
      <c r="AI236" s="21"/>
    </row>
    <row r="237" spans="1:35" outlineLevel="1" x14ac:dyDescent="0.2">
      <c r="A237" s="27" t="s">
        <v>3</v>
      </c>
      <c r="B237" s="32" t="s">
        <v>11</v>
      </c>
      <c r="C237" s="28">
        <v>0</v>
      </c>
      <c r="D237" s="29">
        <v>8.3325508270017892</v>
      </c>
      <c r="E237" s="30">
        <v>0</v>
      </c>
      <c r="F237" s="31">
        <v>0</v>
      </c>
      <c r="G237" s="21"/>
      <c r="H237" s="27" t="s">
        <v>3</v>
      </c>
      <c r="I237" s="32" t="s">
        <v>11</v>
      </c>
      <c r="J237" s="28">
        <v>0</v>
      </c>
      <c r="K237" s="29">
        <v>4.4833057014299706</v>
      </c>
      <c r="L237" s="30">
        <v>0</v>
      </c>
      <c r="M237" s="31">
        <v>0</v>
      </c>
      <c r="N237" s="21"/>
      <c r="O237" s="27" t="s">
        <v>3</v>
      </c>
      <c r="P237" s="32" t="s">
        <v>11</v>
      </c>
      <c r="Q237" s="28">
        <v>0</v>
      </c>
      <c r="R237" s="29">
        <v>7.842074463178025</v>
      </c>
      <c r="S237" s="30">
        <v>0</v>
      </c>
      <c r="T237" s="31">
        <v>0</v>
      </c>
      <c r="U237" s="21"/>
      <c r="V237" s="27" t="s">
        <v>3</v>
      </c>
      <c r="W237" s="32" t="s">
        <v>11</v>
      </c>
      <c r="X237" s="28">
        <v>0</v>
      </c>
      <c r="Y237" s="29">
        <v>7.5743497300443741</v>
      </c>
      <c r="Z237" s="30">
        <v>0</v>
      </c>
      <c r="AA237" s="31">
        <v>0</v>
      </c>
      <c r="AB237" s="21"/>
      <c r="AC237" s="27" t="s">
        <v>3</v>
      </c>
      <c r="AD237" s="32" t="s">
        <v>11</v>
      </c>
      <c r="AE237" s="28">
        <v>0</v>
      </c>
      <c r="AF237" s="29">
        <v>4.6570478211969144</v>
      </c>
      <c r="AG237" s="30">
        <v>0</v>
      </c>
      <c r="AH237" s="31">
        <v>0</v>
      </c>
      <c r="AI237" s="21"/>
    </row>
    <row r="238" spans="1:35" outlineLevel="1" x14ac:dyDescent="0.2">
      <c r="A238" s="27" t="s">
        <v>12</v>
      </c>
      <c r="B238" s="32" t="s">
        <v>13</v>
      </c>
      <c r="C238" s="28">
        <v>0.34821170277344232</v>
      </c>
      <c r="D238" s="29">
        <v>3.9256921313184727</v>
      </c>
      <c r="E238" s="30">
        <v>1.3669719416107093</v>
      </c>
      <c r="F238" s="31">
        <v>18.24097091513449</v>
      </c>
      <c r="G238" s="21"/>
      <c r="H238" s="27" t="s">
        <v>12</v>
      </c>
      <c r="I238" s="32" t="s">
        <v>13</v>
      </c>
      <c r="J238" s="28">
        <v>3.6776862343540648E-2</v>
      </c>
      <c r="K238" s="29">
        <v>3.9609011990566461</v>
      </c>
      <c r="L238" s="30">
        <v>0.14566951815407136</v>
      </c>
      <c r="M238" s="31">
        <v>0.23581348981197481</v>
      </c>
      <c r="N238" s="21"/>
      <c r="O238" s="27" t="s">
        <v>12</v>
      </c>
      <c r="P238" s="32" t="s">
        <v>13</v>
      </c>
      <c r="Q238" s="28">
        <v>0.34821170277344232</v>
      </c>
      <c r="R238" s="29">
        <v>4.9039329926638997</v>
      </c>
      <c r="S238" s="30">
        <v>1.7076068576623593</v>
      </c>
      <c r="T238" s="31">
        <v>2.9083733378932912</v>
      </c>
      <c r="U238" s="21"/>
      <c r="V238" s="27" t="s">
        <v>12</v>
      </c>
      <c r="W238" s="32" t="s">
        <v>13</v>
      </c>
      <c r="X238" s="28">
        <v>0.34821170277344232</v>
      </c>
      <c r="Y238" s="29">
        <v>4.8262983913236184</v>
      </c>
      <c r="Z238" s="30">
        <v>1.6805735809355227</v>
      </c>
      <c r="AA238" s="31">
        <v>0.7629306456459265</v>
      </c>
      <c r="AB238" s="21"/>
      <c r="AC238" s="27" t="s">
        <v>12</v>
      </c>
      <c r="AD238" s="32" t="s">
        <v>13</v>
      </c>
      <c r="AE238" s="28">
        <v>3.6776862343540648E-2</v>
      </c>
      <c r="AF238" s="29">
        <v>2.0673273059192883</v>
      </c>
      <c r="AG238" s="30">
        <v>7.6029811748836412E-2</v>
      </c>
      <c r="AH238" s="31">
        <v>2.7623123860454596E-2</v>
      </c>
      <c r="AI238" s="21"/>
    </row>
    <row r="239" spans="1:35" outlineLevel="1" x14ac:dyDescent="0.2">
      <c r="A239" s="27" t="s">
        <v>12</v>
      </c>
      <c r="B239" s="32" t="s">
        <v>14</v>
      </c>
      <c r="C239" s="28">
        <v>2.7456013440430041E-2</v>
      </c>
      <c r="D239" s="29">
        <v>3.7387544107794977</v>
      </c>
      <c r="E239" s="30">
        <v>0.10265129135282898</v>
      </c>
      <c r="F239" s="31">
        <v>1.3697861404248155</v>
      </c>
      <c r="G239" s="21"/>
      <c r="H239" s="27" t="s">
        <v>12</v>
      </c>
      <c r="I239" s="32" t="s">
        <v>14</v>
      </c>
      <c r="J239" s="28">
        <v>3.3326134691183413E-3</v>
      </c>
      <c r="K239" s="29">
        <v>3.7722868562444249</v>
      </c>
      <c r="L239" s="30">
        <v>1.2571573986498255E-2</v>
      </c>
      <c r="M239" s="31">
        <v>2.0351181027797864E-2</v>
      </c>
      <c r="N239" s="21"/>
      <c r="O239" s="27" t="s">
        <v>12</v>
      </c>
      <c r="P239" s="32" t="s">
        <v>14</v>
      </c>
      <c r="Q239" s="28">
        <v>2.7456013440430041E-2</v>
      </c>
      <c r="R239" s="29">
        <v>4.6704123739656183</v>
      </c>
      <c r="S239" s="30">
        <v>0.1282309049119508</v>
      </c>
      <c r="T239" s="31">
        <v>0.2184011754616581</v>
      </c>
      <c r="U239" s="21"/>
      <c r="V239" s="27" t="s">
        <v>12</v>
      </c>
      <c r="W239" s="32" t="s">
        <v>14</v>
      </c>
      <c r="X239" s="28">
        <v>2.7456013440430041E-2</v>
      </c>
      <c r="Y239" s="29">
        <v>4.5964746584034462</v>
      </c>
      <c r="Z239" s="30">
        <v>0.1262008699997211</v>
      </c>
      <c r="AA239" s="31">
        <v>5.7291458298640748E-2</v>
      </c>
      <c r="AB239" s="21"/>
      <c r="AC239" s="27" t="s">
        <v>12</v>
      </c>
      <c r="AD239" s="32" t="s">
        <v>14</v>
      </c>
      <c r="AE239" s="28">
        <v>3.3326134691183413E-3</v>
      </c>
      <c r="AF239" s="29">
        <v>1.9688831484945604</v>
      </c>
      <c r="AG239" s="30">
        <v>6.5615264997930991E-3</v>
      </c>
      <c r="AH239" s="31">
        <v>2.3839314480508865E-3</v>
      </c>
      <c r="AI239" s="21"/>
    </row>
    <row r="240" spans="1:35" outlineLevel="1" x14ac:dyDescent="0.2">
      <c r="A240" s="27" t="s">
        <v>12</v>
      </c>
      <c r="B240" s="32" t="s">
        <v>8</v>
      </c>
      <c r="C240" s="28">
        <v>1.7021773469420298E-2</v>
      </c>
      <c r="D240" s="29">
        <v>2.4451307610992932</v>
      </c>
      <c r="E240" s="30">
        <v>4.1620461918543412E-2</v>
      </c>
      <c r="F240" s="31">
        <v>0.55538640715335164</v>
      </c>
      <c r="G240" s="21"/>
      <c r="H240" s="27" t="s">
        <v>12</v>
      </c>
      <c r="I240" s="32" t="s">
        <v>8</v>
      </c>
      <c r="J240" s="28">
        <v>1.9225688804840411E-2</v>
      </c>
      <c r="K240" s="29">
        <v>2.4116785675613865</v>
      </c>
      <c r="L240" s="30">
        <v>4.6366181637238504E-2</v>
      </c>
      <c r="M240" s="31">
        <v>7.5058744201849506E-2</v>
      </c>
      <c r="N240" s="21"/>
      <c r="O240" s="27" t="s">
        <v>12</v>
      </c>
      <c r="P240" s="32" t="s">
        <v>8</v>
      </c>
      <c r="Q240" s="28">
        <v>1.7021773469420298E-2</v>
      </c>
      <c r="R240" s="29">
        <v>3.3487274049292917</v>
      </c>
      <c r="S240" s="30">
        <v>5.7001279297546101E-2</v>
      </c>
      <c r="T240" s="31">
        <v>9.7083822421361682E-2</v>
      </c>
      <c r="U240" s="21"/>
      <c r="V240" s="27" t="s">
        <v>12</v>
      </c>
      <c r="W240" s="32" t="s">
        <v>8</v>
      </c>
      <c r="X240" s="28">
        <v>1.7021773469420298E-2</v>
      </c>
      <c r="Y240" s="29">
        <v>3.3197875838318294</v>
      </c>
      <c r="Z240" s="30">
        <v>5.6508672218579546E-2</v>
      </c>
      <c r="AA240" s="31">
        <v>2.5653264022105899E-2</v>
      </c>
      <c r="AB240" s="21"/>
      <c r="AC240" s="27" t="s">
        <v>12</v>
      </c>
      <c r="AD240" s="32" t="s">
        <v>8</v>
      </c>
      <c r="AE240" s="28">
        <v>1.9225688804840411E-2</v>
      </c>
      <c r="AF240" s="29">
        <v>1.1904263864885831</v>
      </c>
      <c r="AG240" s="30">
        <v>2.2886767251700177E-2</v>
      </c>
      <c r="AH240" s="31">
        <v>8.3152120466585995E-3</v>
      </c>
      <c r="AI240" s="21"/>
    </row>
    <row r="241" spans="1:35" outlineLevel="1" x14ac:dyDescent="0.2">
      <c r="A241" s="27" t="s">
        <v>12</v>
      </c>
      <c r="B241" s="32" t="s">
        <v>10</v>
      </c>
      <c r="C241" s="28">
        <v>5.1554951332059763E-2</v>
      </c>
      <c r="D241" s="29">
        <v>2.7168119567769922</v>
      </c>
      <c r="E241" s="30">
        <v>0.14006510820999588</v>
      </c>
      <c r="F241" s="31">
        <v>1.8690387763725578</v>
      </c>
      <c r="G241" s="21"/>
      <c r="H241" s="27" t="s">
        <v>12</v>
      </c>
      <c r="I241" s="32" t="s">
        <v>10</v>
      </c>
      <c r="J241" s="28">
        <v>8.220394628661859E-2</v>
      </c>
      <c r="K241" s="29">
        <v>2.6796428528459848</v>
      </c>
      <c r="L241" s="30">
        <v>0.22027721714267273</v>
      </c>
      <c r="M241" s="31">
        <v>0.35659031456082296</v>
      </c>
      <c r="N241" s="21"/>
      <c r="O241" s="27" t="s">
        <v>12</v>
      </c>
      <c r="P241" s="32" t="s">
        <v>10</v>
      </c>
      <c r="Q241" s="28">
        <v>5.1554951332059763E-2</v>
      </c>
      <c r="R241" s="29">
        <v>3.7208082276992127</v>
      </c>
      <c r="S241" s="30">
        <v>0.19182608709496046</v>
      </c>
      <c r="T241" s="31">
        <v>0.32671564576820872</v>
      </c>
      <c r="U241" s="21"/>
      <c r="V241" s="27" t="s">
        <v>12</v>
      </c>
      <c r="W241" s="32" t="s">
        <v>10</v>
      </c>
      <c r="X241" s="28">
        <v>5.1554951332059763E-2</v>
      </c>
      <c r="Y241" s="29">
        <v>3.6886528709242548</v>
      </c>
      <c r="Z241" s="30">
        <v>0.19016831924136249</v>
      </c>
      <c r="AA241" s="31">
        <v>8.6330786242307181E-2</v>
      </c>
      <c r="AB241" s="21"/>
      <c r="AC241" s="27" t="s">
        <v>12</v>
      </c>
      <c r="AD241" s="32" t="s">
        <v>10</v>
      </c>
      <c r="AE241" s="28">
        <v>8.220394628661859E-2</v>
      </c>
      <c r="AF241" s="29">
        <v>1.3226959849873146</v>
      </c>
      <c r="AG241" s="30">
        <v>0.10873082970342328</v>
      </c>
      <c r="AH241" s="31">
        <v>3.950404594278932E-2</v>
      </c>
      <c r="AI241" s="21"/>
    </row>
    <row r="242" spans="1:35" outlineLevel="1" x14ac:dyDescent="0.2">
      <c r="A242" s="27" t="s">
        <v>12</v>
      </c>
      <c r="B242" s="32" t="s">
        <v>11</v>
      </c>
      <c r="C242" s="28">
        <v>0</v>
      </c>
      <c r="D242" s="29">
        <v>2.3056464619279042</v>
      </c>
      <c r="E242" s="30">
        <v>0</v>
      </c>
      <c r="F242" s="31">
        <v>0</v>
      </c>
      <c r="G242" s="21"/>
      <c r="H242" s="27" t="s">
        <v>12</v>
      </c>
      <c r="I242" s="32" t="s">
        <v>11</v>
      </c>
      <c r="J242" s="28">
        <v>0</v>
      </c>
      <c r="K242" s="29">
        <v>2.278969535358486</v>
      </c>
      <c r="L242" s="30">
        <v>0</v>
      </c>
      <c r="M242" s="31">
        <v>0</v>
      </c>
      <c r="N242" s="21"/>
      <c r="O242" s="27" t="s">
        <v>12</v>
      </c>
      <c r="P242" s="32" t="s">
        <v>11</v>
      </c>
      <c r="Q242" s="28">
        <v>0</v>
      </c>
      <c r="R242" s="29">
        <v>3.2724277734005418</v>
      </c>
      <c r="S242" s="30">
        <v>0</v>
      </c>
      <c r="T242" s="31">
        <v>0</v>
      </c>
      <c r="U242" s="21"/>
      <c r="V242" s="27" t="s">
        <v>12</v>
      </c>
      <c r="W242" s="32" t="s">
        <v>11</v>
      </c>
      <c r="X242" s="28">
        <v>0</v>
      </c>
      <c r="Y242" s="29">
        <v>3.1995915942641018</v>
      </c>
      <c r="Z242" s="30">
        <v>0</v>
      </c>
      <c r="AA242" s="31">
        <v>0</v>
      </c>
      <c r="AB242" s="21"/>
      <c r="AC242" s="27" t="s">
        <v>12</v>
      </c>
      <c r="AD242" s="32" t="s">
        <v>11</v>
      </c>
      <c r="AE242" s="28">
        <v>0</v>
      </c>
      <c r="AF242" s="29">
        <v>1.1071097113722135</v>
      </c>
      <c r="AG242" s="30">
        <v>0</v>
      </c>
      <c r="AH242" s="31">
        <v>0</v>
      </c>
      <c r="AI242" s="21"/>
    </row>
    <row r="243" spans="1:35" outlineLevel="1" x14ac:dyDescent="0.2">
      <c r="A243" s="27" t="s">
        <v>15</v>
      </c>
      <c r="B243" s="32" t="s">
        <v>15</v>
      </c>
      <c r="C243" s="28">
        <v>1</v>
      </c>
      <c r="D243" s="29">
        <v>4.8329165360047694</v>
      </c>
      <c r="E243" s="30">
        <v>4.8329165360047694</v>
      </c>
      <c r="F243" s="31">
        <v>64.490782352606018</v>
      </c>
      <c r="G243" s="21"/>
      <c r="H243" s="27" t="s">
        <v>15</v>
      </c>
      <c r="I243" s="32" t="s">
        <v>15</v>
      </c>
      <c r="J243" s="28">
        <v>1</v>
      </c>
      <c r="K243" s="29">
        <v>5.2892036863396523</v>
      </c>
      <c r="L243" s="30">
        <v>5.2892036863396523</v>
      </c>
      <c r="M243" s="31">
        <v>8.562296322576632</v>
      </c>
      <c r="N243" s="21"/>
      <c r="O243" s="27" t="s">
        <v>15</v>
      </c>
      <c r="P243" s="32" t="s">
        <v>15</v>
      </c>
      <c r="Q243" s="28">
        <v>1</v>
      </c>
      <c r="R243" s="29">
        <v>4.8183710814593148</v>
      </c>
      <c r="S243" s="30">
        <v>4.8183710814593148</v>
      </c>
      <c r="T243" s="31">
        <v>8.2065856801350545</v>
      </c>
      <c r="U243" s="21"/>
      <c r="V243" s="27" t="s">
        <v>15</v>
      </c>
      <c r="W243" s="32" t="s">
        <v>15</v>
      </c>
      <c r="X243" s="28">
        <v>1</v>
      </c>
      <c r="Y243" s="29">
        <v>4.8266665360047689</v>
      </c>
      <c r="Z243" s="30">
        <v>4.8266665360047689</v>
      </c>
      <c r="AA243" s="31">
        <v>2.1911636945892141</v>
      </c>
      <c r="AB243" s="21"/>
      <c r="AC243" s="27" t="s">
        <v>15</v>
      </c>
      <c r="AD243" s="32" t="s">
        <v>15</v>
      </c>
      <c r="AE243" s="28">
        <v>1</v>
      </c>
      <c r="AF243" s="29">
        <v>4.4175116064208799</v>
      </c>
      <c r="AG243" s="30">
        <v>4.4175116064208799</v>
      </c>
      <c r="AH243" s="31">
        <v>1.6049687280861542</v>
      </c>
      <c r="AI243" s="21"/>
    </row>
    <row r="244" spans="1:35" outlineLevel="1" x14ac:dyDescent="0.2">
      <c r="A244" s="27" t="s">
        <v>16</v>
      </c>
      <c r="B244" s="32" t="s">
        <v>17</v>
      </c>
      <c r="C244" s="28">
        <v>0.39156401002843094</v>
      </c>
      <c r="D244" s="29">
        <v>7.5191350000000003</v>
      </c>
      <c r="E244" s="30">
        <v>2.9442226525451263</v>
      </c>
      <c r="F244" s="31">
        <v>39.28791669964663</v>
      </c>
      <c r="G244" s="21"/>
      <c r="H244" s="27" t="s">
        <v>16</v>
      </c>
      <c r="I244" s="32" t="s">
        <v>17</v>
      </c>
      <c r="J244" s="28">
        <v>0.1513872135102533</v>
      </c>
      <c r="K244" s="29">
        <v>7.0446059999999999</v>
      </c>
      <c r="L244" s="30">
        <v>1.0664632726176115</v>
      </c>
      <c r="M244" s="31">
        <v>1.7264176422020352</v>
      </c>
      <c r="N244" s="21"/>
      <c r="O244" s="27" t="s">
        <v>16</v>
      </c>
      <c r="P244" s="32" t="s">
        <v>17</v>
      </c>
      <c r="Q244" s="28">
        <v>0.39156401002843094</v>
      </c>
      <c r="R244" s="29">
        <v>7.5191350000000003</v>
      </c>
      <c r="S244" s="30">
        <v>2.9442226525451263</v>
      </c>
      <c r="T244" s="31">
        <v>5.0145609483004483</v>
      </c>
      <c r="U244" s="21"/>
      <c r="V244" s="27" t="s">
        <v>16</v>
      </c>
      <c r="W244" s="32" t="s">
        <v>17</v>
      </c>
      <c r="X244" s="28">
        <v>0.39156401002843094</v>
      </c>
      <c r="Y244" s="29">
        <v>7.5191350000000003</v>
      </c>
      <c r="Z244" s="30">
        <v>2.9442226525451263</v>
      </c>
      <c r="AA244" s="31">
        <v>1.3365899087746014</v>
      </c>
      <c r="AB244" s="21"/>
      <c r="AC244" s="27" t="s">
        <v>16</v>
      </c>
      <c r="AD244" s="32" t="s">
        <v>17</v>
      </c>
      <c r="AE244" s="28">
        <v>0.1513872135102533</v>
      </c>
      <c r="AF244" s="29">
        <v>7.0446059999999999</v>
      </c>
      <c r="AG244" s="30">
        <v>1.0664632726176115</v>
      </c>
      <c r="AH244" s="31">
        <v>0.38746705265376241</v>
      </c>
      <c r="AI244" s="21"/>
    </row>
    <row r="245" spans="1:35" outlineLevel="1" x14ac:dyDescent="0.2">
      <c r="A245" s="27" t="s">
        <v>18</v>
      </c>
      <c r="B245" s="32" t="s">
        <v>19</v>
      </c>
      <c r="C245" s="28">
        <v>1</v>
      </c>
      <c r="D245" s="29">
        <v>2.9041093362009973</v>
      </c>
      <c r="E245" s="30">
        <v>2.9041093362009973</v>
      </c>
      <c r="F245" s="31">
        <v>38.752641750344694</v>
      </c>
      <c r="G245" s="21"/>
      <c r="H245" s="27" t="s">
        <v>18</v>
      </c>
      <c r="I245" s="32" t="s">
        <v>19</v>
      </c>
      <c r="J245" s="28">
        <v>1</v>
      </c>
      <c r="K245" s="29">
        <v>2.5168947580408645</v>
      </c>
      <c r="L245" s="30">
        <v>2.5168947580408645</v>
      </c>
      <c r="M245" s="31">
        <v>4.0744127110747481</v>
      </c>
      <c r="N245" s="21"/>
      <c r="O245" s="27" t="s">
        <v>18</v>
      </c>
      <c r="P245" s="32" t="s">
        <v>19</v>
      </c>
      <c r="Q245" s="28">
        <v>1</v>
      </c>
      <c r="R245" s="29">
        <v>2.9041093362009973</v>
      </c>
      <c r="S245" s="30">
        <v>2.9041093362009973</v>
      </c>
      <c r="T245" s="31">
        <v>4.9462404802569706</v>
      </c>
      <c r="U245" s="21"/>
      <c r="V245" s="27" t="s">
        <v>18</v>
      </c>
      <c r="W245" s="32" t="s">
        <v>19</v>
      </c>
      <c r="X245" s="28">
        <v>1</v>
      </c>
      <c r="Y245" s="29">
        <v>2.9041093362009973</v>
      </c>
      <c r="Z245" s="30">
        <v>2.9041093362009973</v>
      </c>
      <c r="AA245" s="31">
        <v>1.3183796508694465</v>
      </c>
      <c r="AB245" s="21"/>
      <c r="AC245" s="27" t="s">
        <v>18</v>
      </c>
      <c r="AD245" s="32" t="s">
        <v>19</v>
      </c>
      <c r="AE245" s="28">
        <v>1</v>
      </c>
      <c r="AF245" s="29">
        <v>2.5168947580408645</v>
      </c>
      <c r="AG245" s="30">
        <v>2.5168947580408645</v>
      </c>
      <c r="AH245" s="31">
        <v>0.91443729828984788</v>
      </c>
      <c r="AI245" s="21"/>
    </row>
    <row r="246" spans="1:35" outlineLevel="1" x14ac:dyDescent="0.2">
      <c r="A246" s="27" t="s">
        <v>18</v>
      </c>
      <c r="B246" s="32" t="s">
        <v>20</v>
      </c>
      <c r="C246" s="28">
        <v>1</v>
      </c>
      <c r="D246" s="29">
        <v>0.75557978296998729</v>
      </c>
      <c r="E246" s="30">
        <v>0.75557978296998729</v>
      </c>
      <c r="F246" s="31">
        <v>10.082510420059664</v>
      </c>
      <c r="G246" s="21"/>
      <c r="H246" s="27" t="s">
        <v>18</v>
      </c>
      <c r="I246" s="32" t="s">
        <v>20</v>
      </c>
      <c r="J246" s="28">
        <v>1</v>
      </c>
      <c r="K246" s="29">
        <v>0.65483581190732221</v>
      </c>
      <c r="L246" s="30">
        <v>0.65483581190732221</v>
      </c>
      <c r="M246" s="31">
        <v>1.0600647274496917</v>
      </c>
      <c r="N246" s="21"/>
      <c r="O246" s="27" t="s">
        <v>18</v>
      </c>
      <c r="P246" s="32" t="s">
        <v>20</v>
      </c>
      <c r="Q246" s="28">
        <v>1</v>
      </c>
      <c r="R246" s="29">
        <v>0.75557978296998729</v>
      </c>
      <c r="S246" s="30">
        <v>0.75557978296998729</v>
      </c>
      <c r="T246" s="31">
        <v>1.2868934588664074</v>
      </c>
      <c r="U246" s="21"/>
      <c r="V246" s="27" t="s">
        <v>18</v>
      </c>
      <c r="W246" s="32" t="s">
        <v>20</v>
      </c>
      <c r="X246" s="28">
        <v>1</v>
      </c>
      <c r="Y246" s="29">
        <v>0.75557978296998729</v>
      </c>
      <c r="Z246" s="30">
        <v>0.75557978296998729</v>
      </c>
      <c r="AA246" s="31">
        <v>0.34301084950853922</v>
      </c>
      <c r="AB246" s="21"/>
      <c r="AC246" s="27" t="s">
        <v>18</v>
      </c>
      <c r="AD246" s="32" t="s">
        <v>20</v>
      </c>
      <c r="AE246" s="28">
        <v>1</v>
      </c>
      <c r="AF246" s="29">
        <v>0.65483581190732221</v>
      </c>
      <c r="AG246" s="30">
        <v>0.65483581190732221</v>
      </c>
      <c r="AH246" s="31">
        <v>0.23791471167037509</v>
      </c>
      <c r="AI246" s="21"/>
    </row>
    <row r="247" spans="1:35" outlineLevel="1" x14ac:dyDescent="0.2">
      <c r="A247" s="27" t="s">
        <v>18</v>
      </c>
      <c r="B247" s="32" t="s">
        <v>21</v>
      </c>
      <c r="C247" s="28">
        <v>1</v>
      </c>
      <c r="D247" s="29">
        <v>0.77224193391109752</v>
      </c>
      <c r="E247" s="30">
        <v>0.77224193391109752</v>
      </c>
      <c r="F247" s="31">
        <v>10.304851348537133</v>
      </c>
      <c r="G247" s="21"/>
      <c r="H247" s="27" t="s">
        <v>18</v>
      </c>
      <c r="I247" s="32" t="s">
        <v>21</v>
      </c>
      <c r="J247" s="28">
        <v>1</v>
      </c>
      <c r="K247" s="29">
        <v>0.66927634272295133</v>
      </c>
      <c r="L247" s="30">
        <v>0.66927634272295133</v>
      </c>
      <c r="M247" s="31">
        <v>1.0834414229280771</v>
      </c>
      <c r="N247" s="21"/>
      <c r="O247" s="27" t="s">
        <v>18</v>
      </c>
      <c r="P247" s="32" t="s">
        <v>21</v>
      </c>
      <c r="Q247" s="28">
        <v>1</v>
      </c>
      <c r="R247" s="29">
        <v>0.77224193391109752</v>
      </c>
      <c r="S247" s="30">
        <v>0.77224193391109752</v>
      </c>
      <c r="T247" s="31">
        <v>1.3152722132217383</v>
      </c>
      <c r="U247" s="21"/>
      <c r="V247" s="27" t="s">
        <v>18</v>
      </c>
      <c r="W247" s="32" t="s">
        <v>21</v>
      </c>
      <c r="X247" s="28">
        <v>1</v>
      </c>
      <c r="Y247" s="29">
        <v>0.77224193391109752</v>
      </c>
      <c r="Z247" s="30">
        <v>0.77224193391109752</v>
      </c>
      <c r="AA247" s="31">
        <v>0.35057497268621923</v>
      </c>
      <c r="AB247" s="21"/>
      <c r="AC247" s="27" t="s">
        <v>18</v>
      </c>
      <c r="AD247" s="32" t="s">
        <v>21</v>
      </c>
      <c r="AE247" s="28">
        <v>1</v>
      </c>
      <c r="AF247" s="29">
        <v>0.66927634272295133</v>
      </c>
      <c r="AG247" s="30">
        <v>0.66927634272295133</v>
      </c>
      <c r="AH247" s="31">
        <v>0.24316124013277049</v>
      </c>
      <c r="AI247" s="21"/>
    </row>
    <row r="248" spans="1:35" outlineLevel="1" x14ac:dyDescent="0.2">
      <c r="A248" s="27" t="s">
        <v>18</v>
      </c>
      <c r="B248" s="32" t="s">
        <v>22</v>
      </c>
      <c r="C248" s="28">
        <v>1</v>
      </c>
      <c r="D248" s="29">
        <v>2.9248042013484525</v>
      </c>
      <c r="E248" s="30">
        <v>2.9248042013484525</v>
      </c>
      <c r="F248" s="31">
        <v>39.028795504314623</v>
      </c>
      <c r="G248" s="21"/>
      <c r="H248" s="27" t="s">
        <v>18</v>
      </c>
      <c r="I248" s="32" t="s">
        <v>22</v>
      </c>
      <c r="J248" s="28">
        <v>1</v>
      </c>
      <c r="K248" s="29">
        <v>2.5348303078353256</v>
      </c>
      <c r="L248" s="30">
        <v>2.5348303078353256</v>
      </c>
      <c r="M248" s="31">
        <v>4.103447231421379</v>
      </c>
      <c r="N248" s="21"/>
      <c r="O248" s="27" t="s">
        <v>18</v>
      </c>
      <c r="P248" s="32" t="s">
        <v>22</v>
      </c>
      <c r="Q248" s="28">
        <v>1</v>
      </c>
      <c r="R248" s="29">
        <v>2.9248042013484525</v>
      </c>
      <c r="S248" s="30">
        <v>2.9248042013484525</v>
      </c>
      <c r="T248" s="31">
        <v>4.9814876999293904</v>
      </c>
      <c r="U248" s="21"/>
      <c r="V248" s="27" t="s">
        <v>18</v>
      </c>
      <c r="W248" s="32" t="s">
        <v>22</v>
      </c>
      <c r="X248" s="28">
        <v>1</v>
      </c>
      <c r="Y248" s="29">
        <v>2.9248042013484525</v>
      </c>
      <c r="Z248" s="30">
        <v>2.9248042013484525</v>
      </c>
      <c r="AA248" s="31">
        <v>1.3277745068921827</v>
      </c>
      <c r="AB248" s="21"/>
      <c r="AC248" s="27" t="s">
        <v>18</v>
      </c>
      <c r="AD248" s="32" t="s">
        <v>22</v>
      </c>
      <c r="AE248" s="28">
        <v>1</v>
      </c>
      <c r="AF248" s="29">
        <v>2.5348303078353256</v>
      </c>
      <c r="AG248" s="30">
        <v>2.5348303078353256</v>
      </c>
      <c r="AH248" s="31">
        <v>0.92095363579064848</v>
      </c>
      <c r="AI248" s="21"/>
    </row>
    <row r="249" spans="1:35" outlineLevel="1" x14ac:dyDescent="0.2">
      <c r="A249" s="27" t="s">
        <v>23</v>
      </c>
      <c r="B249" s="32" t="s">
        <v>19</v>
      </c>
      <c r="C249" s="28">
        <v>1</v>
      </c>
      <c r="D249" s="29">
        <v>0.98165544033487351</v>
      </c>
      <c r="E249" s="30">
        <v>0.98165544033487351</v>
      </c>
      <c r="F249" s="31">
        <v>13.099280088172721</v>
      </c>
      <c r="G249" s="21"/>
      <c r="H249" s="27" t="s">
        <v>23</v>
      </c>
      <c r="I249" s="32" t="s">
        <v>19</v>
      </c>
      <c r="J249" s="28">
        <v>1</v>
      </c>
      <c r="K249" s="29">
        <v>0.85076804829022401</v>
      </c>
      <c r="L249" s="30">
        <v>0.85076804829022401</v>
      </c>
      <c r="M249" s="31">
        <v>1.3772447731696789</v>
      </c>
      <c r="N249" s="21"/>
      <c r="O249" s="27" t="s">
        <v>23</v>
      </c>
      <c r="P249" s="32" t="s">
        <v>19</v>
      </c>
      <c r="Q249" s="28">
        <v>1</v>
      </c>
      <c r="R249" s="29">
        <v>0.98165544033487351</v>
      </c>
      <c r="S249" s="30">
        <v>0.98165544033487351</v>
      </c>
      <c r="T249" s="31">
        <v>1.6719425181837497</v>
      </c>
      <c r="U249" s="21"/>
      <c r="V249" s="27" t="s">
        <v>23</v>
      </c>
      <c r="W249" s="32" t="s">
        <v>19</v>
      </c>
      <c r="X249" s="28">
        <v>1</v>
      </c>
      <c r="Y249" s="29">
        <v>0.98165544033487351</v>
      </c>
      <c r="Z249" s="30">
        <v>0.98165544033487351</v>
      </c>
      <c r="AA249" s="31">
        <v>0.44564250407864475</v>
      </c>
      <c r="AB249" s="21"/>
      <c r="AC249" s="27" t="s">
        <v>23</v>
      </c>
      <c r="AD249" s="32" t="s">
        <v>19</v>
      </c>
      <c r="AE249" s="28">
        <v>1</v>
      </c>
      <c r="AF249" s="29">
        <v>0.85076804829022401</v>
      </c>
      <c r="AG249" s="30">
        <v>0.85076804829022401</v>
      </c>
      <c r="AH249" s="31">
        <v>0.30910074132595416</v>
      </c>
      <c r="AI249" s="21"/>
    </row>
    <row r="250" spans="1:35" outlineLevel="1" x14ac:dyDescent="0.2">
      <c r="A250" s="27" t="s">
        <v>23</v>
      </c>
      <c r="B250" s="32" t="s">
        <v>24</v>
      </c>
      <c r="C250" s="28">
        <v>1</v>
      </c>
      <c r="D250" s="29">
        <v>1.3066469933251164</v>
      </c>
      <c r="E250" s="30">
        <v>1.3066469933251164</v>
      </c>
      <c r="F250" s="31">
        <v>17.435990510168821</v>
      </c>
      <c r="G250" s="21"/>
      <c r="H250" s="27" t="s">
        <v>23</v>
      </c>
      <c r="I250" s="32" t="s">
        <v>24</v>
      </c>
      <c r="J250" s="28">
        <v>1</v>
      </c>
      <c r="K250" s="29">
        <v>1.1324273942151009</v>
      </c>
      <c r="L250" s="30">
        <v>1.1324273942151009</v>
      </c>
      <c r="M250" s="31">
        <v>1.8332020258768202</v>
      </c>
      <c r="N250" s="21"/>
      <c r="O250" s="27" t="s">
        <v>23</v>
      </c>
      <c r="P250" s="32" t="s">
        <v>24</v>
      </c>
      <c r="Q250" s="28">
        <v>1</v>
      </c>
      <c r="R250" s="29">
        <v>1.3066469933251164</v>
      </c>
      <c r="S250" s="30">
        <v>1.3066469933251164</v>
      </c>
      <c r="T250" s="31">
        <v>2.2254638181926349</v>
      </c>
      <c r="U250" s="21"/>
      <c r="V250" s="27" t="s">
        <v>23</v>
      </c>
      <c r="W250" s="32" t="s">
        <v>24</v>
      </c>
      <c r="X250" s="28">
        <v>1</v>
      </c>
      <c r="Y250" s="29">
        <v>1.3066469933251164</v>
      </c>
      <c r="Z250" s="30">
        <v>1.3066469933251164</v>
      </c>
      <c r="AA250" s="31">
        <v>0.59317904646216513</v>
      </c>
      <c r="AB250" s="21"/>
      <c r="AC250" s="27" t="s">
        <v>23</v>
      </c>
      <c r="AD250" s="32" t="s">
        <v>24</v>
      </c>
      <c r="AE250" s="28">
        <v>1</v>
      </c>
      <c r="AF250" s="29">
        <v>1.1324273942151009</v>
      </c>
      <c r="AG250" s="30">
        <v>1.1324273942151009</v>
      </c>
      <c r="AH250" s="31">
        <v>0.41143311358855644</v>
      </c>
      <c r="AI250" s="21"/>
    </row>
    <row r="251" spans="1:35" outlineLevel="1" x14ac:dyDescent="0.2">
      <c r="A251" s="27" t="s">
        <v>23</v>
      </c>
      <c r="B251" s="32" t="s">
        <v>22</v>
      </c>
      <c r="C251" s="28">
        <v>1</v>
      </c>
      <c r="D251" s="29">
        <v>0.55163564319230873</v>
      </c>
      <c r="E251" s="30">
        <v>0.55163564319230873</v>
      </c>
      <c r="F251" s="31">
        <v>7.3610652983600193</v>
      </c>
      <c r="G251" s="21"/>
      <c r="H251" s="27" t="s">
        <v>23</v>
      </c>
      <c r="I251" s="32" t="s">
        <v>22</v>
      </c>
      <c r="J251" s="28">
        <v>1</v>
      </c>
      <c r="K251" s="29">
        <v>0.47808422410000095</v>
      </c>
      <c r="L251" s="30">
        <v>0.47808422410000095</v>
      </c>
      <c r="M251" s="31">
        <v>0.77393479938493559</v>
      </c>
      <c r="N251" s="21"/>
      <c r="O251" s="27" t="s">
        <v>23</v>
      </c>
      <c r="P251" s="32" t="s">
        <v>22</v>
      </c>
      <c r="Q251" s="28">
        <v>1</v>
      </c>
      <c r="R251" s="29">
        <v>0.55163564319230873</v>
      </c>
      <c r="S251" s="30">
        <v>0.55163564319230873</v>
      </c>
      <c r="T251" s="31">
        <v>0.93953850659069793</v>
      </c>
      <c r="U251" s="21"/>
      <c r="V251" s="27" t="s">
        <v>23</v>
      </c>
      <c r="W251" s="32" t="s">
        <v>22</v>
      </c>
      <c r="X251" s="28">
        <v>1</v>
      </c>
      <c r="Y251" s="29">
        <v>0.55163564319230873</v>
      </c>
      <c r="Z251" s="30">
        <v>0.55163564319230873</v>
      </c>
      <c r="AA251" s="31">
        <v>0.25042624863097906</v>
      </c>
      <c r="AB251" s="21"/>
      <c r="AC251" s="27" t="s">
        <v>23</v>
      </c>
      <c r="AD251" s="32" t="s">
        <v>22</v>
      </c>
      <c r="AE251" s="28">
        <v>1</v>
      </c>
      <c r="AF251" s="29">
        <v>0.47808422410000095</v>
      </c>
      <c r="AG251" s="30">
        <v>0.47808422410000095</v>
      </c>
      <c r="AH251" s="31">
        <v>0.17369738835695289</v>
      </c>
      <c r="AI251" s="21"/>
    </row>
    <row r="252" spans="1:35" outlineLevel="1" x14ac:dyDescent="0.2">
      <c r="A252" s="27" t="s">
        <v>25</v>
      </c>
      <c r="B252" s="32" t="s">
        <v>26</v>
      </c>
      <c r="C252" s="28">
        <v>0.74</v>
      </c>
      <c r="D252" s="29">
        <v>5.034431818181818</v>
      </c>
      <c r="E252" s="30">
        <v>3.7254795454545451</v>
      </c>
      <c r="F252" s="31">
        <v>49.713064302908457</v>
      </c>
      <c r="G252" s="21"/>
      <c r="H252" s="27" t="s">
        <v>25</v>
      </c>
      <c r="I252" s="32" t="s">
        <v>26</v>
      </c>
      <c r="J252" s="28">
        <v>0.74</v>
      </c>
      <c r="K252" s="29">
        <v>3.9782285714285717</v>
      </c>
      <c r="L252" s="30">
        <v>2.943889142857143</v>
      </c>
      <c r="M252" s="31">
        <v>4.765641990127798</v>
      </c>
      <c r="N252" s="21"/>
      <c r="O252" s="27" t="s">
        <v>25</v>
      </c>
      <c r="P252" s="32" t="s">
        <v>26</v>
      </c>
      <c r="Q252" s="28">
        <v>0.74</v>
      </c>
      <c r="R252" s="29">
        <v>5.034431818181818</v>
      </c>
      <c r="S252" s="30">
        <v>3.7254795454545451</v>
      </c>
      <c r="T252" s="31">
        <v>6.3451873200483542</v>
      </c>
      <c r="U252" s="21"/>
      <c r="V252" s="27" t="s">
        <v>25</v>
      </c>
      <c r="W252" s="32" t="s">
        <v>26</v>
      </c>
      <c r="X252" s="28">
        <v>0.74</v>
      </c>
      <c r="Y252" s="29">
        <v>5.034431818181818</v>
      </c>
      <c r="Z252" s="30">
        <v>3.7254795454545451</v>
      </c>
      <c r="AA252" s="31">
        <v>1.6912574059221608</v>
      </c>
      <c r="AB252" s="21"/>
      <c r="AC252" s="27" t="s">
        <v>25</v>
      </c>
      <c r="AD252" s="32" t="s">
        <v>26</v>
      </c>
      <c r="AE252" s="28">
        <v>0.74</v>
      </c>
      <c r="AF252" s="29">
        <v>6.6906571428571437</v>
      </c>
      <c r="AG252" s="30">
        <v>4.9510862857142861</v>
      </c>
      <c r="AH252" s="31">
        <v>1.7988268886668251</v>
      </c>
      <c r="AI252" s="21"/>
    </row>
    <row r="253" spans="1:35" outlineLevel="1" x14ac:dyDescent="0.2">
      <c r="A253" s="27" t="s">
        <v>25</v>
      </c>
      <c r="B253" s="32" t="s">
        <v>27</v>
      </c>
      <c r="C253" s="28">
        <v>7.0000000000000007E-2</v>
      </c>
      <c r="D253" s="29">
        <v>6.9090909090909092</v>
      </c>
      <c r="E253" s="30">
        <v>0.4836363636363637</v>
      </c>
      <c r="F253" s="31">
        <v>6.4536780705222947</v>
      </c>
      <c r="G253" s="21"/>
      <c r="H253" s="27" t="s">
        <v>25</v>
      </c>
      <c r="I253" s="32" t="s">
        <v>27</v>
      </c>
      <c r="J253" s="28">
        <v>7.0000000000000007E-2</v>
      </c>
      <c r="K253" s="29">
        <v>5.7542857142857144</v>
      </c>
      <c r="L253" s="30">
        <v>0.40280000000000005</v>
      </c>
      <c r="M253" s="31">
        <v>0.65206279872360984</v>
      </c>
      <c r="N253" s="21"/>
      <c r="O253" s="27" t="s">
        <v>25</v>
      </c>
      <c r="P253" s="32" t="s">
        <v>27</v>
      </c>
      <c r="Q253" s="28">
        <v>7.0000000000000007E-2</v>
      </c>
      <c r="R253" s="29">
        <v>6.9090909090909092</v>
      </c>
      <c r="S253" s="30">
        <v>0.4836363636363637</v>
      </c>
      <c r="T253" s="31">
        <v>0.82372303608644037</v>
      </c>
      <c r="U253" s="21"/>
      <c r="V253" s="27" t="s">
        <v>25</v>
      </c>
      <c r="W253" s="32" t="s">
        <v>27</v>
      </c>
      <c r="X253" s="28">
        <v>7.0000000000000007E-2</v>
      </c>
      <c r="Y253" s="29">
        <v>6.9090909090909092</v>
      </c>
      <c r="Z253" s="30">
        <v>0.4836363636363637</v>
      </c>
      <c r="AA253" s="31">
        <v>0.2195565891030721</v>
      </c>
      <c r="AB253" s="21"/>
      <c r="AC253" s="27" t="s">
        <v>25</v>
      </c>
      <c r="AD253" s="32" t="s">
        <v>27</v>
      </c>
      <c r="AE253" s="28">
        <v>7.0000000000000007E-2</v>
      </c>
      <c r="AF253" s="29">
        <v>3.2571428571428571</v>
      </c>
      <c r="AG253" s="30">
        <v>0.22800000000000001</v>
      </c>
      <c r="AH253" s="31">
        <v>8.2836877999767453E-2</v>
      </c>
      <c r="AI253" s="21"/>
    </row>
    <row r="254" spans="1:35" outlineLevel="1" x14ac:dyDescent="0.2">
      <c r="A254" s="27" t="s">
        <v>25</v>
      </c>
      <c r="B254" s="32" t="s">
        <v>28</v>
      </c>
      <c r="C254" s="28">
        <v>5.1999999999999998E-2</v>
      </c>
      <c r="D254" s="29">
        <v>3.5454545454545454</v>
      </c>
      <c r="E254" s="30">
        <v>0.18436363636363634</v>
      </c>
      <c r="F254" s="31">
        <v>2.4601614900412052</v>
      </c>
      <c r="G254" s="21"/>
      <c r="H254" s="27" t="s">
        <v>25</v>
      </c>
      <c r="I254" s="32" t="s">
        <v>28</v>
      </c>
      <c r="J254" s="28">
        <v>5.1999999999999998E-2</v>
      </c>
      <c r="K254" s="29">
        <v>2.2285714285714286</v>
      </c>
      <c r="L254" s="30">
        <v>0.11588571428571429</v>
      </c>
      <c r="M254" s="31">
        <v>0.18759871695438793</v>
      </c>
      <c r="N254" s="21"/>
      <c r="O254" s="27" t="s">
        <v>25</v>
      </c>
      <c r="P254" s="32" t="s">
        <v>28</v>
      </c>
      <c r="Q254" s="28">
        <v>5.1999999999999998E-2</v>
      </c>
      <c r="R254" s="29">
        <v>3.5454545454545454</v>
      </c>
      <c r="S254" s="30">
        <v>0.18436363636363634</v>
      </c>
      <c r="T254" s="31">
        <v>0.31400569871866557</v>
      </c>
      <c r="U254" s="21"/>
      <c r="V254" s="27" t="s">
        <v>25</v>
      </c>
      <c r="W254" s="32" t="s">
        <v>28</v>
      </c>
      <c r="X254" s="28">
        <v>5.1999999999999998E-2</v>
      </c>
      <c r="Y254" s="29">
        <v>3.5454545454545454</v>
      </c>
      <c r="Z254" s="30">
        <v>0.18436363636363634</v>
      </c>
      <c r="AA254" s="31">
        <v>8.3695632086659796E-2</v>
      </c>
      <c r="AB254" s="21"/>
      <c r="AC254" s="27" t="s">
        <v>25</v>
      </c>
      <c r="AD254" s="32" t="s">
        <v>28</v>
      </c>
      <c r="AE254" s="28">
        <v>5.1999999999999998E-2</v>
      </c>
      <c r="AF254" s="29">
        <v>1.1142857142857143</v>
      </c>
      <c r="AG254" s="30">
        <v>5.7942857142857143E-2</v>
      </c>
      <c r="AH254" s="31">
        <v>2.1051778017986016E-2</v>
      </c>
      <c r="AI254" s="21"/>
    </row>
    <row r="255" spans="1:35" outlineLevel="1" x14ac:dyDescent="0.2">
      <c r="A255" s="27" t="s">
        <v>25</v>
      </c>
      <c r="B255" s="32" t="s">
        <v>29</v>
      </c>
      <c r="C255" s="28">
        <v>1.7333333333333333E-2</v>
      </c>
      <c r="D255" s="29">
        <v>11.422727272727272</v>
      </c>
      <c r="E255" s="30">
        <v>0.19799393939393936</v>
      </c>
      <c r="F255" s="31">
        <v>2.6420452241339949</v>
      </c>
      <c r="G255" s="21"/>
      <c r="H255" s="27" t="s">
        <v>25</v>
      </c>
      <c r="I255" s="32" t="s">
        <v>29</v>
      </c>
      <c r="J255" s="28">
        <v>5.1999999999999998E-2</v>
      </c>
      <c r="K255" s="29">
        <v>7.18</v>
      </c>
      <c r="L255" s="30">
        <v>0.37335999999999997</v>
      </c>
      <c r="M255" s="31">
        <v>0.60440458423894461</v>
      </c>
      <c r="N255" s="21"/>
      <c r="O255" s="27" t="s">
        <v>25</v>
      </c>
      <c r="P255" s="32" t="s">
        <v>29</v>
      </c>
      <c r="Q255" s="28">
        <v>1.7333333333333333E-2</v>
      </c>
      <c r="R255" s="29">
        <v>11.422727272727272</v>
      </c>
      <c r="S255" s="30">
        <v>0.19799393939393936</v>
      </c>
      <c r="T255" s="31">
        <v>0.33722064994872075</v>
      </c>
      <c r="U255" s="21"/>
      <c r="V255" s="27" t="s">
        <v>25</v>
      </c>
      <c r="W255" s="32" t="s">
        <v>29</v>
      </c>
      <c r="X255" s="28">
        <v>1.7333333333333333E-2</v>
      </c>
      <c r="Y255" s="29">
        <v>11.422727272727272</v>
      </c>
      <c r="Z255" s="30">
        <v>0.19799393939393936</v>
      </c>
      <c r="AA255" s="31">
        <v>8.9883386082810282E-2</v>
      </c>
      <c r="AB255" s="21"/>
      <c r="AC255" s="27" t="s">
        <v>25</v>
      </c>
      <c r="AD255" s="32" t="s">
        <v>29</v>
      </c>
      <c r="AE255" s="28">
        <v>5.1999999999999998E-2</v>
      </c>
      <c r="AF255" s="29">
        <v>7.18</v>
      </c>
      <c r="AG255" s="30">
        <v>0.37335999999999997</v>
      </c>
      <c r="AH255" s="31">
        <v>0.13564902092102268</v>
      </c>
      <c r="AI255" s="21"/>
    </row>
    <row r="256" spans="1:35" outlineLevel="1" x14ac:dyDescent="0.2">
      <c r="A256" s="27" t="s">
        <v>25</v>
      </c>
      <c r="B256" s="32" t="s">
        <v>30</v>
      </c>
      <c r="C256" s="28">
        <v>0.97299999999999998</v>
      </c>
      <c r="D256" s="29">
        <v>4.3554545454545455</v>
      </c>
      <c r="E256" s="30">
        <v>4.2378572727272728</v>
      </c>
      <c r="F256" s="31">
        <v>56.550269176134883</v>
      </c>
      <c r="G256" s="21"/>
      <c r="H256" s="27" t="s">
        <v>25</v>
      </c>
      <c r="I256" s="32" t="s">
        <v>30</v>
      </c>
      <c r="J256" s="28">
        <v>0.97299999999999998</v>
      </c>
      <c r="K256" s="29">
        <v>5.4754285714285711</v>
      </c>
      <c r="L256" s="30">
        <v>5.3275919999999992</v>
      </c>
      <c r="M256" s="31">
        <v>8.624440292893528</v>
      </c>
      <c r="N256" s="21"/>
      <c r="O256" s="27" t="s">
        <v>25</v>
      </c>
      <c r="P256" s="32" t="s">
        <v>30</v>
      </c>
      <c r="Q256" s="28">
        <v>0.97299999999999998</v>
      </c>
      <c r="R256" s="29">
        <v>4.3554545454545455</v>
      </c>
      <c r="S256" s="30">
        <v>4.2378572727272728</v>
      </c>
      <c r="T256" s="31">
        <v>7.2178622652464322</v>
      </c>
      <c r="U256" s="21"/>
      <c r="V256" s="27" t="s">
        <v>25</v>
      </c>
      <c r="W256" s="32" t="s">
        <v>30</v>
      </c>
      <c r="X256" s="28">
        <v>0.97299999999999998</v>
      </c>
      <c r="Y256" s="29">
        <v>4.3554545454545455</v>
      </c>
      <c r="Z256" s="30">
        <v>4.2378572727272728</v>
      </c>
      <c r="AA256" s="31">
        <v>1.9238617231131807</v>
      </c>
      <c r="AB256" s="21"/>
      <c r="AC256" s="27" t="s">
        <v>25</v>
      </c>
      <c r="AD256" s="32" t="s">
        <v>30</v>
      </c>
      <c r="AE256" s="28">
        <v>0.97299999999999998</v>
      </c>
      <c r="AF256" s="29">
        <v>3.6502857142857144</v>
      </c>
      <c r="AG256" s="30">
        <v>3.5517279999999998</v>
      </c>
      <c r="AH256" s="31">
        <v>1.2904125395805177</v>
      </c>
      <c r="AI256" s="21"/>
    </row>
    <row r="257" spans="1:35" outlineLevel="1" x14ac:dyDescent="0.2">
      <c r="A257" s="27" t="s">
        <v>25</v>
      </c>
      <c r="B257" s="32" t="s">
        <v>31</v>
      </c>
      <c r="C257" s="28">
        <v>0.97299999999999998</v>
      </c>
      <c r="D257" s="29">
        <v>0.46113636363636362</v>
      </c>
      <c r="E257" s="30">
        <v>0.4486856818181818</v>
      </c>
      <c r="F257" s="31">
        <v>5.9872936839061612</v>
      </c>
      <c r="G257" s="21"/>
      <c r="H257" s="27" t="s">
        <v>25</v>
      </c>
      <c r="I257" s="32" t="s">
        <v>31</v>
      </c>
      <c r="J257" s="28">
        <v>0.97299999999999998</v>
      </c>
      <c r="K257" s="29">
        <v>0.57971428571428574</v>
      </c>
      <c r="L257" s="30">
        <v>0.56406200000000006</v>
      </c>
      <c r="M257" s="31">
        <v>0.91311779139433169</v>
      </c>
      <c r="N257" s="21"/>
      <c r="O257" s="27" t="s">
        <v>25</v>
      </c>
      <c r="P257" s="32" t="s">
        <v>31</v>
      </c>
      <c r="Q257" s="28">
        <v>0.97299999999999998</v>
      </c>
      <c r="R257" s="29">
        <v>0.46113636363636362</v>
      </c>
      <c r="S257" s="30">
        <v>0.4486856818181818</v>
      </c>
      <c r="T257" s="31">
        <v>0.76419549865294356</v>
      </c>
      <c r="U257" s="21"/>
      <c r="V257" s="27" t="s">
        <v>25</v>
      </c>
      <c r="W257" s="32" t="s">
        <v>31</v>
      </c>
      <c r="X257" s="28">
        <v>0.97299999999999998</v>
      </c>
      <c r="Y257" s="29">
        <v>0.46113636363636362</v>
      </c>
      <c r="Z257" s="30">
        <v>0.4486856818181818</v>
      </c>
      <c r="AA257" s="31">
        <v>0.20369001441226486</v>
      </c>
      <c r="AB257" s="21"/>
      <c r="AC257" s="27" t="s">
        <v>25</v>
      </c>
      <c r="AD257" s="32" t="s">
        <v>31</v>
      </c>
      <c r="AE257" s="28">
        <v>0.97299999999999998</v>
      </c>
      <c r="AF257" s="29">
        <v>0.57971428571428574</v>
      </c>
      <c r="AG257" s="30">
        <v>0.56406200000000006</v>
      </c>
      <c r="AH257" s="31">
        <v>0.2049348029750212</v>
      </c>
      <c r="AI257" s="21"/>
    </row>
    <row r="258" spans="1:35" outlineLevel="1" x14ac:dyDescent="0.2">
      <c r="A258" s="27" t="s">
        <v>32</v>
      </c>
      <c r="B258" s="32" t="s">
        <v>33</v>
      </c>
      <c r="C258" s="28">
        <v>0.21</v>
      </c>
      <c r="D258" s="29">
        <v>5.4813636363636364</v>
      </c>
      <c r="E258" s="30">
        <v>1.1510863636363635</v>
      </c>
      <c r="F258" s="31">
        <v>15.360178391926645</v>
      </c>
      <c r="G258" s="21"/>
      <c r="H258" s="27" t="s">
        <v>32</v>
      </c>
      <c r="I258" s="32" t="s">
        <v>33</v>
      </c>
      <c r="J258" s="28">
        <v>0.21</v>
      </c>
      <c r="K258" s="29">
        <v>3.4454285714285713</v>
      </c>
      <c r="L258" s="30">
        <v>0.72353999999999996</v>
      </c>
      <c r="M258" s="31">
        <v>1.1712847998720968</v>
      </c>
      <c r="N258" s="21"/>
      <c r="O258" s="27" t="s">
        <v>32</v>
      </c>
      <c r="P258" s="32" t="s">
        <v>33</v>
      </c>
      <c r="Q258" s="28">
        <v>0.21</v>
      </c>
      <c r="R258" s="29">
        <v>5.4813636363636364</v>
      </c>
      <c r="S258" s="30">
        <v>1.1510863636363635</v>
      </c>
      <c r="T258" s="31">
        <v>1.9605150181907334</v>
      </c>
      <c r="U258" s="21"/>
      <c r="V258" s="27" t="s">
        <v>32</v>
      </c>
      <c r="W258" s="32" t="s">
        <v>33</v>
      </c>
      <c r="X258" s="28">
        <v>0.21</v>
      </c>
      <c r="Y258" s="29">
        <v>5.4813636363636364</v>
      </c>
      <c r="Z258" s="30">
        <v>1.1510863636363635</v>
      </c>
      <c r="AA258" s="31">
        <v>0.5225591265777525</v>
      </c>
      <c r="AB258" s="21"/>
      <c r="AC258" s="27" t="s">
        <v>32</v>
      </c>
      <c r="AD258" s="32" t="s">
        <v>33</v>
      </c>
      <c r="AE258" s="28">
        <v>0.21</v>
      </c>
      <c r="AF258" s="29">
        <v>3.4454285714285713</v>
      </c>
      <c r="AG258" s="30">
        <v>0.72353999999999996</v>
      </c>
      <c r="AH258" s="31">
        <v>0.26287629257873568</v>
      </c>
      <c r="AI258" s="21"/>
    </row>
    <row r="259" spans="1:35" outlineLevel="1" x14ac:dyDescent="0.2">
      <c r="A259" s="27" t="s">
        <v>32</v>
      </c>
      <c r="B259" s="32" t="s">
        <v>34</v>
      </c>
      <c r="C259" s="28">
        <v>0.82</v>
      </c>
      <c r="D259" s="29">
        <v>3.9634090909090909</v>
      </c>
      <c r="E259" s="30">
        <v>3.2499954545454544</v>
      </c>
      <c r="F259" s="31">
        <v>43.368170740088061</v>
      </c>
      <c r="G259" s="21"/>
      <c r="H259" s="27" t="s">
        <v>32</v>
      </c>
      <c r="I259" s="32" t="s">
        <v>34</v>
      </c>
      <c r="J259" s="28">
        <v>0.82</v>
      </c>
      <c r="K259" s="29">
        <v>5.4808285714285718</v>
      </c>
      <c r="L259" s="30">
        <v>4.4942794285714287</v>
      </c>
      <c r="M259" s="31">
        <v>7.2754528858992833</v>
      </c>
      <c r="N259" s="21"/>
      <c r="O259" s="27" t="s">
        <v>32</v>
      </c>
      <c r="P259" s="32" t="s">
        <v>34</v>
      </c>
      <c r="Q259" s="28">
        <v>0.82</v>
      </c>
      <c r="R259" s="29">
        <v>3.9634090909090909</v>
      </c>
      <c r="S259" s="30">
        <v>3.2499954545454544</v>
      </c>
      <c r="T259" s="31">
        <v>5.5353491266801571</v>
      </c>
      <c r="U259" s="21"/>
      <c r="V259" s="27" t="s">
        <v>32</v>
      </c>
      <c r="W259" s="32" t="s">
        <v>34</v>
      </c>
      <c r="X259" s="28">
        <v>0.82</v>
      </c>
      <c r="Y259" s="29">
        <v>3.9634090909090909</v>
      </c>
      <c r="Z259" s="30">
        <v>3.2499954545454544</v>
      </c>
      <c r="AA259" s="31">
        <v>1.4754017072566485</v>
      </c>
      <c r="AB259" s="21"/>
      <c r="AC259" s="27" t="s">
        <v>32</v>
      </c>
      <c r="AD259" s="32" t="s">
        <v>34</v>
      </c>
      <c r="AE259" s="28">
        <v>0.82</v>
      </c>
      <c r="AF259" s="29">
        <v>4.9825714285714282</v>
      </c>
      <c r="AG259" s="30">
        <v>4.0857085714285706</v>
      </c>
      <c r="AH259" s="31">
        <v>1.4844181687457574</v>
      </c>
      <c r="AI259" s="21"/>
    </row>
    <row r="260" spans="1:35" outlineLevel="1" x14ac:dyDescent="0.2">
      <c r="A260" s="27" t="s">
        <v>32</v>
      </c>
      <c r="B260" s="32" t="s">
        <v>35</v>
      </c>
      <c r="C260" s="28">
        <v>0.31740200000000002</v>
      </c>
      <c r="D260" s="29">
        <v>8.1822807033578115</v>
      </c>
      <c r="E260" s="30">
        <v>2.597072259807176</v>
      </c>
      <c r="F260" s="31">
        <v>34.655517142382116</v>
      </c>
      <c r="G260" s="21"/>
      <c r="H260" s="27" t="s">
        <v>32</v>
      </c>
      <c r="I260" s="32" t="s">
        <v>35</v>
      </c>
      <c r="J260" s="28">
        <v>0.52509700000000004</v>
      </c>
      <c r="K260" s="29">
        <v>3.53</v>
      </c>
      <c r="L260" s="30">
        <v>1.8535924100000001</v>
      </c>
      <c r="M260" s="31">
        <v>3.0006421414037754</v>
      </c>
      <c r="N260" s="21"/>
      <c r="O260" s="27" t="s">
        <v>32</v>
      </c>
      <c r="P260" s="32" t="s">
        <v>35</v>
      </c>
      <c r="Q260" s="28">
        <v>0.31740200000000002</v>
      </c>
      <c r="R260" s="29">
        <v>8.1822807033578115</v>
      </c>
      <c r="S260" s="30">
        <v>2.597072259807176</v>
      </c>
      <c r="T260" s="31">
        <v>4.4232990065087661</v>
      </c>
      <c r="U260" s="21"/>
      <c r="V260" s="27" t="s">
        <v>32</v>
      </c>
      <c r="W260" s="32" t="s">
        <v>35</v>
      </c>
      <c r="X260" s="28">
        <v>0.31740200000000002</v>
      </c>
      <c r="Y260" s="29">
        <v>8.1822807033578115</v>
      </c>
      <c r="Z260" s="30">
        <v>2.597072259807176</v>
      </c>
      <c r="AA260" s="31">
        <v>1.1789939092466506</v>
      </c>
      <c r="AB260" s="21"/>
      <c r="AC260" s="27" t="s">
        <v>32</v>
      </c>
      <c r="AD260" s="32" t="s">
        <v>35</v>
      </c>
      <c r="AE260" s="28">
        <v>0.52509700000000004</v>
      </c>
      <c r="AF260" s="29">
        <v>6.8575304942427371</v>
      </c>
      <c r="AG260" s="30">
        <v>3.6008686899353788</v>
      </c>
      <c r="AH260" s="31">
        <v>1.3082663173743834</v>
      </c>
      <c r="AI260" s="21"/>
    </row>
    <row r="261" spans="1:35" outlineLevel="1" x14ac:dyDescent="0.2">
      <c r="A261" s="27" t="s">
        <v>32</v>
      </c>
      <c r="B261" s="32" t="s">
        <v>36</v>
      </c>
      <c r="C261" s="28">
        <v>0.84</v>
      </c>
      <c r="D261" s="29">
        <v>1.4931818181818182</v>
      </c>
      <c r="E261" s="30">
        <v>1.2542727272727272</v>
      </c>
      <c r="F261" s="31">
        <v>16.737104574999265</v>
      </c>
      <c r="G261" s="21"/>
      <c r="H261" s="27" t="s">
        <v>32</v>
      </c>
      <c r="I261" s="32" t="s">
        <v>36</v>
      </c>
      <c r="J261" s="28">
        <v>0.84</v>
      </c>
      <c r="K261" s="29">
        <v>0.93857142857142861</v>
      </c>
      <c r="L261" s="30">
        <v>0.78839999999999999</v>
      </c>
      <c r="M261" s="31">
        <v>1.2762818036586243</v>
      </c>
      <c r="N261" s="21"/>
      <c r="O261" s="27" t="s">
        <v>32</v>
      </c>
      <c r="P261" s="32" t="s">
        <v>36</v>
      </c>
      <c r="Q261" s="28">
        <v>0.84</v>
      </c>
      <c r="R261" s="29">
        <v>1.4931818181818182</v>
      </c>
      <c r="S261" s="30">
        <v>1.2542727272727272</v>
      </c>
      <c r="T261" s="31">
        <v>2.1362606633241761</v>
      </c>
      <c r="U261" s="21"/>
      <c r="V261" s="27" t="s">
        <v>32</v>
      </c>
      <c r="W261" s="32" t="s">
        <v>36</v>
      </c>
      <c r="X261" s="28">
        <v>0.84</v>
      </c>
      <c r="Y261" s="29">
        <v>1.4931818181818182</v>
      </c>
      <c r="Z261" s="30">
        <v>1.2542727272727272</v>
      </c>
      <c r="AA261" s="31">
        <v>0.5694026804238882</v>
      </c>
      <c r="AB261" s="21"/>
      <c r="AC261" s="27" t="s">
        <v>32</v>
      </c>
      <c r="AD261" s="32" t="s">
        <v>36</v>
      </c>
      <c r="AE261" s="28">
        <v>0.84</v>
      </c>
      <c r="AF261" s="29">
        <v>0.93857142857142861</v>
      </c>
      <c r="AG261" s="30">
        <v>0.78839999999999999</v>
      </c>
      <c r="AH261" s="31">
        <v>0.28644120445182747</v>
      </c>
      <c r="AI261" s="21"/>
    </row>
    <row r="262" spans="1:35" outlineLevel="1" x14ac:dyDescent="0.2">
      <c r="A262" s="27" t="s">
        <v>32</v>
      </c>
      <c r="B262" s="32" t="s">
        <v>37</v>
      </c>
      <c r="C262" s="28">
        <v>0.16</v>
      </c>
      <c r="D262" s="29">
        <v>3.999792530628171</v>
      </c>
      <c r="E262" s="30">
        <v>0.63996680490050739</v>
      </c>
      <c r="F262" s="31">
        <v>8.5397626092358774</v>
      </c>
      <c r="G262" s="21"/>
      <c r="H262" s="27" t="s">
        <v>32</v>
      </c>
      <c r="I262" s="32" t="s">
        <v>37</v>
      </c>
      <c r="J262" s="28">
        <v>0.16</v>
      </c>
      <c r="K262" s="29">
        <v>6.5368037929123251</v>
      </c>
      <c r="L262" s="30">
        <v>1.0458886068659721</v>
      </c>
      <c r="M262" s="31">
        <v>1.6931108543847144</v>
      </c>
      <c r="N262" s="21"/>
      <c r="O262" s="27" t="s">
        <v>32</v>
      </c>
      <c r="P262" s="32" t="s">
        <v>37</v>
      </c>
      <c r="Q262" s="28">
        <v>0.16</v>
      </c>
      <c r="R262" s="29">
        <v>3.999792530628171</v>
      </c>
      <c r="S262" s="30">
        <v>0.63996680490050739</v>
      </c>
      <c r="T262" s="31">
        <v>1.089982968947186</v>
      </c>
      <c r="U262" s="21"/>
      <c r="V262" s="27" t="s">
        <v>32</v>
      </c>
      <c r="W262" s="32" t="s">
        <v>37</v>
      </c>
      <c r="X262" s="28">
        <v>0.16</v>
      </c>
      <c r="Y262" s="29">
        <v>3.999792530628171</v>
      </c>
      <c r="Z262" s="30">
        <v>0.63996680490050739</v>
      </c>
      <c r="AA262" s="31">
        <v>0.29052598064936325</v>
      </c>
      <c r="AB262" s="21"/>
      <c r="AC262" s="27" t="s">
        <v>32</v>
      </c>
      <c r="AD262" s="32" t="s">
        <v>37</v>
      </c>
      <c r="AE262" s="28">
        <v>0.16</v>
      </c>
      <c r="AF262" s="29">
        <v>5.0283106099325572</v>
      </c>
      <c r="AG262" s="30">
        <v>0.80452969758920911</v>
      </c>
      <c r="AH262" s="31">
        <v>0.29230144037889089</v>
      </c>
      <c r="AI262" s="21"/>
    </row>
    <row r="263" spans="1:35" outlineLevel="1" x14ac:dyDescent="0.2">
      <c r="A263" s="27" t="s">
        <v>38</v>
      </c>
      <c r="B263" s="27" t="s">
        <v>39</v>
      </c>
      <c r="C263" s="28">
        <v>1</v>
      </c>
      <c r="D263" s="29">
        <v>9.2727272727272728E-2</v>
      </c>
      <c r="E263" s="30">
        <v>9.2727272727272728E-2</v>
      </c>
      <c r="F263" s="31">
        <v>1.2373593293106655</v>
      </c>
      <c r="G263" s="21"/>
      <c r="H263" s="27" t="s">
        <v>38</v>
      </c>
      <c r="I263" s="27" t="s">
        <v>39</v>
      </c>
      <c r="J263" s="28">
        <v>1</v>
      </c>
      <c r="K263" s="29">
        <v>0.11657142857142858</v>
      </c>
      <c r="L263" s="30">
        <v>0.11657142857142858</v>
      </c>
      <c r="M263" s="31">
        <v>0.1887087685339997</v>
      </c>
      <c r="N263" s="21"/>
      <c r="O263" s="27" t="s">
        <v>38</v>
      </c>
      <c r="P263" s="27" t="s">
        <v>39</v>
      </c>
      <c r="Q263" s="28">
        <v>1</v>
      </c>
      <c r="R263" s="29">
        <v>9.2727272727272728E-2</v>
      </c>
      <c r="S263" s="30">
        <v>9.2727272727272728E-2</v>
      </c>
      <c r="T263" s="31">
        <v>0.15793186030228742</v>
      </c>
      <c r="U263" s="21"/>
      <c r="V263" s="27" t="s">
        <v>38</v>
      </c>
      <c r="W263" s="27" t="s">
        <v>39</v>
      </c>
      <c r="X263" s="28">
        <v>1</v>
      </c>
      <c r="Y263" s="29">
        <v>9.2727272727272728E-2</v>
      </c>
      <c r="Z263" s="30">
        <v>9.2727272727272728E-2</v>
      </c>
      <c r="AA263" s="31">
        <v>4.2095436256604044E-2</v>
      </c>
      <c r="AB263" s="21"/>
      <c r="AC263" s="27" t="s">
        <v>38</v>
      </c>
      <c r="AD263" s="27" t="s">
        <v>39</v>
      </c>
      <c r="AE263" s="28">
        <v>1</v>
      </c>
      <c r="AF263" s="29">
        <v>0.11657142857142858</v>
      </c>
      <c r="AG263" s="30">
        <v>0.11657142857142858</v>
      </c>
      <c r="AH263" s="31">
        <v>4.2352689503640503E-2</v>
      </c>
      <c r="AI263" s="21"/>
    </row>
    <row r="264" spans="1:35" outlineLevel="1" x14ac:dyDescent="0.2">
      <c r="A264" s="27" t="s">
        <v>38</v>
      </c>
      <c r="B264" s="27" t="s">
        <v>40</v>
      </c>
      <c r="C264" s="28">
        <v>1</v>
      </c>
      <c r="D264" s="29">
        <v>2.8636363636363637E-2</v>
      </c>
      <c r="E264" s="30">
        <v>2.8636363636363637E-2</v>
      </c>
      <c r="F264" s="31">
        <v>0.38212567522829372</v>
      </c>
      <c r="G264" s="21"/>
      <c r="H264" s="27" t="s">
        <v>38</v>
      </c>
      <c r="I264" s="27" t="s">
        <v>40</v>
      </c>
      <c r="J264" s="28">
        <v>1</v>
      </c>
      <c r="K264" s="29">
        <v>3.5999999999999997E-2</v>
      </c>
      <c r="L264" s="30">
        <v>3.5999999999999997E-2</v>
      </c>
      <c r="M264" s="31">
        <v>5.8277707929617548E-2</v>
      </c>
      <c r="N264" s="21"/>
      <c r="O264" s="27" t="s">
        <v>38</v>
      </c>
      <c r="P264" s="27" t="s">
        <v>40</v>
      </c>
      <c r="Q264" s="28">
        <v>1</v>
      </c>
      <c r="R264" s="29">
        <v>2.8636363636363637E-2</v>
      </c>
      <c r="S264" s="30">
        <v>2.8636363636363637E-2</v>
      </c>
      <c r="T264" s="31">
        <v>4.8773074505118176E-2</v>
      </c>
      <c r="U264" s="21"/>
      <c r="V264" s="27" t="s">
        <v>38</v>
      </c>
      <c r="W264" s="27" t="s">
        <v>40</v>
      </c>
      <c r="X264" s="28">
        <v>1</v>
      </c>
      <c r="Y264" s="29">
        <v>2.8636363636363637E-2</v>
      </c>
      <c r="Z264" s="30">
        <v>2.8636363636363637E-2</v>
      </c>
      <c r="AA264" s="31">
        <v>1.3000061196892424E-2</v>
      </c>
      <c r="AB264" s="21"/>
      <c r="AC264" s="27" t="s">
        <v>38</v>
      </c>
      <c r="AD264" s="27" t="s">
        <v>40</v>
      </c>
      <c r="AE264" s="28">
        <v>1</v>
      </c>
      <c r="AF264" s="29">
        <v>3.5999999999999997E-2</v>
      </c>
      <c r="AG264" s="30">
        <v>3.5999999999999997E-2</v>
      </c>
      <c r="AH264" s="31">
        <v>1.307950705259486E-2</v>
      </c>
      <c r="AI264" s="21"/>
    </row>
    <row r="265" spans="1:35" outlineLevel="1" x14ac:dyDescent="0.2">
      <c r="A265" s="27" t="s">
        <v>38</v>
      </c>
      <c r="B265" s="27" t="s">
        <v>41</v>
      </c>
      <c r="C265" s="28">
        <v>0.5</v>
      </c>
      <c r="D265" s="29">
        <v>0.52272727272727271</v>
      </c>
      <c r="E265" s="30">
        <v>0.26136363636363635</v>
      </c>
      <c r="F265" s="31">
        <v>3.4876549723217285</v>
      </c>
      <c r="G265" s="21"/>
      <c r="H265" s="27" t="s">
        <v>38</v>
      </c>
      <c r="I265" s="27" t="s">
        <v>41</v>
      </c>
      <c r="J265" s="28">
        <v>0.5</v>
      </c>
      <c r="K265" s="29">
        <v>0.65714285714285714</v>
      </c>
      <c r="L265" s="30">
        <v>0.32857142857142857</v>
      </c>
      <c r="M265" s="31">
        <v>0.53189971523063639</v>
      </c>
      <c r="N265" s="21"/>
      <c r="O265" s="27" t="s">
        <v>38</v>
      </c>
      <c r="P265" s="27" t="s">
        <v>41</v>
      </c>
      <c r="Q265" s="28">
        <v>0.5</v>
      </c>
      <c r="R265" s="29">
        <v>0.52272727272727271</v>
      </c>
      <c r="S265" s="30">
        <v>0.26136363636363635</v>
      </c>
      <c r="T265" s="31">
        <v>0.44515107683242777</v>
      </c>
      <c r="U265" s="21"/>
      <c r="V265" s="27" t="s">
        <v>38</v>
      </c>
      <c r="W265" s="27" t="s">
        <v>41</v>
      </c>
      <c r="X265" s="28">
        <v>0.5</v>
      </c>
      <c r="Y265" s="29">
        <v>0.52272727272727271</v>
      </c>
      <c r="Z265" s="30">
        <v>0.26136363636363635</v>
      </c>
      <c r="AA265" s="31">
        <v>0.11865135219385943</v>
      </c>
      <c r="AB265" s="21"/>
      <c r="AC265" s="27" t="s">
        <v>38</v>
      </c>
      <c r="AD265" s="27" t="s">
        <v>41</v>
      </c>
      <c r="AE265" s="28">
        <v>0.5</v>
      </c>
      <c r="AF265" s="29">
        <v>0.65714285714285714</v>
      </c>
      <c r="AG265" s="30">
        <v>0.32857142857142857</v>
      </c>
      <c r="AH265" s="31">
        <v>0.11937645325781024</v>
      </c>
      <c r="AI265" s="21"/>
    </row>
    <row r="266" spans="1:35" outlineLevel="1" x14ac:dyDescent="0.2">
      <c r="A266" s="27" t="s">
        <v>38</v>
      </c>
      <c r="B266" s="27" t="s">
        <v>42</v>
      </c>
      <c r="C266" s="28">
        <v>1</v>
      </c>
      <c r="D266" s="29">
        <v>1.6363636363636365E-2</v>
      </c>
      <c r="E266" s="30">
        <v>1.6363636363636365E-2</v>
      </c>
      <c r="F266" s="31">
        <v>0.21835752870188216</v>
      </c>
      <c r="G266" s="21"/>
      <c r="H266" s="27" t="s">
        <v>38</v>
      </c>
      <c r="I266" s="27" t="s">
        <v>42</v>
      </c>
      <c r="J266" s="28">
        <v>1</v>
      </c>
      <c r="K266" s="29">
        <v>2.057142857142857E-2</v>
      </c>
      <c r="L266" s="30">
        <v>2.057142857142857E-2</v>
      </c>
      <c r="M266" s="31">
        <v>3.3301547388352885E-2</v>
      </c>
      <c r="N266" s="21"/>
      <c r="O266" s="27" t="s">
        <v>38</v>
      </c>
      <c r="P266" s="27" t="s">
        <v>42</v>
      </c>
      <c r="Q266" s="28">
        <v>1</v>
      </c>
      <c r="R266" s="29">
        <v>1.6363636363636365E-2</v>
      </c>
      <c r="S266" s="30">
        <v>1.6363636363636365E-2</v>
      </c>
      <c r="T266" s="31">
        <v>2.787032828863896E-2</v>
      </c>
      <c r="U266" s="21"/>
      <c r="V266" s="27" t="s">
        <v>38</v>
      </c>
      <c r="W266" s="27" t="s">
        <v>42</v>
      </c>
      <c r="X266" s="28">
        <v>1</v>
      </c>
      <c r="Y266" s="29">
        <v>1.6363636363636365E-2</v>
      </c>
      <c r="Z266" s="30">
        <v>1.6363636363636365E-2</v>
      </c>
      <c r="AA266" s="31">
        <v>7.4286063982242434E-3</v>
      </c>
      <c r="AB266" s="21"/>
      <c r="AC266" s="27" t="s">
        <v>38</v>
      </c>
      <c r="AD266" s="27" t="s">
        <v>42</v>
      </c>
      <c r="AE266" s="28">
        <v>1</v>
      </c>
      <c r="AF266" s="29">
        <v>2.057142857142857E-2</v>
      </c>
      <c r="AG266" s="30">
        <v>2.057142857142857E-2</v>
      </c>
      <c r="AH266" s="31">
        <v>7.4740040300542059E-3</v>
      </c>
      <c r="AI266" s="21"/>
    </row>
    <row r="267" spans="1:35" outlineLevel="1" x14ac:dyDescent="0.2">
      <c r="A267" s="27" t="s">
        <v>38</v>
      </c>
      <c r="B267" s="27" t="s">
        <v>43</v>
      </c>
      <c r="C267" s="28">
        <v>1</v>
      </c>
      <c r="D267" s="29">
        <v>3.5551948051948057E-2</v>
      </c>
      <c r="E267" s="30">
        <v>3.5551948051948057E-2</v>
      </c>
      <c r="F267" s="31">
        <v>0.47440772604873205</v>
      </c>
      <c r="G267" s="21"/>
      <c r="H267" s="27" t="s">
        <v>38</v>
      </c>
      <c r="I267" s="27" t="s">
        <v>43</v>
      </c>
      <c r="J267" s="28">
        <v>1</v>
      </c>
      <c r="K267" s="29">
        <v>4.469387755102041E-2</v>
      </c>
      <c r="L267" s="30">
        <v>4.469387755102041E-2</v>
      </c>
      <c r="M267" s="31">
        <v>7.2351576171123838E-2</v>
      </c>
      <c r="N267" s="21"/>
      <c r="O267" s="27" t="s">
        <v>38</v>
      </c>
      <c r="P267" s="27" t="s">
        <v>43</v>
      </c>
      <c r="Q267" s="28">
        <v>1</v>
      </c>
      <c r="R267" s="29">
        <v>3.5551948051948057E-2</v>
      </c>
      <c r="S267" s="30">
        <v>3.5551948051948057E-2</v>
      </c>
      <c r="T267" s="31">
        <v>6.0551606103292979E-2</v>
      </c>
      <c r="U267" s="21"/>
      <c r="V267" s="27" t="s">
        <v>38</v>
      </c>
      <c r="W267" s="27" t="s">
        <v>43</v>
      </c>
      <c r="X267" s="28">
        <v>1</v>
      </c>
      <c r="Y267" s="29">
        <v>3.5551948051948057E-2</v>
      </c>
      <c r="Z267" s="30">
        <v>3.5551948051948057E-2</v>
      </c>
      <c r="AA267" s="31">
        <v>1.6139531758046721E-2</v>
      </c>
      <c r="AB267" s="21"/>
      <c r="AC267" s="27" t="s">
        <v>38</v>
      </c>
      <c r="AD267" s="27" t="s">
        <v>43</v>
      </c>
      <c r="AE267" s="28">
        <v>1</v>
      </c>
      <c r="AF267" s="29">
        <v>3.1285714285714285E-2</v>
      </c>
      <c r="AG267" s="30">
        <v>3.1285714285714285E-2</v>
      </c>
      <c r="AH267" s="31">
        <v>1.1366714462374106E-2</v>
      </c>
      <c r="AI267" s="21"/>
    </row>
    <row r="268" spans="1:35" outlineLevel="1" x14ac:dyDescent="0.2">
      <c r="A268" s="27" t="s">
        <v>38</v>
      </c>
      <c r="B268" s="27" t="s">
        <v>44</v>
      </c>
      <c r="C268" s="28">
        <v>1</v>
      </c>
      <c r="D268" s="29">
        <v>0.11654545454545456</v>
      </c>
      <c r="E268" s="30">
        <v>0.11654545454545456</v>
      </c>
      <c r="F268" s="31">
        <v>1.5551908433100718</v>
      </c>
      <c r="G268" s="21"/>
      <c r="H268" s="27" t="s">
        <v>38</v>
      </c>
      <c r="I268" s="27" t="s">
        <v>44</v>
      </c>
      <c r="J268" s="28">
        <v>1</v>
      </c>
      <c r="K268" s="29">
        <v>7.3257142857142868E-2</v>
      </c>
      <c r="L268" s="30">
        <v>7.3257142857142868E-2</v>
      </c>
      <c r="M268" s="31">
        <v>0.11859051042185668</v>
      </c>
      <c r="N268" s="21"/>
      <c r="O268" s="27" t="s">
        <v>38</v>
      </c>
      <c r="P268" s="27" t="s">
        <v>44</v>
      </c>
      <c r="Q268" s="28">
        <v>1</v>
      </c>
      <c r="R268" s="29">
        <v>0.11654545454545456</v>
      </c>
      <c r="S268" s="30">
        <v>0.11654545454545456</v>
      </c>
      <c r="T268" s="31">
        <v>0.19849867147797304</v>
      </c>
      <c r="U268" s="21"/>
      <c r="V268" s="27" t="s">
        <v>38</v>
      </c>
      <c r="W268" s="27" t="s">
        <v>44</v>
      </c>
      <c r="X268" s="28">
        <v>1</v>
      </c>
      <c r="Y268" s="29">
        <v>0.11654545454545456</v>
      </c>
      <c r="Z268" s="30">
        <v>0.11654545454545456</v>
      </c>
      <c r="AA268" s="31">
        <v>5.2908185569574891E-2</v>
      </c>
      <c r="AB268" s="21"/>
      <c r="AC268" s="27" t="s">
        <v>38</v>
      </c>
      <c r="AD268" s="27" t="s">
        <v>44</v>
      </c>
      <c r="AE268" s="28">
        <v>1</v>
      </c>
      <c r="AF268" s="29">
        <v>9.1571428571428568E-2</v>
      </c>
      <c r="AG268" s="30">
        <v>9.1571428571428568E-2</v>
      </c>
      <c r="AH268" s="31">
        <v>3.326969849489407E-2</v>
      </c>
      <c r="AI268" s="21"/>
    </row>
    <row r="269" spans="1:35" outlineLevel="1" x14ac:dyDescent="0.2">
      <c r="A269" s="27" t="s">
        <v>45</v>
      </c>
      <c r="B269" s="27" t="s">
        <v>46</v>
      </c>
      <c r="C269" s="28">
        <v>0.19994718336345799</v>
      </c>
      <c r="D269" s="29">
        <v>2.0183863636363637</v>
      </c>
      <c r="E269" s="30">
        <v>0.40357066834830319</v>
      </c>
      <c r="F269" s="31">
        <v>5.3852757320451445</v>
      </c>
      <c r="G269" s="21"/>
      <c r="H269" s="27" t="s">
        <v>45</v>
      </c>
      <c r="I269" s="27" t="s">
        <v>46</v>
      </c>
      <c r="J269" s="28">
        <v>0.19994718336345799</v>
      </c>
      <c r="K269" s="29">
        <v>3.6973542857142858</v>
      </c>
      <c r="L269" s="30">
        <v>0.73927557532538157</v>
      </c>
      <c r="M269" s="31">
        <v>1.1967579460642379</v>
      </c>
      <c r="N269" s="21"/>
      <c r="O269" s="27" t="s">
        <v>45</v>
      </c>
      <c r="P269" s="27" t="s">
        <v>46</v>
      </c>
      <c r="Q269" s="28">
        <v>0.19994718336345799</v>
      </c>
      <c r="R269" s="29">
        <v>2.0183863636363637</v>
      </c>
      <c r="S269" s="30">
        <v>0.40357066834830319</v>
      </c>
      <c r="T269" s="31">
        <v>0.68735620644366169</v>
      </c>
      <c r="U269" s="21"/>
      <c r="V269" s="27" t="s">
        <v>45</v>
      </c>
      <c r="W269" s="27" t="s">
        <v>46</v>
      </c>
      <c r="X269" s="28">
        <v>0.19994718336345799</v>
      </c>
      <c r="Y269" s="29">
        <v>2.0183863636363637</v>
      </c>
      <c r="Z269" s="30">
        <v>0.40357066834830319</v>
      </c>
      <c r="AA269" s="31">
        <v>0.18320913410725684</v>
      </c>
      <c r="AB269" s="21"/>
      <c r="AC269" s="27" t="s">
        <v>45</v>
      </c>
      <c r="AD269" s="27" t="s">
        <v>46</v>
      </c>
      <c r="AE269" s="28">
        <v>0.19994718336345799</v>
      </c>
      <c r="AF269" s="29">
        <v>1.4499428571428572</v>
      </c>
      <c r="AG269" s="30">
        <v>0.28991199032367904</v>
      </c>
      <c r="AH269" s="31">
        <v>0.10533072005751036</v>
      </c>
      <c r="AI269" s="21"/>
    </row>
    <row r="270" spans="1:35" outlineLevel="1" x14ac:dyDescent="0.2">
      <c r="A270" s="27" t="s">
        <v>45</v>
      </c>
      <c r="B270" s="27" t="s">
        <v>47</v>
      </c>
      <c r="C270" s="28">
        <v>0</v>
      </c>
      <c r="D270" s="29">
        <v>0.87340909090909091</v>
      </c>
      <c r="E270" s="30">
        <v>0</v>
      </c>
      <c r="F270" s="31">
        <v>0</v>
      </c>
      <c r="G270" s="21"/>
      <c r="H270" s="27" t="s">
        <v>45</v>
      </c>
      <c r="I270" s="27" t="s">
        <v>47</v>
      </c>
      <c r="J270" s="28">
        <v>0</v>
      </c>
      <c r="K270" s="29">
        <v>1.0980000000000001</v>
      </c>
      <c r="L270" s="30">
        <v>0</v>
      </c>
      <c r="M270" s="31">
        <v>0</v>
      </c>
      <c r="N270" s="21"/>
      <c r="O270" s="27" t="s">
        <v>45</v>
      </c>
      <c r="P270" s="27" t="s">
        <v>47</v>
      </c>
      <c r="Q270" s="28">
        <v>0</v>
      </c>
      <c r="R270" s="29">
        <v>0.87340909090909091</v>
      </c>
      <c r="S270" s="30">
        <v>0</v>
      </c>
      <c r="T270" s="31">
        <v>0</v>
      </c>
      <c r="U270" s="21"/>
      <c r="V270" s="27" t="s">
        <v>45</v>
      </c>
      <c r="W270" s="27" t="s">
        <v>47</v>
      </c>
      <c r="X270" s="28">
        <v>0</v>
      </c>
      <c r="Y270" s="29">
        <v>0.87340909090909091</v>
      </c>
      <c r="Z270" s="30">
        <v>0</v>
      </c>
      <c r="AA270" s="31">
        <v>0</v>
      </c>
      <c r="AB270" s="21"/>
      <c r="AC270" s="27" t="s">
        <v>45</v>
      </c>
      <c r="AD270" s="27" t="s">
        <v>47</v>
      </c>
      <c r="AE270" s="28">
        <v>0</v>
      </c>
      <c r="AF270" s="29">
        <v>1.0980000000000001</v>
      </c>
      <c r="AG270" s="30">
        <v>0</v>
      </c>
      <c r="AH270" s="31">
        <v>0</v>
      </c>
      <c r="AI270" s="21"/>
    </row>
    <row r="271" spans="1:35" outlineLevel="1" x14ac:dyDescent="0.2">
      <c r="A271" s="27" t="s">
        <v>45</v>
      </c>
      <c r="B271" s="27" t="s">
        <v>48</v>
      </c>
      <c r="C271" s="28">
        <v>0</v>
      </c>
      <c r="D271" s="29">
        <v>1.1320665909090908</v>
      </c>
      <c r="E271" s="30">
        <v>0</v>
      </c>
      <c r="F271" s="31">
        <v>0</v>
      </c>
      <c r="G271" s="21"/>
      <c r="H271" s="27" t="s">
        <v>45</v>
      </c>
      <c r="I271" s="27" t="s">
        <v>48</v>
      </c>
      <c r="J271" s="28">
        <v>0</v>
      </c>
      <c r="K271" s="29">
        <v>1.4231694285714285</v>
      </c>
      <c r="L271" s="30">
        <v>0</v>
      </c>
      <c r="M271" s="31">
        <v>0</v>
      </c>
      <c r="N271" s="21"/>
      <c r="O271" s="27" t="s">
        <v>45</v>
      </c>
      <c r="P271" s="27" t="s">
        <v>48</v>
      </c>
      <c r="Q271" s="28">
        <v>0</v>
      </c>
      <c r="R271" s="29">
        <v>1.1320665909090908</v>
      </c>
      <c r="S271" s="30">
        <v>0</v>
      </c>
      <c r="T271" s="31">
        <v>0</v>
      </c>
      <c r="U271" s="21"/>
      <c r="V271" s="27" t="s">
        <v>45</v>
      </c>
      <c r="W271" s="27" t="s">
        <v>48</v>
      </c>
      <c r="X271" s="28">
        <v>0</v>
      </c>
      <c r="Y271" s="29">
        <v>1.1320665909090908</v>
      </c>
      <c r="Z271" s="30">
        <v>0</v>
      </c>
      <c r="AA271" s="31">
        <v>0</v>
      </c>
      <c r="AB271" s="21"/>
      <c r="AC271" s="27" t="s">
        <v>45</v>
      </c>
      <c r="AD271" s="27" t="s">
        <v>48</v>
      </c>
      <c r="AE271" s="28">
        <v>0</v>
      </c>
      <c r="AF271" s="29">
        <v>1.4231694285714285</v>
      </c>
      <c r="AG271" s="30">
        <v>0</v>
      </c>
      <c r="AH271" s="31">
        <v>0</v>
      </c>
      <c r="AI271" s="21"/>
    </row>
    <row r="272" spans="1:35" outlineLevel="1" x14ac:dyDescent="0.2">
      <c r="A272" s="27" t="s">
        <v>45</v>
      </c>
      <c r="B272" s="27" t="s">
        <v>49</v>
      </c>
      <c r="C272" s="28">
        <v>0</v>
      </c>
      <c r="D272" s="29">
        <v>0.27541455759891481</v>
      </c>
      <c r="E272" s="30">
        <v>0</v>
      </c>
      <c r="F272" s="31">
        <v>0</v>
      </c>
      <c r="G272" s="21"/>
      <c r="H272" s="27" t="s">
        <v>45</v>
      </c>
      <c r="I272" s="27" t="s">
        <v>49</v>
      </c>
      <c r="J272" s="28">
        <v>0</v>
      </c>
      <c r="K272" s="29">
        <v>0.34623544383863575</v>
      </c>
      <c r="L272" s="30">
        <v>0</v>
      </c>
      <c r="M272" s="31">
        <v>0</v>
      </c>
      <c r="N272" s="21"/>
      <c r="O272" s="27" t="s">
        <v>45</v>
      </c>
      <c r="P272" s="27" t="s">
        <v>49</v>
      </c>
      <c r="Q272" s="28">
        <v>0</v>
      </c>
      <c r="R272" s="29">
        <v>0.27541455759891481</v>
      </c>
      <c r="S272" s="30">
        <v>0</v>
      </c>
      <c r="T272" s="31">
        <v>0</v>
      </c>
      <c r="U272" s="21"/>
      <c r="V272" s="27" t="s">
        <v>45</v>
      </c>
      <c r="W272" s="27" t="s">
        <v>49</v>
      </c>
      <c r="X272" s="28">
        <v>0</v>
      </c>
      <c r="Y272" s="29">
        <v>0.27541455759891481</v>
      </c>
      <c r="Z272" s="30">
        <v>0</v>
      </c>
      <c r="AA272" s="31">
        <v>0</v>
      </c>
      <c r="AB272" s="21"/>
      <c r="AC272" s="27" t="s">
        <v>45</v>
      </c>
      <c r="AD272" s="27" t="s">
        <v>49</v>
      </c>
      <c r="AE272" s="28">
        <v>0</v>
      </c>
      <c r="AF272" s="29">
        <v>0.34623544383863575</v>
      </c>
      <c r="AG272" s="30">
        <v>0</v>
      </c>
      <c r="AH272" s="31">
        <v>0</v>
      </c>
      <c r="AI272" s="21"/>
    </row>
    <row r="273" spans="1:35" outlineLevel="1" x14ac:dyDescent="0.2">
      <c r="A273" s="27" t="s">
        <v>45</v>
      </c>
      <c r="B273" s="27" t="s">
        <v>50</v>
      </c>
      <c r="C273" s="28">
        <v>0</v>
      </c>
      <c r="D273" s="29">
        <v>0.89396532208302271</v>
      </c>
      <c r="E273" s="30">
        <v>0</v>
      </c>
      <c r="F273" s="31">
        <v>0</v>
      </c>
      <c r="G273" s="21"/>
      <c r="H273" s="27" t="s">
        <v>45</v>
      </c>
      <c r="I273" s="27" t="s">
        <v>50</v>
      </c>
      <c r="J273" s="28">
        <v>0</v>
      </c>
      <c r="K273" s="29">
        <v>1.1238421191900858</v>
      </c>
      <c r="L273" s="30">
        <v>0</v>
      </c>
      <c r="M273" s="31">
        <v>0</v>
      </c>
      <c r="N273" s="21"/>
      <c r="O273" s="27" t="s">
        <v>45</v>
      </c>
      <c r="P273" s="27" t="s">
        <v>50</v>
      </c>
      <c r="Q273" s="28">
        <v>0</v>
      </c>
      <c r="R273" s="29">
        <v>0.89396532208302271</v>
      </c>
      <c r="S273" s="30">
        <v>0</v>
      </c>
      <c r="T273" s="31">
        <v>0</v>
      </c>
      <c r="U273" s="21"/>
      <c r="V273" s="27" t="s">
        <v>45</v>
      </c>
      <c r="W273" s="27" t="s">
        <v>50</v>
      </c>
      <c r="X273" s="28">
        <v>0</v>
      </c>
      <c r="Y273" s="29">
        <v>0.89396532208302271</v>
      </c>
      <c r="Z273" s="30">
        <v>0</v>
      </c>
      <c r="AA273" s="31">
        <v>0</v>
      </c>
      <c r="AB273" s="21"/>
      <c r="AC273" s="27" t="s">
        <v>45</v>
      </c>
      <c r="AD273" s="27" t="s">
        <v>50</v>
      </c>
      <c r="AE273" s="28">
        <v>0</v>
      </c>
      <c r="AF273" s="29">
        <v>1.1238421191900858</v>
      </c>
      <c r="AG273" s="30">
        <v>0</v>
      </c>
      <c r="AH273" s="31">
        <v>0</v>
      </c>
      <c r="AI273" s="21"/>
    </row>
    <row r="274" spans="1:35" ht="15" outlineLevel="1" thickBot="1" x14ac:dyDescent="0.25">
      <c r="A274" s="27" t="s">
        <v>45</v>
      </c>
      <c r="B274" t="s">
        <v>51</v>
      </c>
      <c r="C274" s="28">
        <v>1</v>
      </c>
      <c r="D274" s="29">
        <v>1.7756715456584953</v>
      </c>
      <c r="E274" s="30">
        <v>1.7756715456584953</v>
      </c>
      <c r="F274" s="31">
        <v>23.694687530325794</v>
      </c>
      <c r="G274" s="21"/>
      <c r="H274" s="27" t="s">
        <v>45</v>
      </c>
      <c r="I274" t="s">
        <v>51</v>
      </c>
      <c r="J274" s="28">
        <v>1</v>
      </c>
      <c r="K274" s="29">
        <v>1.4117303073344114</v>
      </c>
      <c r="L274" s="30">
        <v>1.4117303073344114</v>
      </c>
      <c r="M274" s="31">
        <v>2.2853446257284458</v>
      </c>
      <c r="N274" s="21"/>
      <c r="O274" s="27" t="s">
        <v>45</v>
      </c>
      <c r="P274" t="s">
        <v>51</v>
      </c>
      <c r="Q274" s="28">
        <v>1</v>
      </c>
      <c r="R274" s="29">
        <v>1.7756715456584953</v>
      </c>
      <c r="S274" s="30">
        <v>1.7756715456584953</v>
      </c>
      <c r="T274" s="31">
        <v>3.0243002111848303</v>
      </c>
      <c r="U274" s="21"/>
      <c r="V274" s="27" t="s">
        <v>45</v>
      </c>
      <c r="W274" t="s">
        <v>51</v>
      </c>
      <c r="X274" s="28">
        <v>1</v>
      </c>
      <c r="Y274" s="29">
        <v>1.7756715456584953</v>
      </c>
      <c r="Z274" s="30">
        <v>1.7756715456584953</v>
      </c>
      <c r="AA274" s="31">
        <v>0.80610230587476506</v>
      </c>
      <c r="AB274" s="21"/>
      <c r="AC274" s="27" t="s">
        <v>45</v>
      </c>
      <c r="AD274" t="s">
        <v>51</v>
      </c>
      <c r="AE274" s="28">
        <v>1</v>
      </c>
      <c r="AF274" s="29">
        <v>1.2051679205197474</v>
      </c>
      <c r="AG274" s="30">
        <v>1.2051679205197474</v>
      </c>
      <c r="AH274" s="31">
        <v>0.43786117544441999</v>
      </c>
      <c r="AI274" s="21"/>
    </row>
    <row r="275" spans="1:35" ht="15.75" outlineLevel="1" thickTop="1" thickBot="1" x14ac:dyDescent="0.25">
      <c r="A275" s="33" t="s">
        <v>52</v>
      </c>
      <c r="B275" s="33"/>
      <c r="C275" s="33"/>
      <c r="D275" s="34"/>
      <c r="E275" s="34">
        <v>46.222079590801371</v>
      </c>
      <c r="F275" s="34">
        <v>616.79072099999996</v>
      </c>
      <c r="G275" s="21"/>
      <c r="H275" s="33" t="s">
        <v>52</v>
      </c>
      <c r="I275" s="33"/>
      <c r="J275" s="33"/>
      <c r="K275" s="34"/>
      <c r="L275" s="34">
        <v>42.025311904978935</v>
      </c>
      <c r="M275" s="34">
        <v>68.031634801373386</v>
      </c>
      <c r="N275" s="21"/>
      <c r="O275" s="33" t="s">
        <v>52</v>
      </c>
      <c r="P275" s="33"/>
      <c r="Q275" s="33"/>
      <c r="R275" s="34"/>
      <c r="S275" s="34">
        <v>46.308331331677877</v>
      </c>
      <c r="T275" s="34">
        <v>78.871735354678947</v>
      </c>
      <c r="U275" s="21"/>
      <c r="V275" s="33" t="s">
        <v>52</v>
      </c>
      <c r="W275" s="33"/>
      <c r="X275" s="33"/>
      <c r="Y275" s="34"/>
      <c r="Z275" s="34">
        <v>46.097504260399376</v>
      </c>
      <c r="AA275" s="34">
        <v>20.926902033337186</v>
      </c>
      <c r="AB275" s="21"/>
      <c r="AC275" s="33" t="s">
        <v>52</v>
      </c>
      <c r="AD275" s="33"/>
      <c r="AE275" s="33"/>
      <c r="AF275" s="34"/>
      <c r="AG275" s="34">
        <v>41.577847614804661</v>
      </c>
      <c r="AH275" s="34">
        <v>15.106048641931997</v>
      </c>
      <c r="AI275" s="21"/>
    </row>
    <row r="276" spans="1:35" ht="15" outlineLevel="1" thickTop="1" x14ac:dyDescent="0.2">
      <c r="G276" s="21"/>
      <c r="N276" s="21"/>
      <c r="U276" s="21"/>
      <c r="AB276" s="21"/>
      <c r="AI276" s="21"/>
    </row>
    <row r="277" spans="1:35" ht="16.5" thickBot="1" x14ac:dyDescent="0.3">
      <c r="A277" s="71" t="s">
        <v>58</v>
      </c>
      <c r="B277" s="71"/>
      <c r="C277" s="71"/>
      <c r="D277" s="71"/>
      <c r="E277" s="71"/>
      <c r="F277" s="71"/>
      <c r="G277" s="21"/>
      <c r="H277" s="71" t="s">
        <v>58</v>
      </c>
      <c r="I277" s="71"/>
      <c r="J277" s="71"/>
      <c r="K277" s="71"/>
      <c r="L277" s="71"/>
      <c r="M277" s="71"/>
      <c r="N277" s="21"/>
      <c r="O277" s="71" t="s">
        <v>58</v>
      </c>
      <c r="P277" s="71"/>
      <c r="Q277" s="71"/>
      <c r="R277" s="71"/>
      <c r="S277" s="71"/>
      <c r="T277" s="71"/>
      <c r="U277" s="21"/>
      <c r="V277" s="71" t="s">
        <v>58</v>
      </c>
      <c r="W277" s="71"/>
      <c r="X277" s="71"/>
      <c r="Y277" s="71"/>
      <c r="Z277" s="71"/>
      <c r="AA277" s="71"/>
      <c r="AB277" s="21"/>
      <c r="AC277" s="71" t="s">
        <v>58</v>
      </c>
      <c r="AD277" s="71"/>
      <c r="AE277" s="71"/>
      <c r="AF277" s="71"/>
      <c r="AG277" s="71"/>
      <c r="AH277" s="71"/>
      <c r="AI277" s="21"/>
    </row>
    <row r="278" spans="1:35" ht="15" outlineLevel="1" thickTop="1" x14ac:dyDescent="0.2">
      <c r="A278" s="1"/>
      <c r="B278" s="22" t="s">
        <v>148</v>
      </c>
      <c r="C278" s="23">
        <v>7.0117469955391787</v>
      </c>
      <c r="D278" s="24"/>
      <c r="E278" s="1"/>
      <c r="F278" s="1"/>
      <c r="G278" s="21"/>
      <c r="H278" s="1"/>
      <c r="I278" s="22" t="s">
        <v>148</v>
      </c>
      <c r="J278" s="23">
        <v>1.5497014381710645</v>
      </c>
      <c r="K278" s="24"/>
      <c r="L278" s="1"/>
      <c r="M278" s="1"/>
      <c r="N278" s="21"/>
      <c r="O278" s="1"/>
      <c r="P278" s="22" t="s">
        <v>148</v>
      </c>
      <c r="Q278" s="23">
        <v>1.240058396780354</v>
      </c>
      <c r="R278" s="24"/>
      <c r="S278" s="1"/>
      <c r="T278" s="1"/>
      <c r="U278" s="21"/>
      <c r="V278" s="1"/>
      <c r="W278" s="22" t="s">
        <v>148</v>
      </c>
      <c r="X278" s="23">
        <v>0.51722442595490215</v>
      </c>
      <c r="Y278" s="24"/>
      <c r="Z278" s="1"/>
      <c r="AA278" s="1"/>
      <c r="AB278" s="21"/>
      <c r="AC278" s="1"/>
      <c r="AD278" s="22" t="s">
        <v>148</v>
      </c>
      <c r="AE278" s="23">
        <v>0.39742407201939806</v>
      </c>
      <c r="AF278" s="24"/>
      <c r="AG278" s="1"/>
      <c r="AH278" s="1"/>
      <c r="AI278" s="21"/>
    </row>
    <row r="279" spans="1:35" outlineLevel="1" x14ac:dyDescent="0.2">
      <c r="A279" s="1"/>
      <c r="B279" s="25" t="s">
        <v>149</v>
      </c>
      <c r="C279" s="23">
        <v>46.74454728736206</v>
      </c>
      <c r="D279" s="1"/>
      <c r="E279" s="1"/>
      <c r="F279" s="1"/>
      <c r="G279" s="21"/>
      <c r="H279" s="1"/>
      <c r="I279" s="25" t="s">
        <v>149</v>
      </c>
      <c r="J279" s="23">
        <v>44.998318166114672</v>
      </c>
      <c r="K279" s="1"/>
      <c r="L279" s="1"/>
      <c r="M279" s="1"/>
      <c r="N279" s="21"/>
      <c r="O279" s="1"/>
      <c r="P279" s="25" t="s">
        <v>149</v>
      </c>
      <c r="Q279" s="23">
        <v>46.677303863189145</v>
      </c>
      <c r="R279" s="1"/>
      <c r="S279" s="1"/>
      <c r="T279" s="1"/>
      <c r="U279" s="21"/>
      <c r="V279" s="1"/>
      <c r="W279" s="25" t="s">
        <v>149</v>
      </c>
      <c r="X279" s="23">
        <v>46.697333482922794</v>
      </c>
      <c r="Y279" s="1"/>
      <c r="Z279" s="1"/>
      <c r="AA279" s="1"/>
      <c r="AB279" s="21"/>
      <c r="AC279" s="1"/>
      <c r="AD279" s="25" t="s">
        <v>149</v>
      </c>
      <c r="AE279" s="23">
        <v>44.968847710892426</v>
      </c>
      <c r="AF279" s="1"/>
      <c r="AG279" s="1"/>
      <c r="AH279" s="1"/>
      <c r="AI279" s="21"/>
    </row>
    <row r="280" spans="1:35" outlineLevel="1" x14ac:dyDescent="0.2">
      <c r="A280" s="1"/>
      <c r="B280" s="22" t="s">
        <v>150</v>
      </c>
      <c r="C280" s="23">
        <v>327.76093900000001</v>
      </c>
      <c r="D280" s="24"/>
      <c r="E280" s="1"/>
      <c r="F280" s="1"/>
      <c r="G280" s="21"/>
      <c r="H280" s="1"/>
      <c r="I280" s="22" t="s">
        <v>150</v>
      </c>
      <c r="J280" s="23">
        <v>69.733958377307047</v>
      </c>
      <c r="K280" s="24"/>
      <c r="L280" s="1"/>
      <c r="M280" s="1"/>
      <c r="N280" s="21"/>
      <c r="O280" s="1"/>
      <c r="P280" s="22" t="s">
        <v>150</v>
      </c>
      <c r="Q280" s="23">
        <v>57.882582594615748</v>
      </c>
      <c r="R280" s="24"/>
      <c r="S280" s="1"/>
      <c r="T280" s="1"/>
      <c r="U280" s="21"/>
      <c r="V280" s="1"/>
      <c r="W280" s="22" t="s">
        <v>150</v>
      </c>
      <c r="X280" s="23">
        <v>24.153001504329371</v>
      </c>
      <c r="Y280" s="24"/>
      <c r="Z280" s="1"/>
      <c r="AA280" s="1"/>
      <c r="AB280" s="21"/>
      <c r="AC280" s="1"/>
      <c r="AD280" s="22" t="s">
        <v>150</v>
      </c>
      <c r="AE280" s="23">
        <v>17.871702571283056</v>
      </c>
      <c r="AF280" s="24"/>
      <c r="AG280" s="1"/>
      <c r="AH280" s="1"/>
      <c r="AI280" s="21"/>
    </row>
    <row r="281" spans="1:35" outlineLevel="1" x14ac:dyDescent="0.2">
      <c r="A281" s="1"/>
      <c r="B281" s="25"/>
      <c r="C281" s="26"/>
      <c r="D281" s="1"/>
      <c r="E281" s="1"/>
      <c r="F281" s="1"/>
      <c r="G281" s="21"/>
      <c r="H281" s="1"/>
      <c r="I281" s="25"/>
      <c r="J281" s="26"/>
      <c r="K281" s="1"/>
      <c r="L281" s="1"/>
      <c r="M281" s="1"/>
      <c r="N281" s="21"/>
      <c r="O281" s="1"/>
      <c r="P281" s="25"/>
      <c r="Q281" s="26"/>
      <c r="R281" s="1"/>
      <c r="S281" s="1"/>
      <c r="T281" s="1"/>
      <c r="U281" s="21"/>
      <c r="V281" s="1"/>
      <c r="W281" s="25"/>
      <c r="X281" s="26"/>
      <c r="Y281" s="1"/>
      <c r="Z281" s="1"/>
      <c r="AA281" s="1"/>
      <c r="AB281" s="21"/>
      <c r="AC281" s="1"/>
      <c r="AD281" s="25"/>
      <c r="AE281" s="26"/>
      <c r="AF281" s="1"/>
      <c r="AG281" s="1"/>
      <c r="AH281" s="1"/>
      <c r="AI281" s="21"/>
    </row>
    <row r="282" spans="1:35" ht="15.6" customHeight="1" outlineLevel="1" thickBot="1" x14ac:dyDescent="0.3">
      <c r="A282" s="72" t="s">
        <v>158</v>
      </c>
      <c r="B282" s="72"/>
      <c r="C282" s="72"/>
      <c r="D282" s="72"/>
      <c r="E282" s="72"/>
      <c r="F282" s="72"/>
      <c r="G282" s="21"/>
      <c r="H282" s="72" t="s">
        <v>158</v>
      </c>
      <c r="I282" s="72"/>
      <c r="J282" s="72"/>
      <c r="K282" s="72"/>
      <c r="L282" s="72"/>
      <c r="M282" s="72"/>
      <c r="N282" s="21"/>
      <c r="O282" s="72" t="s">
        <v>158</v>
      </c>
      <c r="P282" s="72"/>
      <c r="Q282" s="72"/>
      <c r="R282" s="72"/>
      <c r="S282" s="72"/>
      <c r="T282" s="72"/>
      <c r="U282" s="21"/>
      <c r="V282" s="72" t="s">
        <v>158</v>
      </c>
      <c r="W282" s="72"/>
      <c r="X282" s="72"/>
      <c r="Y282" s="72"/>
      <c r="Z282" s="72"/>
      <c r="AA282" s="72"/>
      <c r="AB282" s="21"/>
      <c r="AC282" s="72" t="s">
        <v>158</v>
      </c>
      <c r="AD282" s="72"/>
      <c r="AE282" s="72"/>
      <c r="AF282" s="72"/>
      <c r="AG282" s="72"/>
      <c r="AH282" s="72"/>
      <c r="AI282" s="21"/>
    </row>
    <row r="283" spans="1:35" ht="15" outlineLevel="1" thickTop="1" x14ac:dyDescent="0.2">
      <c r="A283" s="67" t="s">
        <v>1</v>
      </c>
      <c r="B283" s="69" t="s">
        <v>2</v>
      </c>
      <c r="C283" s="69" t="s">
        <v>151</v>
      </c>
      <c r="D283" s="35" t="s">
        <v>152</v>
      </c>
      <c r="E283" s="36" t="s">
        <v>153</v>
      </c>
      <c r="F283" s="35" t="s">
        <v>154</v>
      </c>
      <c r="G283" s="21"/>
      <c r="H283" s="67" t="s">
        <v>1</v>
      </c>
      <c r="I283" s="69" t="s">
        <v>2</v>
      </c>
      <c r="J283" s="69" t="s">
        <v>151</v>
      </c>
      <c r="K283" s="35" t="s">
        <v>152</v>
      </c>
      <c r="L283" s="36" t="s">
        <v>153</v>
      </c>
      <c r="M283" s="35" t="s">
        <v>154</v>
      </c>
      <c r="N283" s="21"/>
      <c r="O283" s="67" t="s">
        <v>1</v>
      </c>
      <c r="P283" s="69" t="s">
        <v>2</v>
      </c>
      <c r="Q283" s="69" t="s">
        <v>151</v>
      </c>
      <c r="R283" s="35" t="s">
        <v>152</v>
      </c>
      <c r="S283" s="36" t="s">
        <v>153</v>
      </c>
      <c r="T283" s="35" t="s">
        <v>154</v>
      </c>
      <c r="U283" s="21"/>
      <c r="V283" s="67" t="s">
        <v>1</v>
      </c>
      <c r="W283" s="69" t="s">
        <v>2</v>
      </c>
      <c r="X283" s="69" t="s">
        <v>151</v>
      </c>
      <c r="Y283" s="35" t="s">
        <v>152</v>
      </c>
      <c r="Z283" s="36" t="s">
        <v>153</v>
      </c>
      <c r="AA283" s="35" t="s">
        <v>154</v>
      </c>
      <c r="AB283" s="21"/>
      <c r="AC283" s="67" t="s">
        <v>1</v>
      </c>
      <c r="AD283" s="69" t="s">
        <v>2</v>
      </c>
      <c r="AE283" s="69" t="s">
        <v>151</v>
      </c>
      <c r="AF283" s="35" t="s">
        <v>152</v>
      </c>
      <c r="AG283" s="36" t="s">
        <v>153</v>
      </c>
      <c r="AH283" s="35" t="s">
        <v>154</v>
      </c>
      <c r="AI283" s="21"/>
    </row>
    <row r="284" spans="1:35" ht="15" outlineLevel="1" thickBot="1" x14ac:dyDescent="0.25">
      <c r="A284" s="68"/>
      <c r="B284" s="70"/>
      <c r="C284" s="70"/>
      <c r="D284" s="37" t="s">
        <v>155</v>
      </c>
      <c r="E284" s="37" t="s">
        <v>156</v>
      </c>
      <c r="F284" s="37" t="s">
        <v>157</v>
      </c>
      <c r="G284" s="21"/>
      <c r="H284" s="68"/>
      <c r="I284" s="70"/>
      <c r="J284" s="70"/>
      <c r="K284" s="37" t="s">
        <v>155</v>
      </c>
      <c r="L284" s="37" t="s">
        <v>156</v>
      </c>
      <c r="M284" s="37" t="s">
        <v>157</v>
      </c>
      <c r="N284" s="21"/>
      <c r="O284" s="68"/>
      <c r="P284" s="70"/>
      <c r="Q284" s="70"/>
      <c r="R284" s="37" t="s">
        <v>155</v>
      </c>
      <c r="S284" s="37" t="s">
        <v>156</v>
      </c>
      <c r="T284" s="37" t="s">
        <v>157</v>
      </c>
      <c r="U284" s="21"/>
      <c r="V284" s="68"/>
      <c r="W284" s="70"/>
      <c r="X284" s="70"/>
      <c r="Y284" s="37" t="s">
        <v>155</v>
      </c>
      <c r="Z284" s="37" t="s">
        <v>156</v>
      </c>
      <c r="AA284" s="37" t="s">
        <v>157</v>
      </c>
      <c r="AB284" s="21"/>
      <c r="AC284" s="68"/>
      <c r="AD284" s="70"/>
      <c r="AE284" s="70"/>
      <c r="AF284" s="37" t="s">
        <v>155</v>
      </c>
      <c r="AG284" s="37" t="s">
        <v>156</v>
      </c>
      <c r="AH284" s="37" t="s">
        <v>157</v>
      </c>
      <c r="AI284" s="21"/>
    </row>
    <row r="285" spans="1:35" ht="15" outlineLevel="1" thickTop="1" x14ac:dyDescent="0.2">
      <c r="A285" s="27" t="s">
        <v>3</v>
      </c>
      <c r="B285" t="s">
        <v>4</v>
      </c>
      <c r="C285" s="28">
        <v>0</v>
      </c>
      <c r="D285" s="29">
        <v>1.2138041354148352</v>
      </c>
      <c r="E285" s="30">
        <v>0</v>
      </c>
      <c r="F285" s="31">
        <v>0</v>
      </c>
      <c r="G285" s="21"/>
      <c r="H285" s="27" t="s">
        <v>3</v>
      </c>
      <c r="I285" t="s">
        <v>4</v>
      </c>
      <c r="J285" s="28">
        <v>5.1563961209992642E-3</v>
      </c>
      <c r="K285" s="29">
        <v>0.91305622445490053</v>
      </c>
      <c r="L285" s="30">
        <v>4.7080795740334826E-3</v>
      </c>
      <c r="M285" s="31">
        <v>7.2961176869035006E-3</v>
      </c>
      <c r="N285" s="21"/>
      <c r="O285" s="27" t="s">
        <v>3</v>
      </c>
      <c r="P285" t="s">
        <v>4</v>
      </c>
      <c r="Q285" s="28">
        <v>0</v>
      </c>
      <c r="R285" s="29">
        <v>1.1366328396555376</v>
      </c>
      <c r="S285" s="30">
        <v>0</v>
      </c>
      <c r="T285" s="31">
        <v>0</v>
      </c>
      <c r="U285" s="21"/>
      <c r="V285" s="27" t="s">
        <v>3</v>
      </c>
      <c r="W285" t="s">
        <v>4</v>
      </c>
      <c r="X285" s="28">
        <v>0</v>
      </c>
      <c r="Y285" s="29">
        <v>1.1740189342332101</v>
      </c>
      <c r="Z285" s="30">
        <v>0</v>
      </c>
      <c r="AA285" s="31">
        <v>0</v>
      </c>
      <c r="AB285" s="21"/>
      <c r="AC285" s="27" t="s">
        <v>3</v>
      </c>
      <c r="AD285" t="s">
        <v>4</v>
      </c>
      <c r="AE285" s="28">
        <v>5.1563961209992642E-3</v>
      </c>
      <c r="AF285" s="29">
        <v>1.7292924211660829</v>
      </c>
      <c r="AG285" s="30">
        <v>8.9169167325742153E-3</v>
      </c>
      <c r="AH285" s="31">
        <v>3.5437973577175505E-3</v>
      </c>
      <c r="AI285" s="21"/>
    </row>
    <row r="286" spans="1:35" outlineLevel="1" x14ac:dyDescent="0.2">
      <c r="A286" s="27" t="s">
        <v>3</v>
      </c>
      <c r="B286" t="s">
        <v>5</v>
      </c>
      <c r="C286" s="28">
        <v>0</v>
      </c>
      <c r="D286" s="29">
        <v>1.2060026077672994</v>
      </c>
      <c r="E286" s="30">
        <v>0</v>
      </c>
      <c r="F286" s="31">
        <v>0</v>
      </c>
      <c r="G286" s="21"/>
      <c r="H286" s="27" t="s">
        <v>3</v>
      </c>
      <c r="I286" t="s">
        <v>5</v>
      </c>
      <c r="J286" s="28">
        <v>3.1755265032347617E-3</v>
      </c>
      <c r="K286" s="29">
        <v>0.99566733791643003</v>
      </c>
      <c r="L286" s="30">
        <v>3.1617680199588251E-3</v>
      </c>
      <c r="M286" s="31">
        <v>4.8997964476934705E-3</v>
      </c>
      <c r="N286" s="21"/>
      <c r="O286" s="27" t="s">
        <v>3</v>
      </c>
      <c r="P286" t="s">
        <v>5</v>
      </c>
      <c r="Q286" s="28">
        <v>0</v>
      </c>
      <c r="R286" s="29">
        <v>1.2084781204593069</v>
      </c>
      <c r="S286" s="30">
        <v>0</v>
      </c>
      <c r="T286" s="31">
        <v>0</v>
      </c>
      <c r="U286" s="21"/>
      <c r="V286" s="27" t="s">
        <v>3</v>
      </c>
      <c r="W286" t="s">
        <v>5</v>
      </c>
      <c r="X286" s="28">
        <v>0</v>
      </c>
      <c r="Y286" s="29">
        <v>1.233303301547084</v>
      </c>
      <c r="Z286" s="30">
        <v>0</v>
      </c>
      <c r="AA286" s="31">
        <v>0</v>
      </c>
      <c r="AB286" s="21"/>
      <c r="AC286" s="27" t="s">
        <v>3</v>
      </c>
      <c r="AD286" t="s">
        <v>5</v>
      </c>
      <c r="AE286" s="28">
        <v>3.1755265032347617E-3</v>
      </c>
      <c r="AF286" s="29">
        <v>1.80835811364966</v>
      </c>
      <c r="AG286" s="30">
        <v>5.7424891172341147E-3</v>
      </c>
      <c r="AH286" s="31">
        <v>2.2822034084982604E-3</v>
      </c>
      <c r="AI286" s="21"/>
    </row>
    <row r="287" spans="1:35" outlineLevel="1" x14ac:dyDescent="0.2">
      <c r="A287" s="27" t="s">
        <v>3</v>
      </c>
      <c r="B287" t="s">
        <v>6</v>
      </c>
      <c r="C287" s="28">
        <v>0.29956192874752036</v>
      </c>
      <c r="D287" s="29">
        <v>1.1782713864695324</v>
      </c>
      <c r="E287" s="30">
        <v>0.35296524911882809</v>
      </c>
      <c r="F287" s="31">
        <v>2.4749030250386808</v>
      </c>
      <c r="G287" s="21"/>
      <c r="H287" s="27" t="s">
        <v>3</v>
      </c>
      <c r="I287" t="s">
        <v>6</v>
      </c>
      <c r="J287" s="28">
        <v>0.71349743622154482</v>
      </c>
      <c r="K287" s="29">
        <v>0.92275809968033407</v>
      </c>
      <c r="L287" s="30">
        <v>0.65838553837458302</v>
      </c>
      <c r="M287" s="31">
        <v>1.020301015690122</v>
      </c>
      <c r="N287" s="21"/>
      <c r="O287" s="27" t="s">
        <v>3</v>
      </c>
      <c r="P287" t="s">
        <v>6</v>
      </c>
      <c r="Q287" s="28">
        <v>0.29956192874752036</v>
      </c>
      <c r="R287" s="29">
        <v>1.1061473421119761</v>
      </c>
      <c r="S287" s="30">
        <v>0.33135963128200679</v>
      </c>
      <c r="T287" s="31">
        <v>0.41090529312529461</v>
      </c>
      <c r="U287" s="21"/>
      <c r="V287" s="27" t="s">
        <v>3</v>
      </c>
      <c r="W287" t="s">
        <v>6</v>
      </c>
      <c r="X287" s="28">
        <v>0.29956192874752036</v>
      </c>
      <c r="Y287" s="29">
        <v>1.1372615958502259</v>
      </c>
      <c r="Z287" s="30">
        <v>0.34068027714337668</v>
      </c>
      <c r="AA287" s="31">
        <v>0.17620816077963997</v>
      </c>
      <c r="AB287" s="21"/>
      <c r="AC287" s="27" t="s">
        <v>3</v>
      </c>
      <c r="AD287" t="s">
        <v>6</v>
      </c>
      <c r="AE287" s="28">
        <v>0.71349743622154482</v>
      </c>
      <c r="AF287" s="29">
        <v>1.7732411859908048</v>
      </c>
      <c r="AG287" s="30">
        <v>1.2652030400068908</v>
      </c>
      <c r="AH287" s="31">
        <v>0.5028221440908599</v>
      </c>
      <c r="AI287" s="21"/>
    </row>
    <row r="288" spans="1:35" outlineLevel="1" x14ac:dyDescent="0.2">
      <c r="A288" s="27" t="s">
        <v>3</v>
      </c>
      <c r="B288" s="32" t="s">
        <v>7</v>
      </c>
      <c r="C288" s="28">
        <v>0</v>
      </c>
      <c r="D288" s="29">
        <v>0.98788457702935661</v>
      </c>
      <c r="E288" s="30">
        <v>0</v>
      </c>
      <c r="F288" s="31">
        <v>0</v>
      </c>
      <c r="G288" s="21"/>
      <c r="H288" s="27" t="s">
        <v>3</v>
      </c>
      <c r="I288" s="32" t="s">
        <v>7</v>
      </c>
      <c r="J288" s="28">
        <v>2.1299904545566722E-2</v>
      </c>
      <c r="K288" s="29">
        <v>0.90444400810860925</v>
      </c>
      <c r="L288" s="30">
        <v>1.926457103952315E-2</v>
      </c>
      <c r="M288" s="31">
        <v>2.9854333445697667E-2</v>
      </c>
      <c r="N288" s="21"/>
      <c r="O288" s="27" t="s">
        <v>3</v>
      </c>
      <c r="P288" s="32" t="s">
        <v>7</v>
      </c>
      <c r="Q288" s="28">
        <v>0</v>
      </c>
      <c r="R288" s="29">
        <v>0.94592113014589185</v>
      </c>
      <c r="S288" s="30">
        <v>0</v>
      </c>
      <c r="T288" s="31">
        <v>0</v>
      </c>
      <c r="U288" s="21"/>
      <c r="V288" s="27" t="s">
        <v>3</v>
      </c>
      <c r="W288" s="32" t="s">
        <v>7</v>
      </c>
      <c r="X288" s="28">
        <v>0</v>
      </c>
      <c r="Y288" s="29">
        <v>0.93533609006877516</v>
      </c>
      <c r="Z288" s="30">
        <v>0</v>
      </c>
      <c r="AA288" s="31">
        <v>0</v>
      </c>
      <c r="AB288" s="21"/>
      <c r="AC288" s="27" t="s">
        <v>3</v>
      </c>
      <c r="AD288" s="32" t="s">
        <v>7</v>
      </c>
      <c r="AE288" s="28">
        <v>2.1299904545566722E-2</v>
      </c>
      <c r="AF288" s="29">
        <v>1.6888648162028608</v>
      </c>
      <c r="AG288" s="30">
        <v>3.5972659375487021E-2</v>
      </c>
      <c r="AH288" s="31">
        <v>1.4296400770372829E-2</v>
      </c>
      <c r="AI288" s="21"/>
    </row>
    <row r="289" spans="1:35" outlineLevel="1" x14ac:dyDescent="0.2">
      <c r="A289" s="27" t="s">
        <v>3</v>
      </c>
      <c r="B289" s="32" t="s">
        <v>8</v>
      </c>
      <c r="C289" s="28">
        <v>8.2950061640632341E-3</v>
      </c>
      <c r="D289" s="29">
        <v>1.0481576451985855</v>
      </c>
      <c r="E289" s="30">
        <v>8.6944741278322715E-3</v>
      </c>
      <c r="F289" s="31">
        <v>6.0963452843621049E-2</v>
      </c>
      <c r="G289" s="21"/>
      <c r="H289" s="27" t="s">
        <v>3</v>
      </c>
      <c r="I289" s="32" t="s">
        <v>8</v>
      </c>
      <c r="J289" s="28">
        <v>6.2967143602967995E-3</v>
      </c>
      <c r="K289" s="29">
        <v>0.84139917777841289</v>
      </c>
      <c r="L289" s="30">
        <v>5.2980502854592521E-3</v>
      </c>
      <c r="M289" s="31">
        <v>8.2103961468788216E-3</v>
      </c>
      <c r="N289" s="21"/>
      <c r="O289" s="27" t="s">
        <v>3</v>
      </c>
      <c r="P289" s="32" t="s">
        <v>8</v>
      </c>
      <c r="Q289" s="28">
        <v>8.2950061640632341E-3</v>
      </c>
      <c r="R289" s="29">
        <v>0.95287880598690078</v>
      </c>
      <c r="S289" s="30">
        <v>7.9041355692665571E-3</v>
      </c>
      <c r="T289" s="31">
        <v>9.8015896819592576E-3</v>
      </c>
      <c r="U289" s="21"/>
      <c r="V289" s="27" t="s">
        <v>3</v>
      </c>
      <c r="W289" s="32" t="s">
        <v>8</v>
      </c>
      <c r="X289" s="28">
        <v>8.2950061640632341E-3</v>
      </c>
      <c r="Y289" s="29">
        <v>0.96087397901312999</v>
      </c>
      <c r="Z289" s="30">
        <v>7.9704555788018792E-3</v>
      </c>
      <c r="AA289" s="31">
        <v>4.1225143113448491E-3</v>
      </c>
      <c r="AB289" s="21"/>
      <c r="AC289" s="27" t="s">
        <v>3</v>
      </c>
      <c r="AD289" s="32" t="s">
        <v>8</v>
      </c>
      <c r="AE289" s="28">
        <v>6.2967143602967995E-3</v>
      </c>
      <c r="AF289" s="29">
        <v>1.6095859952543699</v>
      </c>
      <c r="AG289" s="30">
        <v>1.0135103250450807E-2</v>
      </c>
      <c r="AH289" s="31">
        <v>4.0279340041311966E-3</v>
      </c>
      <c r="AI289" s="21"/>
    </row>
    <row r="290" spans="1:35" outlineLevel="1" x14ac:dyDescent="0.2">
      <c r="A290" s="27" t="s">
        <v>3</v>
      </c>
      <c r="B290" s="32" t="s">
        <v>9</v>
      </c>
      <c r="C290" s="28">
        <v>0.45352129856401652</v>
      </c>
      <c r="D290" s="29">
        <v>0.47130855458781301</v>
      </c>
      <c r="E290" s="30">
        <v>0.21374846770099462</v>
      </c>
      <c r="F290" s="31">
        <v>1.4987501762035522</v>
      </c>
      <c r="G290" s="21"/>
      <c r="H290" s="27" t="s">
        <v>3</v>
      </c>
      <c r="I290" s="32" t="s">
        <v>9</v>
      </c>
      <c r="J290" s="28">
        <v>1.1759528107979466E-2</v>
      </c>
      <c r="K290" s="29">
        <v>0.36910323987213367</v>
      </c>
      <c r="L290" s="30">
        <v>4.3404799240226426E-3</v>
      </c>
      <c r="M290" s="31">
        <v>6.7264479806105225E-3</v>
      </c>
      <c r="N290" s="21"/>
      <c r="O290" s="27" t="s">
        <v>3</v>
      </c>
      <c r="P290" s="32" t="s">
        <v>9</v>
      </c>
      <c r="Q290" s="28">
        <v>0.45352129856401652</v>
      </c>
      <c r="R290" s="29">
        <v>0.44245893684479043</v>
      </c>
      <c r="S290" s="30">
        <v>0.20066455159910354</v>
      </c>
      <c r="T290" s="31">
        <v>0.24883576214663297</v>
      </c>
      <c r="U290" s="21"/>
      <c r="V290" s="27" t="s">
        <v>3</v>
      </c>
      <c r="W290" s="32" t="s">
        <v>9</v>
      </c>
      <c r="X290" s="28">
        <v>0.45352129856401652</v>
      </c>
      <c r="Y290" s="29">
        <v>0.45490463834009037</v>
      </c>
      <c r="Z290" s="30">
        <v>0.20630894230279209</v>
      </c>
      <c r="AA290" s="31">
        <v>0.10670802425192467</v>
      </c>
      <c r="AB290" s="21"/>
      <c r="AC290" s="27" t="s">
        <v>3</v>
      </c>
      <c r="AD290" s="32" t="s">
        <v>9</v>
      </c>
      <c r="AE290" s="28">
        <v>1.1759528107979466E-2</v>
      </c>
      <c r="AF290" s="29">
        <v>0.70929647439632193</v>
      </c>
      <c r="AG290" s="30">
        <v>8.3409918275542845E-3</v>
      </c>
      <c r="AH290" s="31">
        <v>3.3149109367871447E-3</v>
      </c>
      <c r="AI290" s="21"/>
    </row>
    <row r="291" spans="1:35" outlineLevel="1" x14ac:dyDescent="0.2">
      <c r="A291" s="27" t="s">
        <v>3</v>
      </c>
      <c r="B291" s="32" t="s">
        <v>10</v>
      </c>
      <c r="C291" s="28">
        <v>0</v>
      </c>
      <c r="D291" s="29">
        <v>1.0481576451985855</v>
      </c>
      <c r="E291" s="30">
        <v>0</v>
      </c>
      <c r="F291" s="31">
        <v>0</v>
      </c>
      <c r="G291" s="21"/>
      <c r="H291" s="27" t="s">
        <v>3</v>
      </c>
      <c r="I291" s="32" t="s">
        <v>10</v>
      </c>
      <c r="J291" s="28">
        <v>7.2314763948010702E-2</v>
      </c>
      <c r="K291" s="29">
        <v>0.84139917777841289</v>
      </c>
      <c r="L291" s="30">
        <v>6.0845582927096221E-2</v>
      </c>
      <c r="M291" s="31">
        <v>9.4292487368477784E-2</v>
      </c>
      <c r="N291" s="21"/>
      <c r="O291" s="27" t="s">
        <v>3</v>
      </c>
      <c r="P291" s="32" t="s">
        <v>10</v>
      </c>
      <c r="Q291" s="28">
        <v>0</v>
      </c>
      <c r="R291" s="29">
        <v>0.95287880598690078</v>
      </c>
      <c r="S291" s="30">
        <v>0</v>
      </c>
      <c r="T291" s="31">
        <v>0</v>
      </c>
      <c r="U291" s="21"/>
      <c r="V291" s="27" t="s">
        <v>3</v>
      </c>
      <c r="W291" s="32" t="s">
        <v>10</v>
      </c>
      <c r="X291" s="28">
        <v>0</v>
      </c>
      <c r="Y291" s="29">
        <v>0.96087397901312999</v>
      </c>
      <c r="Z291" s="30">
        <v>0</v>
      </c>
      <c r="AA291" s="31">
        <v>0</v>
      </c>
      <c r="AB291" s="21"/>
      <c r="AC291" s="27" t="s">
        <v>3</v>
      </c>
      <c r="AD291" s="32" t="s">
        <v>10</v>
      </c>
      <c r="AE291" s="28">
        <v>7.2314763948010702E-2</v>
      </c>
      <c r="AF291" s="29">
        <v>1.6095859952543699</v>
      </c>
      <c r="AG291" s="30">
        <v>0.11639683130084363</v>
      </c>
      <c r="AH291" s="31">
        <v>4.6258902665736207E-2</v>
      </c>
      <c r="AI291" s="21"/>
    </row>
    <row r="292" spans="1:35" outlineLevel="1" x14ac:dyDescent="0.2">
      <c r="A292" s="27" t="s">
        <v>3</v>
      </c>
      <c r="B292" s="32" t="s">
        <v>11</v>
      </c>
      <c r="C292" s="28">
        <v>0</v>
      </c>
      <c r="D292" s="29">
        <v>1.0371135080084786</v>
      </c>
      <c r="E292" s="30">
        <v>0</v>
      </c>
      <c r="F292" s="31">
        <v>0</v>
      </c>
      <c r="G292" s="21"/>
      <c r="H292" s="27" t="s">
        <v>3</v>
      </c>
      <c r="I292" s="32" t="s">
        <v>11</v>
      </c>
      <c r="J292" s="28">
        <v>0</v>
      </c>
      <c r="K292" s="29">
        <v>0.66181784834399082</v>
      </c>
      <c r="L292" s="30">
        <v>0</v>
      </c>
      <c r="M292" s="31">
        <v>0</v>
      </c>
      <c r="N292" s="21"/>
      <c r="O292" s="27" t="s">
        <v>3</v>
      </c>
      <c r="P292" s="32" t="s">
        <v>11</v>
      </c>
      <c r="Q292" s="28">
        <v>0</v>
      </c>
      <c r="R292" s="29">
        <v>0.95822538282847314</v>
      </c>
      <c r="S292" s="30">
        <v>0</v>
      </c>
      <c r="T292" s="31">
        <v>0</v>
      </c>
      <c r="U292" s="21"/>
      <c r="V292" s="27" t="s">
        <v>3</v>
      </c>
      <c r="W292" s="32" t="s">
        <v>11</v>
      </c>
      <c r="X292" s="28">
        <v>0</v>
      </c>
      <c r="Y292" s="29">
        <v>0.97354270287435796</v>
      </c>
      <c r="Z292" s="30">
        <v>0</v>
      </c>
      <c r="AA292" s="31">
        <v>0</v>
      </c>
      <c r="AB292" s="21"/>
      <c r="AC292" s="27" t="s">
        <v>3</v>
      </c>
      <c r="AD292" s="32" t="s">
        <v>11</v>
      </c>
      <c r="AE292" s="28">
        <v>0</v>
      </c>
      <c r="AF292" s="29">
        <v>1.2692575872456469</v>
      </c>
      <c r="AG292" s="30">
        <v>0</v>
      </c>
      <c r="AH292" s="31">
        <v>0</v>
      </c>
      <c r="AI292" s="21"/>
    </row>
    <row r="293" spans="1:35" outlineLevel="1" x14ac:dyDescent="0.2">
      <c r="A293" s="27" t="s">
        <v>12</v>
      </c>
      <c r="B293" s="32" t="s">
        <v>13</v>
      </c>
      <c r="C293" s="28">
        <v>0.44567044258559041</v>
      </c>
      <c r="D293" s="29">
        <v>0.88381127902316126</v>
      </c>
      <c r="E293" s="30">
        <v>0.39388856388438903</v>
      </c>
      <c r="F293" s="31">
        <v>2.7618469543936066</v>
      </c>
      <c r="G293" s="21"/>
      <c r="H293" s="27" t="s">
        <v>12</v>
      </c>
      <c r="I293" s="32" t="s">
        <v>13</v>
      </c>
      <c r="J293" s="28">
        <v>6.3733657468609123E-2</v>
      </c>
      <c r="K293" s="29">
        <v>1.1463482077946872</v>
      </c>
      <c r="L293" s="30">
        <v>7.306096401534054E-2</v>
      </c>
      <c r="M293" s="31">
        <v>0.11322268100873763</v>
      </c>
      <c r="N293" s="21"/>
      <c r="O293" s="27" t="s">
        <v>12</v>
      </c>
      <c r="P293" s="32" t="s">
        <v>13</v>
      </c>
      <c r="Q293" s="28">
        <v>0.44567044258559041</v>
      </c>
      <c r="R293" s="29">
        <v>0.84634654279528554</v>
      </c>
      <c r="S293" s="30">
        <v>0.37719163830835922</v>
      </c>
      <c r="T293" s="31">
        <v>0.46773965827961911</v>
      </c>
      <c r="U293" s="21"/>
      <c r="V293" s="27" t="s">
        <v>12</v>
      </c>
      <c r="W293" s="32" t="s">
        <v>13</v>
      </c>
      <c r="X293" s="28">
        <v>0.44567044258559041</v>
      </c>
      <c r="Y293" s="29">
        <v>0.84368950901965156</v>
      </c>
      <c r="Z293" s="30">
        <v>0.37600747688960756</v>
      </c>
      <c r="AA293" s="31">
        <v>0.1944802513889784</v>
      </c>
      <c r="AB293" s="21"/>
      <c r="AC293" s="27" t="s">
        <v>12</v>
      </c>
      <c r="AD293" s="32" t="s">
        <v>13</v>
      </c>
      <c r="AE293" s="28">
        <v>6.3733657468609123E-2</v>
      </c>
      <c r="AF293" s="29">
        <v>0.73350626864228297</v>
      </c>
      <c r="AG293" s="30">
        <v>4.6749037276724845E-2</v>
      </c>
      <c r="AH293" s="31">
        <v>1.8579192757502618E-2</v>
      </c>
      <c r="AI293" s="21"/>
    </row>
    <row r="294" spans="1:35" outlineLevel="1" x14ac:dyDescent="0.2">
      <c r="A294" s="27" t="s">
        <v>12</v>
      </c>
      <c r="B294" s="32" t="s">
        <v>14</v>
      </c>
      <c r="C294" s="28">
        <v>0</v>
      </c>
      <c r="D294" s="29">
        <v>0.84172502764110591</v>
      </c>
      <c r="E294" s="30">
        <v>0</v>
      </c>
      <c r="F294" s="31">
        <v>0</v>
      </c>
      <c r="G294" s="21"/>
      <c r="H294" s="27" t="s">
        <v>12</v>
      </c>
      <c r="I294" s="32" t="s">
        <v>14</v>
      </c>
      <c r="J294" s="28">
        <v>1.1735783823530089E-2</v>
      </c>
      <c r="K294" s="29">
        <v>1.0917601978997018</v>
      </c>
      <c r="L294" s="30">
        <v>1.2812661669685329E-2</v>
      </c>
      <c r="M294" s="31">
        <v>1.9855800216310629E-2</v>
      </c>
      <c r="N294" s="21"/>
      <c r="O294" s="27" t="s">
        <v>12</v>
      </c>
      <c r="P294" s="32" t="s">
        <v>14</v>
      </c>
      <c r="Q294" s="28">
        <v>0</v>
      </c>
      <c r="R294" s="29">
        <v>0.80604432647170043</v>
      </c>
      <c r="S294" s="30">
        <v>0</v>
      </c>
      <c r="T294" s="31">
        <v>0</v>
      </c>
      <c r="U294" s="21"/>
      <c r="V294" s="27" t="s">
        <v>12</v>
      </c>
      <c r="W294" s="32" t="s">
        <v>14</v>
      </c>
      <c r="X294" s="28">
        <v>0</v>
      </c>
      <c r="Y294" s="29">
        <v>0.80351381811395384</v>
      </c>
      <c r="Z294" s="30">
        <v>0</v>
      </c>
      <c r="AA294" s="31">
        <v>0</v>
      </c>
      <c r="AB294" s="21"/>
      <c r="AC294" s="27" t="s">
        <v>12</v>
      </c>
      <c r="AD294" s="32" t="s">
        <v>14</v>
      </c>
      <c r="AE294" s="28">
        <v>1.1735783823530089E-2</v>
      </c>
      <c r="AF294" s="29">
        <v>0.69857739870693614</v>
      </c>
      <c r="AG294" s="30">
        <v>8.1983533352285899E-3</v>
      </c>
      <c r="AH294" s="31">
        <v>3.2582229663403596E-3</v>
      </c>
      <c r="AI294" s="21"/>
    </row>
    <row r="295" spans="1:35" outlineLevel="1" x14ac:dyDescent="0.2">
      <c r="A295" s="27" t="s">
        <v>12</v>
      </c>
      <c r="B295" s="32" t="s">
        <v>8</v>
      </c>
      <c r="C295" s="28">
        <v>8.2950061640632341E-3</v>
      </c>
      <c r="D295" s="29">
        <v>0.40959873887845366</v>
      </c>
      <c r="E295" s="30">
        <v>3.3976240637893004E-3</v>
      </c>
      <c r="F295" s="31">
        <v>2.382328032124624E-2</v>
      </c>
      <c r="G295" s="21"/>
      <c r="H295" s="27" t="s">
        <v>12</v>
      </c>
      <c r="I295" s="32" t="s">
        <v>8</v>
      </c>
      <c r="J295" s="28">
        <v>6.2967143602967995E-3</v>
      </c>
      <c r="K295" s="29">
        <v>0.54509619857570157</v>
      </c>
      <c r="L295" s="30">
        <v>3.4323150613148161E-3</v>
      </c>
      <c r="M295" s="31">
        <v>5.3190635867757761E-3</v>
      </c>
      <c r="N295" s="21"/>
      <c r="O295" s="27" t="s">
        <v>12</v>
      </c>
      <c r="P295" s="32" t="s">
        <v>8</v>
      </c>
      <c r="Q295" s="28">
        <v>8.2950061640632341E-3</v>
      </c>
      <c r="R295" s="29">
        <v>0.44175148577702705</v>
      </c>
      <c r="S295" s="30">
        <v>3.6643312975045317E-3</v>
      </c>
      <c r="T295" s="31">
        <v>4.5439847940555436E-3</v>
      </c>
      <c r="U295" s="21"/>
      <c r="V295" s="27" t="s">
        <v>12</v>
      </c>
      <c r="W295" s="32" t="s">
        <v>8</v>
      </c>
      <c r="X295" s="28">
        <v>8.2950061640632341E-3</v>
      </c>
      <c r="Y295" s="29">
        <v>0.44365117226780493</v>
      </c>
      <c r="Z295" s="30">
        <v>3.6800892086553214E-3</v>
      </c>
      <c r="AA295" s="31">
        <v>1.9034320284095788E-3</v>
      </c>
      <c r="AB295" s="21"/>
      <c r="AC295" s="27" t="s">
        <v>12</v>
      </c>
      <c r="AD295" s="32" t="s">
        <v>8</v>
      </c>
      <c r="AE295" s="28">
        <v>6.2967143602967995E-3</v>
      </c>
      <c r="AF295" s="29">
        <v>0.32466826080018463</v>
      </c>
      <c r="AG295" s="30">
        <v>2.044343300113109E-3</v>
      </c>
      <c r="AH295" s="31">
        <v>8.124712389365261E-4</v>
      </c>
      <c r="AI295" s="21"/>
    </row>
    <row r="296" spans="1:35" outlineLevel="1" x14ac:dyDescent="0.2">
      <c r="A296" s="27" t="s">
        <v>12</v>
      </c>
      <c r="B296" s="32" t="s">
        <v>10</v>
      </c>
      <c r="C296" s="28">
        <v>0</v>
      </c>
      <c r="D296" s="29">
        <v>0.45510970986494853</v>
      </c>
      <c r="E296" s="30">
        <v>0</v>
      </c>
      <c r="F296" s="31">
        <v>0</v>
      </c>
      <c r="G296" s="21"/>
      <c r="H296" s="27" t="s">
        <v>12</v>
      </c>
      <c r="I296" s="32" t="s">
        <v>10</v>
      </c>
      <c r="J296" s="28">
        <v>7.2314763948010702E-2</v>
      </c>
      <c r="K296" s="29">
        <v>0.60566244286189064</v>
      </c>
      <c r="L296" s="30">
        <v>4.379833658773314E-2</v>
      </c>
      <c r="M296" s="31">
        <v>6.7874345199510397E-2</v>
      </c>
      <c r="N296" s="21"/>
      <c r="O296" s="27" t="s">
        <v>12</v>
      </c>
      <c r="P296" s="32" t="s">
        <v>10</v>
      </c>
      <c r="Q296" s="28">
        <v>0</v>
      </c>
      <c r="R296" s="29">
        <v>0.49083498419669669</v>
      </c>
      <c r="S296" s="30">
        <v>0</v>
      </c>
      <c r="T296" s="31">
        <v>0</v>
      </c>
      <c r="U296" s="21"/>
      <c r="V296" s="27" t="s">
        <v>12</v>
      </c>
      <c r="W296" s="32" t="s">
        <v>10</v>
      </c>
      <c r="X296" s="28">
        <v>0</v>
      </c>
      <c r="Y296" s="29">
        <v>0.49294574696422766</v>
      </c>
      <c r="Z296" s="30">
        <v>0</v>
      </c>
      <c r="AA296" s="31">
        <v>0</v>
      </c>
      <c r="AB296" s="21"/>
      <c r="AC296" s="27" t="s">
        <v>12</v>
      </c>
      <c r="AD296" s="32" t="s">
        <v>10</v>
      </c>
      <c r="AE296" s="28">
        <v>7.2314763948010702E-2</v>
      </c>
      <c r="AF296" s="29">
        <v>0.36074251200020513</v>
      </c>
      <c r="AG296" s="30">
        <v>2.6087009601307252E-2</v>
      </c>
      <c r="AH296" s="31">
        <v>1.0367605582560661E-2</v>
      </c>
      <c r="AI296" s="21"/>
    </row>
    <row r="297" spans="1:35" outlineLevel="1" x14ac:dyDescent="0.2">
      <c r="A297" s="27" t="s">
        <v>12</v>
      </c>
      <c r="B297" s="32" t="s">
        <v>11</v>
      </c>
      <c r="C297" s="28">
        <v>0</v>
      </c>
      <c r="D297" s="29">
        <v>0.38374501751406043</v>
      </c>
      <c r="E297" s="30">
        <v>0</v>
      </c>
      <c r="F297" s="31">
        <v>0</v>
      </c>
      <c r="G297" s="21"/>
      <c r="H297" s="27" t="s">
        <v>12</v>
      </c>
      <c r="I297" s="32" t="s">
        <v>11</v>
      </c>
      <c r="J297" s="28">
        <v>0</v>
      </c>
      <c r="K297" s="29">
        <v>0.50942405165470461</v>
      </c>
      <c r="L297" s="30">
        <v>0</v>
      </c>
      <c r="M297" s="31">
        <v>0</v>
      </c>
      <c r="N297" s="21"/>
      <c r="O297" s="27" t="s">
        <v>12</v>
      </c>
      <c r="P297" s="32" t="s">
        <v>11</v>
      </c>
      <c r="Q297" s="28">
        <v>0</v>
      </c>
      <c r="R297" s="29">
        <v>0.4211651805795934</v>
      </c>
      <c r="S297" s="30">
        <v>0</v>
      </c>
      <c r="T297" s="31">
        <v>0</v>
      </c>
      <c r="U297" s="21"/>
      <c r="V297" s="27" t="s">
        <v>12</v>
      </c>
      <c r="W297" s="32" t="s">
        <v>11</v>
      </c>
      <c r="X297" s="28">
        <v>0</v>
      </c>
      <c r="Y297" s="29">
        <v>0.42424195994544334</v>
      </c>
      <c r="Z297" s="30">
        <v>0</v>
      </c>
      <c r="AA297" s="31">
        <v>0</v>
      </c>
      <c r="AB297" s="21"/>
      <c r="AC297" s="27" t="s">
        <v>12</v>
      </c>
      <c r="AD297" s="32" t="s">
        <v>11</v>
      </c>
      <c r="AE297" s="28">
        <v>0</v>
      </c>
      <c r="AF297" s="29">
        <v>0.30122876191550652</v>
      </c>
      <c r="AG297" s="30">
        <v>0</v>
      </c>
      <c r="AH297" s="31">
        <v>0</v>
      </c>
      <c r="AI297" s="21"/>
    </row>
    <row r="298" spans="1:35" outlineLevel="1" x14ac:dyDescent="0.2">
      <c r="A298" s="27" t="s">
        <v>15</v>
      </c>
      <c r="B298" s="32" t="s">
        <v>15</v>
      </c>
      <c r="C298" s="28">
        <v>1</v>
      </c>
      <c r="D298" s="29">
        <v>2.7043340715203357</v>
      </c>
      <c r="E298" s="30">
        <v>2.7043340715203357</v>
      </c>
      <c r="F298" s="31">
        <v>18.962106300916947</v>
      </c>
      <c r="G298" s="21"/>
      <c r="H298" s="27" t="s">
        <v>15</v>
      </c>
      <c r="I298" s="32" t="s">
        <v>15</v>
      </c>
      <c r="J298" s="28">
        <v>1</v>
      </c>
      <c r="K298" s="29">
        <v>2.7388037684900333</v>
      </c>
      <c r="L298" s="30">
        <v>2.7388037684900333</v>
      </c>
      <c r="M298" s="31">
        <v>4.2443281388973357</v>
      </c>
      <c r="N298" s="21"/>
      <c r="O298" s="27" t="s">
        <v>15</v>
      </c>
      <c r="P298" s="32" t="s">
        <v>15</v>
      </c>
      <c r="Q298" s="28">
        <v>1</v>
      </c>
      <c r="R298" s="29">
        <v>2.6890007381870027</v>
      </c>
      <c r="S298" s="30">
        <v>2.6890007381870027</v>
      </c>
      <c r="T298" s="31">
        <v>3.3345179443373629</v>
      </c>
      <c r="U298" s="21"/>
      <c r="V298" s="27" t="s">
        <v>15</v>
      </c>
      <c r="W298" s="32" t="s">
        <v>15</v>
      </c>
      <c r="X298" s="28">
        <v>1</v>
      </c>
      <c r="Y298" s="29">
        <v>2.6951674048536693</v>
      </c>
      <c r="Z298" s="30">
        <v>2.6951674048536693</v>
      </c>
      <c r="AA298" s="31">
        <v>1.3940064138278025</v>
      </c>
      <c r="AB298" s="21"/>
      <c r="AC298" s="27" t="s">
        <v>15</v>
      </c>
      <c r="AD298" s="32" t="s">
        <v>15</v>
      </c>
      <c r="AE298" s="28">
        <v>1</v>
      </c>
      <c r="AF298" s="29">
        <v>2.8596057284863932</v>
      </c>
      <c r="AG298" s="30">
        <v>2.8596057284863932</v>
      </c>
      <c r="AH298" s="31">
        <v>1.1364761529850596</v>
      </c>
      <c r="AI298" s="21"/>
    </row>
    <row r="299" spans="1:35" outlineLevel="1" x14ac:dyDescent="0.2">
      <c r="A299" s="27" t="s">
        <v>16</v>
      </c>
      <c r="B299" s="32" t="s">
        <v>17</v>
      </c>
      <c r="C299" s="28">
        <v>0.68585847577745629</v>
      </c>
      <c r="D299" s="29">
        <v>2.0985469999999999</v>
      </c>
      <c r="E299" s="30">
        <v>1.4393062467673534</v>
      </c>
      <c r="F299" s="31">
        <v>10.092051251431762</v>
      </c>
      <c r="G299" s="21"/>
      <c r="H299" s="27" t="s">
        <v>16</v>
      </c>
      <c r="I299" s="32" t="s">
        <v>17</v>
      </c>
      <c r="J299" s="28">
        <v>0.17533432392273401</v>
      </c>
      <c r="K299" s="29">
        <v>2.2897630000000002</v>
      </c>
      <c r="L299" s="30">
        <v>0.40147404754829125</v>
      </c>
      <c r="M299" s="31">
        <v>0.62216490887394527</v>
      </c>
      <c r="N299" s="21"/>
      <c r="O299" s="27" t="s">
        <v>16</v>
      </c>
      <c r="P299" s="32" t="s">
        <v>17</v>
      </c>
      <c r="Q299" s="28">
        <v>0.68585847577745629</v>
      </c>
      <c r="R299" s="29">
        <v>2.0985469999999999</v>
      </c>
      <c r="S299" s="30">
        <v>1.4393062467673534</v>
      </c>
      <c r="T299" s="31">
        <v>1.7848237968422729</v>
      </c>
      <c r="U299" s="21"/>
      <c r="V299" s="27" t="s">
        <v>16</v>
      </c>
      <c r="W299" s="32" t="s">
        <v>17</v>
      </c>
      <c r="X299" s="28">
        <v>0.68585847577745629</v>
      </c>
      <c r="Y299" s="29">
        <v>2.0985469999999999</v>
      </c>
      <c r="Z299" s="30">
        <v>1.4393062467673534</v>
      </c>
      <c r="AA299" s="31">
        <v>0.74444434725754915</v>
      </c>
      <c r="AB299" s="21"/>
      <c r="AC299" s="27" t="s">
        <v>16</v>
      </c>
      <c r="AD299" s="32" t="s">
        <v>17</v>
      </c>
      <c r="AE299" s="28">
        <v>0.17533432392273401</v>
      </c>
      <c r="AF299" s="29">
        <v>2.2897630000000002</v>
      </c>
      <c r="AG299" s="30">
        <v>0.40147404754829125</v>
      </c>
      <c r="AH299" s="31">
        <v>0.15955545078675135</v>
      </c>
      <c r="AI299" s="21"/>
    </row>
    <row r="300" spans="1:35" outlineLevel="1" x14ac:dyDescent="0.2">
      <c r="A300" s="27" t="s">
        <v>18</v>
      </c>
      <c r="B300" s="32" t="s">
        <v>19</v>
      </c>
      <c r="C300" s="28">
        <v>1</v>
      </c>
      <c r="D300" s="29">
        <v>0.49829576475338133</v>
      </c>
      <c r="E300" s="30">
        <v>0.49829576475338133</v>
      </c>
      <c r="F300" s="31">
        <v>3.4939238313994188</v>
      </c>
      <c r="G300" s="21"/>
      <c r="H300" s="27" t="s">
        <v>18</v>
      </c>
      <c r="I300" s="32" t="s">
        <v>19</v>
      </c>
      <c r="J300" s="28">
        <v>1</v>
      </c>
      <c r="K300" s="29">
        <v>0.49829576475338133</v>
      </c>
      <c r="L300" s="30">
        <v>0.49829576475338133</v>
      </c>
      <c r="M300" s="31">
        <v>0.77220966327286555</v>
      </c>
      <c r="N300" s="21"/>
      <c r="O300" s="27" t="s">
        <v>18</v>
      </c>
      <c r="P300" s="32" t="s">
        <v>19</v>
      </c>
      <c r="Q300" s="28">
        <v>1</v>
      </c>
      <c r="R300" s="29">
        <v>0.49829576475338133</v>
      </c>
      <c r="S300" s="30">
        <v>0.49829576475338133</v>
      </c>
      <c r="T300" s="31">
        <v>0.61791584716251846</v>
      </c>
      <c r="U300" s="21"/>
      <c r="V300" s="27" t="s">
        <v>18</v>
      </c>
      <c r="W300" s="32" t="s">
        <v>19</v>
      </c>
      <c r="X300" s="28">
        <v>1</v>
      </c>
      <c r="Y300" s="29">
        <v>0.49829576475338133</v>
      </c>
      <c r="Z300" s="30">
        <v>0.49829576475338133</v>
      </c>
      <c r="AA300" s="31">
        <v>0.2577307408803266</v>
      </c>
      <c r="AB300" s="21"/>
      <c r="AC300" s="27" t="s">
        <v>18</v>
      </c>
      <c r="AD300" s="32" t="s">
        <v>19</v>
      </c>
      <c r="AE300" s="28">
        <v>1</v>
      </c>
      <c r="AF300" s="29">
        <v>0.49829576475338133</v>
      </c>
      <c r="AG300" s="30">
        <v>0.49829576475338133</v>
      </c>
      <c r="AH300" s="31">
        <v>0.19803473189830886</v>
      </c>
      <c r="AI300" s="21"/>
    </row>
    <row r="301" spans="1:35" outlineLevel="1" x14ac:dyDescent="0.2">
      <c r="A301" s="27" t="s">
        <v>18</v>
      </c>
      <c r="B301" s="32" t="s">
        <v>20</v>
      </c>
      <c r="C301" s="28">
        <v>1</v>
      </c>
      <c r="D301" s="29">
        <v>0.13401537177848055</v>
      </c>
      <c r="E301" s="30">
        <v>0.13401537177848055</v>
      </c>
      <c r="F301" s="31">
        <v>0.93968188042382705</v>
      </c>
      <c r="G301" s="21"/>
      <c r="H301" s="27" t="s">
        <v>18</v>
      </c>
      <c r="I301" s="32" t="s">
        <v>20</v>
      </c>
      <c r="J301" s="28">
        <v>1</v>
      </c>
      <c r="K301" s="29">
        <v>0.13401537177848055</v>
      </c>
      <c r="L301" s="30">
        <v>0.13401537177848055</v>
      </c>
      <c r="M301" s="31">
        <v>0.2076838143821412</v>
      </c>
      <c r="N301" s="21"/>
      <c r="O301" s="27" t="s">
        <v>18</v>
      </c>
      <c r="P301" s="32" t="s">
        <v>20</v>
      </c>
      <c r="Q301" s="28">
        <v>1</v>
      </c>
      <c r="R301" s="29">
        <v>0.13401537177848055</v>
      </c>
      <c r="S301" s="30">
        <v>0.13401537177848055</v>
      </c>
      <c r="T301" s="31">
        <v>0.16618688707154569</v>
      </c>
      <c r="U301" s="21"/>
      <c r="V301" s="27" t="s">
        <v>18</v>
      </c>
      <c r="W301" s="32" t="s">
        <v>20</v>
      </c>
      <c r="X301" s="28">
        <v>1</v>
      </c>
      <c r="Y301" s="29">
        <v>0.13401537177848055</v>
      </c>
      <c r="Z301" s="30">
        <v>0.13401537177848055</v>
      </c>
      <c r="AA301" s="31">
        <v>6.9316023737257398E-2</v>
      </c>
      <c r="AB301" s="21"/>
      <c r="AC301" s="27" t="s">
        <v>18</v>
      </c>
      <c r="AD301" s="32" t="s">
        <v>20</v>
      </c>
      <c r="AE301" s="28">
        <v>1</v>
      </c>
      <c r="AF301" s="29">
        <v>0.13401537177848055</v>
      </c>
      <c r="AG301" s="30">
        <v>0.13401537177848055</v>
      </c>
      <c r="AH301" s="31">
        <v>5.3260934765397262E-2</v>
      </c>
      <c r="AI301" s="21"/>
    </row>
    <row r="302" spans="1:35" outlineLevel="1" x14ac:dyDescent="0.2">
      <c r="A302" s="27" t="s">
        <v>18</v>
      </c>
      <c r="B302" s="32" t="s">
        <v>21</v>
      </c>
      <c r="C302" s="28">
        <v>1</v>
      </c>
      <c r="D302" s="29">
        <v>1.5630835857126379</v>
      </c>
      <c r="E302" s="30">
        <v>1.5630835857126379</v>
      </c>
      <c r="F302" s="31">
        <v>10.959946635897195</v>
      </c>
      <c r="G302" s="21"/>
      <c r="H302" s="27" t="s">
        <v>18</v>
      </c>
      <c r="I302" s="32" t="s">
        <v>21</v>
      </c>
      <c r="J302" s="28">
        <v>1</v>
      </c>
      <c r="K302" s="29">
        <v>1.5630835857126379</v>
      </c>
      <c r="L302" s="30">
        <v>1.5630835857126379</v>
      </c>
      <c r="M302" s="31">
        <v>2.4223128807604595</v>
      </c>
      <c r="N302" s="21"/>
      <c r="O302" s="27" t="s">
        <v>18</v>
      </c>
      <c r="P302" s="32" t="s">
        <v>21</v>
      </c>
      <c r="Q302" s="28">
        <v>1</v>
      </c>
      <c r="R302" s="29">
        <v>1.5630835857126379</v>
      </c>
      <c r="S302" s="30">
        <v>1.5630835857126379</v>
      </c>
      <c r="T302" s="31">
        <v>1.9383149253325009</v>
      </c>
      <c r="U302" s="21"/>
      <c r="V302" s="27" t="s">
        <v>18</v>
      </c>
      <c r="W302" s="32" t="s">
        <v>21</v>
      </c>
      <c r="X302" s="28">
        <v>1</v>
      </c>
      <c r="Y302" s="29">
        <v>1.5630835857126379</v>
      </c>
      <c r="Z302" s="30">
        <v>1.5630835857126379</v>
      </c>
      <c r="AA302" s="31">
        <v>0.80846501033974927</v>
      </c>
      <c r="AB302" s="21"/>
      <c r="AC302" s="27" t="s">
        <v>18</v>
      </c>
      <c r="AD302" s="32" t="s">
        <v>21</v>
      </c>
      <c r="AE302" s="28">
        <v>1</v>
      </c>
      <c r="AF302" s="29">
        <v>1.5630835857126379</v>
      </c>
      <c r="AG302" s="30">
        <v>1.5630835857126379</v>
      </c>
      <c r="AH302" s="31">
        <v>0.62120704354059841</v>
      </c>
      <c r="AI302" s="21"/>
    </row>
    <row r="303" spans="1:35" outlineLevel="1" x14ac:dyDescent="0.2">
      <c r="A303" s="27" t="s">
        <v>18</v>
      </c>
      <c r="B303" s="32" t="s">
        <v>22</v>
      </c>
      <c r="C303" s="28">
        <v>1</v>
      </c>
      <c r="D303" s="29">
        <v>6.2745862974371702</v>
      </c>
      <c r="E303" s="30">
        <v>6.2745862974371702</v>
      </c>
      <c r="F303" s="31">
        <v>43.99581161930638</v>
      </c>
      <c r="G303" s="21"/>
      <c r="H303" s="27" t="s">
        <v>18</v>
      </c>
      <c r="I303" s="32" t="s">
        <v>22</v>
      </c>
      <c r="J303" s="28">
        <v>1</v>
      </c>
      <c r="K303" s="29">
        <v>6.2745862974371702</v>
      </c>
      <c r="L303" s="30">
        <v>6.2745862974371702</v>
      </c>
      <c r="M303" s="31">
        <v>9.7237354090668369</v>
      </c>
      <c r="N303" s="21"/>
      <c r="O303" s="27" t="s">
        <v>18</v>
      </c>
      <c r="P303" s="32" t="s">
        <v>22</v>
      </c>
      <c r="Q303" s="28">
        <v>1</v>
      </c>
      <c r="R303" s="29">
        <v>6.2745862974371702</v>
      </c>
      <c r="S303" s="30">
        <v>6.2745862974371702</v>
      </c>
      <c r="T303" s="31">
        <v>7.7808534244599148</v>
      </c>
      <c r="U303" s="21"/>
      <c r="V303" s="27" t="s">
        <v>18</v>
      </c>
      <c r="W303" s="32" t="s">
        <v>22</v>
      </c>
      <c r="X303" s="28">
        <v>1</v>
      </c>
      <c r="Y303" s="29">
        <v>6.2745862974371702</v>
      </c>
      <c r="Z303" s="30">
        <v>6.2745862974371702</v>
      </c>
      <c r="AA303" s="31">
        <v>3.2453692957964351</v>
      </c>
      <c r="AB303" s="21"/>
      <c r="AC303" s="27" t="s">
        <v>18</v>
      </c>
      <c r="AD303" s="32" t="s">
        <v>22</v>
      </c>
      <c r="AE303" s="28">
        <v>1</v>
      </c>
      <c r="AF303" s="29">
        <v>6.2745862974371702</v>
      </c>
      <c r="AG303" s="30">
        <v>6.2745862974371702</v>
      </c>
      <c r="AH303" s="31">
        <v>2.4936716365645983</v>
      </c>
      <c r="AI303" s="21"/>
    </row>
    <row r="304" spans="1:35" outlineLevel="1" x14ac:dyDescent="0.2">
      <c r="A304" s="27" t="s">
        <v>23</v>
      </c>
      <c r="B304" s="32" t="s">
        <v>19</v>
      </c>
      <c r="C304" s="28">
        <v>1</v>
      </c>
      <c r="D304" s="29">
        <v>1.1534633797025637</v>
      </c>
      <c r="E304" s="30">
        <v>1.1534633797025637</v>
      </c>
      <c r="F304" s="31">
        <v>8.0877933870939174</v>
      </c>
      <c r="G304" s="21"/>
      <c r="H304" s="27" t="s">
        <v>23</v>
      </c>
      <c r="I304" s="32" t="s">
        <v>19</v>
      </c>
      <c r="J304" s="28">
        <v>1</v>
      </c>
      <c r="K304" s="29">
        <v>1.1534633797025637</v>
      </c>
      <c r="L304" s="30">
        <v>1.1534633797025637</v>
      </c>
      <c r="M304" s="31">
        <v>1.7875238584027198</v>
      </c>
      <c r="N304" s="21"/>
      <c r="O304" s="27" t="s">
        <v>23</v>
      </c>
      <c r="P304" s="32" t="s">
        <v>19</v>
      </c>
      <c r="Q304" s="28">
        <v>1</v>
      </c>
      <c r="R304" s="29">
        <v>1.1534633797025637</v>
      </c>
      <c r="S304" s="30">
        <v>1.1534633797025637</v>
      </c>
      <c r="T304" s="31">
        <v>1.43036194937881</v>
      </c>
      <c r="U304" s="21"/>
      <c r="V304" s="27" t="s">
        <v>23</v>
      </c>
      <c r="W304" s="32" t="s">
        <v>19</v>
      </c>
      <c r="X304" s="28">
        <v>1</v>
      </c>
      <c r="Y304" s="29">
        <v>1.1534633797025637</v>
      </c>
      <c r="Z304" s="30">
        <v>1.1534633797025637</v>
      </c>
      <c r="AA304" s="31">
        <v>0.59659943442665986</v>
      </c>
      <c r="AB304" s="21"/>
      <c r="AC304" s="27" t="s">
        <v>23</v>
      </c>
      <c r="AD304" s="32" t="s">
        <v>19</v>
      </c>
      <c r="AE304" s="28">
        <v>1</v>
      </c>
      <c r="AF304" s="29">
        <v>1.1534633797025637</v>
      </c>
      <c r="AG304" s="30">
        <v>1.1534633797025637</v>
      </c>
      <c r="AH304" s="31">
        <v>0.45841411328664999</v>
      </c>
      <c r="AI304" s="21"/>
    </row>
    <row r="305" spans="1:35" outlineLevel="1" x14ac:dyDescent="0.2">
      <c r="A305" s="27" t="s">
        <v>23</v>
      </c>
      <c r="B305" s="32" t="s">
        <v>24</v>
      </c>
      <c r="C305" s="28">
        <v>1</v>
      </c>
      <c r="D305" s="29">
        <v>0.58554295848857152</v>
      </c>
      <c r="E305" s="30">
        <v>0.58554295848857152</v>
      </c>
      <c r="F305" s="31">
        <v>4.1056790799413632</v>
      </c>
      <c r="G305" s="21"/>
      <c r="H305" s="27" t="s">
        <v>23</v>
      </c>
      <c r="I305" s="32" t="s">
        <v>24</v>
      </c>
      <c r="J305" s="28">
        <v>1</v>
      </c>
      <c r="K305" s="29">
        <v>0.58554295848857152</v>
      </c>
      <c r="L305" s="30">
        <v>0.58554295848857152</v>
      </c>
      <c r="M305" s="31">
        <v>0.90741676488067924</v>
      </c>
      <c r="N305" s="21"/>
      <c r="O305" s="27" t="s">
        <v>23</v>
      </c>
      <c r="P305" s="32" t="s">
        <v>24</v>
      </c>
      <c r="Q305" s="28">
        <v>1</v>
      </c>
      <c r="R305" s="29">
        <v>0.58554295848857152</v>
      </c>
      <c r="S305" s="30">
        <v>0.58554295848857152</v>
      </c>
      <c r="T305" s="31">
        <v>0.72610746234936341</v>
      </c>
      <c r="U305" s="21"/>
      <c r="V305" s="27" t="s">
        <v>23</v>
      </c>
      <c r="W305" s="32" t="s">
        <v>24</v>
      </c>
      <c r="X305" s="28">
        <v>1</v>
      </c>
      <c r="Y305" s="29">
        <v>0.58554295848857152</v>
      </c>
      <c r="Z305" s="30">
        <v>0.58554295848857152</v>
      </c>
      <c r="AA305" s="31">
        <v>0.30285712057618652</v>
      </c>
      <c r="AB305" s="21"/>
      <c r="AC305" s="27" t="s">
        <v>23</v>
      </c>
      <c r="AD305" s="32" t="s">
        <v>24</v>
      </c>
      <c r="AE305" s="28">
        <v>1</v>
      </c>
      <c r="AF305" s="29">
        <v>0.58554295848857152</v>
      </c>
      <c r="AG305" s="30">
        <v>0.58554295848857152</v>
      </c>
      <c r="AH305" s="31">
        <v>0.23270886690481346</v>
      </c>
      <c r="AI305" s="21"/>
    </row>
    <row r="306" spans="1:35" outlineLevel="1" x14ac:dyDescent="0.2">
      <c r="A306" s="27" t="s">
        <v>23</v>
      </c>
      <c r="B306" s="32" t="s">
        <v>22</v>
      </c>
      <c r="C306" s="28">
        <v>1</v>
      </c>
      <c r="D306" s="29">
        <v>0.55948822101661666</v>
      </c>
      <c r="E306" s="30">
        <v>0.55948822101661666</v>
      </c>
      <c r="F306" s="31">
        <v>3.922989852752822</v>
      </c>
      <c r="G306" s="21"/>
      <c r="H306" s="27" t="s">
        <v>23</v>
      </c>
      <c r="I306" s="32" t="s">
        <v>22</v>
      </c>
      <c r="J306" s="28">
        <v>1</v>
      </c>
      <c r="K306" s="29">
        <v>0.55948822101661666</v>
      </c>
      <c r="L306" s="30">
        <v>0.55948822101661666</v>
      </c>
      <c r="M306" s="31">
        <v>0.86703970074922121</v>
      </c>
      <c r="N306" s="21"/>
      <c r="O306" s="27" t="s">
        <v>23</v>
      </c>
      <c r="P306" s="32" t="s">
        <v>22</v>
      </c>
      <c r="Q306" s="28">
        <v>1</v>
      </c>
      <c r="R306" s="29">
        <v>0.55948822101661666</v>
      </c>
      <c r="S306" s="30">
        <v>0.55948822101661666</v>
      </c>
      <c r="T306" s="31">
        <v>0.69379806637135799</v>
      </c>
      <c r="U306" s="21"/>
      <c r="V306" s="27" t="s">
        <v>23</v>
      </c>
      <c r="W306" s="32" t="s">
        <v>22</v>
      </c>
      <c r="X306" s="28">
        <v>1</v>
      </c>
      <c r="Y306" s="29">
        <v>0.55948822101661666</v>
      </c>
      <c r="Z306" s="30">
        <v>0.55948822101661666</v>
      </c>
      <c r="AA306" s="31">
        <v>0.28938097394384898</v>
      </c>
      <c r="AB306" s="21"/>
      <c r="AC306" s="27" t="s">
        <v>23</v>
      </c>
      <c r="AD306" s="32" t="s">
        <v>22</v>
      </c>
      <c r="AE306" s="28">
        <v>1</v>
      </c>
      <c r="AF306" s="29">
        <v>0.55948822101661666</v>
      </c>
      <c r="AG306" s="30">
        <v>0.55948822101661666</v>
      </c>
      <c r="AH306" s="31">
        <v>0.22235408704331275</v>
      </c>
      <c r="AI306" s="21"/>
    </row>
    <row r="307" spans="1:35" outlineLevel="1" x14ac:dyDescent="0.2">
      <c r="A307" s="27" t="s">
        <v>25</v>
      </c>
      <c r="B307" s="32" t="s">
        <v>26</v>
      </c>
      <c r="C307" s="28">
        <v>0.16</v>
      </c>
      <c r="D307" s="29">
        <v>1.0548333333333333</v>
      </c>
      <c r="E307" s="30">
        <v>0.16877333333333333</v>
      </c>
      <c r="F307" s="31">
        <v>1.1833959129271323</v>
      </c>
      <c r="G307" s="21"/>
      <c r="H307" s="27" t="s">
        <v>25</v>
      </c>
      <c r="I307" s="32" t="s">
        <v>26</v>
      </c>
      <c r="J307" s="28">
        <v>0.16</v>
      </c>
      <c r="K307" s="29">
        <v>1.1507272727272728</v>
      </c>
      <c r="L307" s="30">
        <v>0.18411636363636366</v>
      </c>
      <c r="M307" s="31">
        <v>0.28532539351809943</v>
      </c>
      <c r="N307" s="21"/>
      <c r="O307" s="27" t="s">
        <v>25</v>
      </c>
      <c r="P307" s="32" t="s">
        <v>26</v>
      </c>
      <c r="Q307" s="28">
        <v>0.16</v>
      </c>
      <c r="R307" s="29">
        <v>1.0548333333333333</v>
      </c>
      <c r="S307" s="30">
        <v>0.16877333333333333</v>
      </c>
      <c r="T307" s="31">
        <v>0.20928878915260962</v>
      </c>
      <c r="U307" s="21"/>
      <c r="V307" s="27" t="s">
        <v>25</v>
      </c>
      <c r="W307" s="32" t="s">
        <v>26</v>
      </c>
      <c r="X307" s="28">
        <v>0.16</v>
      </c>
      <c r="Y307" s="29">
        <v>1.0548333333333333</v>
      </c>
      <c r="Z307" s="30">
        <v>0.16877333333333333</v>
      </c>
      <c r="AA307" s="31">
        <v>8.7293690449828681E-2</v>
      </c>
      <c r="AB307" s="21"/>
      <c r="AC307" s="27" t="s">
        <v>25</v>
      </c>
      <c r="AD307" s="32" t="s">
        <v>26</v>
      </c>
      <c r="AE307" s="28">
        <v>0.16</v>
      </c>
      <c r="AF307" s="29">
        <v>1.1507272727272728</v>
      </c>
      <c r="AG307" s="30">
        <v>0.18411636363636366</v>
      </c>
      <c r="AH307" s="31">
        <v>7.3172274961767869E-2</v>
      </c>
      <c r="AI307" s="21"/>
    </row>
    <row r="308" spans="1:35" outlineLevel="1" x14ac:dyDescent="0.2">
      <c r="A308" s="27" t="s">
        <v>25</v>
      </c>
      <c r="B308" s="32" t="s">
        <v>27</v>
      </c>
      <c r="C308" s="28">
        <v>0.83055975794251102</v>
      </c>
      <c r="D308" s="29">
        <v>4.75</v>
      </c>
      <c r="E308" s="30">
        <v>3.9451588502269272</v>
      </c>
      <c r="F308" s="31">
        <v>27.662455715003457</v>
      </c>
      <c r="G308" s="21"/>
      <c r="H308" s="27" t="s">
        <v>25</v>
      </c>
      <c r="I308" s="32" t="s">
        <v>27</v>
      </c>
      <c r="J308" s="28">
        <v>0.83055975794251102</v>
      </c>
      <c r="K308" s="29">
        <v>3.4545454545454546</v>
      </c>
      <c r="L308" s="30">
        <v>2.8692064365286747</v>
      </c>
      <c r="M308" s="31">
        <v>4.4464133410981628</v>
      </c>
      <c r="N308" s="21"/>
      <c r="O308" s="27" t="s">
        <v>25</v>
      </c>
      <c r="P308" s="32" t="s">
        <v>27</v>
      </c>
      <c r="Q308" s="28">
        <v>0.83055975794251102</v>
      </c>
      <c r="R308" s="29">
        <v>4.75</v>
      </c>
      <c r="S308" s="30">
        <v>3.9451588502269272</v>
      </c>
      <c r="T308" s="31">
        <v>4.8922273588562284</v>
      </c>
      <c r="U308" s="21"/>
      <c r="V308" s="27" t="s">
        <v>25</v>
      </c>
      <c r="W308" s="32" t="s">
        <v>27</v>
      </c>
      <c r="X308" s="28">
        <v>0.83055975794251102</v>
      </c>
      <c r="Y308" s="29">
        <v>4.75</v>
      </c>
      <c r="Z308" s="30">
        <v>3.9451588502269272</v>
      </c>
      <c r="AA308" s="31">
        <v>2.0405325216095243</v>
      </c>
      <c r="AB308" s="21"/>
      <c r="AC308" s="27" t="s">
        <v>25</v>
      </c>
      <c r="AD308" s="32" t="s">
        <v>27</v>
      </c>
      <c r="AE308" s="28">
        <v>0.83055975794251102</v>
      </c>
      <c r="AF308" s="29">
        <v>3.4545454545454546</v>
      </c>
      <c r="AG308" s="30">
        <v>2.8692064365286747</v>
      </c>
      <c r="AH308" s="31">
        <v>1.1402917054694925</v>
      </c>
      <c r="AI308" s="21"/>
    </row>
    <row r="309" spans="1:35" outlineLevel="1" x14ac:dyDescent="0.2">
      <c r="A309" s="27" t="s">
        <v>25</v>
      </c>
      <c r="B309" s="32" t="s">
        <v>28</v>
      </c>
      <c r="C309" s="28">
        <v>0.94899999999999995</v>
      </c>
      <c r="D309" s="29">
        <v>13.1625</v>
      </c>
      <c r="E309" s="30">
        <v>12.4912125</v>
      </c>
      <c r="F309" s="31">
        <v>87.585221717516433</v>
      </c>
      <c r="G309" s="21"/>
      <c r="H309" s="27" t="s">
        <v>25</v>
      </c>
      <c r="I309" s="32" t="s">
        <v>28</v>
      </c>
      <c r="J309" s="28">
        <v>0.94899999999999995</v>
      </c>
      <c r="K309" s="29">
        <v>10.636363636363637</v>
      </c>
      <c r="L309" s="30">
        <v>10.09390909090909</v>
      </c>
      <c r="M309" s="31">
        <v>15.642545434949799</v>
      </c>
      <c r="N309" s="21"/>
      <c r="O309" s="27" t="s">
        <v>25</v>
      </c>
      <c r="P309" s="32" t="s">
        <v>28</v>
      </c>
      <c r="Q309" s="28">
        <v>0.94899999999999995</v>
      </c>
      <c r="R309" s="29">
        <v>13.1625</v>
      </c>
      <c r="S309" s="30">
        <v>12.4912125</v>
      </c>
      <c r="T309" s="31">
        <v>15.489832946592717</v>
      </c>
      <c r="U309" s="21"/>
      <c r="V309" s="27" t="s">
        <v>25</v>
      </c>
      <c r="W309" s="32" t="s">
        <v>28</v>
      </c>
      <c r="X309" s="28">
        <v>0.94899999999999995</v>
      </c>
      <c r="Y309" s="29">
        <v>13.1625</v>
      </c>
      <c r="Z309" s="30">
        <v>12.4912125</v>
      </c>
      <c r="AA309" s="31">
        <v>6.460760214793198</v>
      </c>
      <c r="AB309" s="21"/>
      <c r="AC309" s="27" t="s">
        <v>25</v>
      </c>
      <c r="AD309" s="32" t="s">
        <v>28</v>
      </c>
      <c r="AE309" s="28">
        <v>0.94899999999999995</v>
      </c>
      <c r="AF309" s="29">
        <v>10.636363636363637</v>
      </c>
      <c r="AG309" s="30">
        <v>10.09390909090909</v>
      </c>
      <c r="AH309" s="31">
        <v>4.0115624535027106</v>
      </c>
      <c r="AI309" s="21"/>
    </row>
    <row r="310" spans="1:35" outlineLevel="1" x14ac:dyDescent="0.2">
      <c r="A310" s="27" t="s">
        <v>25</v>
      </c>
      <c r="B310" s="32" t="s">
        <v>29</v>
      </c>
      <c r="C310" s="28">
        <v>0.3163333333333333</v>
      </c>
      <c r="D310" s="29">
        <v>18.952208333333335</v>
      </c>
      <c r="E310" s="30">
        <v>5.9952152361111111</v>
      </c>
      <c r="F310" s="31">
        <v>42.036932419412793</v>
      </c>
      <c r="G310" s="21"/>
      <c r="H310" s="27" t="s">
        <v>25</v>
      </c>
      <c r="I310" s="32" t="s">
        <v>29</v>
      </c>
      <c r="J310" s="28">
        <v>0.94899999999999995</v>
      </c>
      <c r="K310" s="29">
        <v>11.422727272727272</v>
      </c>
      <c r="L310" s="30">
        <v>10.84016818181818</v>
      </c>
      <c r="M310" s="31">
        <v>16.799024221379849</v>
      </c>
      <c r="N310" s="21"/>
      <c r="O310" s="27" t="s">
        <v>25</v>
      </c>
      <c r="P310" s="32" t="s">
        <v>29</v>
      </c>
      <c r="Q310" s="28">
        <v>0.3163333333333333</v>
      </c>
      <c r="R310" s="29">
        <v>18.952208333333335</v>
      </c>
      <c r="S310" s="30">
        <v>5.9952152361111111</v>
      </c>
      <c r="T310" s="31">
        <v>7.4344169940450957</v>
      </c>
      <c r="U310" s="21"/>
      <c r="V310" s="27" t="s">
        <v>25</v>
      </c>
      <c r="W310" s="32" t="s">
        <v>29</v>
      </c>
      <c r="X310" s="28">
        <v>0.3163333333333333</v>
      </c>
      <c r="Y310" s="29">
        <v>18.952208333333335</v>
      </c>
      <c r="Z310" s="30">
        <v>5.9952152361111111</v>
      </c>
      <c r="AA310" s="31">
        <v>3.1008717589736525</v>
      </c>
      <c r="AB310" s="21"/>
      <c r="AC310" s="27" t="s">
        <v>25</v>
      </c>
      <c r="AD310" s="32" t="s">
        <v>29</v>
      </c>
      <c r="AE310" s="28">
        <v>0.94899999999999995</v>
      </c>
      <c r="AF310" s="29">
        <v>11.422727272727272</v>
      </c>
      <c r="AG310" s="30">
        <v>10.84016818181818</v>
      </c>
      <c r="AH310" s="31">
        <v>4.308143780193296</v>
      </c>
      <c r="AI310" s="21"/>
    </row>
    <row r="311" spans="1:35" outlineLevel="1" x14ac:dyDescent="0.2">
      <c r="A311" s="27" t="s">
        <v>25</v>
      </c>
      <c r="B311" s="32" t="s">
        <v>30</v>
      </c>
      <c r="C311" s="28">
        <v>0.98899999999999999</v>
      </c>
      <c r="D311" s="29">
        <v>2.7149000000000001</v>
      </c>
      <c r="E311" s="30">
        <v>2.6850361</v>
      </c>
      <c r="F311" s="31">
        <v>18.826793807089235</v>
      </c>
      <c r="G311" s="21"/>
      <c r="H311" s="27" t="s">
        <v>25</v>
      </c>
      <c r="I311" s="32" t="s">
        <v>30</v>
      </c>
      <c r="J311" s="28">
        <v>0.98899999999999999</v>
      </c>
      <c r="K311" s="29">
        <v>1.1614545454545455</v>
      </c>
      <c r="L311" s="30">
        <v>1.1486785454545454</v>
      </c>
      <c r="M311" s="31">
        <v>1.7801087938871556</v>
      </c>
      <c r="N311" s="21"/>
      <c r="O311" s="27" t="s">
        <v>25</v>
      </c>
      <c r="P311" s="32" t="s">
        <v>30</v>
      </c>
      <c r="Q311" s="28">
        <v>0.98899999999999999</v>
      </c>
      <c r="R311" s="29">
        <v>2.7149000000000001</v>
      </c>
      <c r="S311" s="30">
        <v>2.6850361</v>
      </c>
      <c r="T311" s="31">
        <v>3.3296015614633743</v>
      </c>
      <c r="U311" s="21"/>
      <c r="V311" s="27" t="s">
        <v>25</v>
      </c>
      <c r="W311" s="32" t="s">
        <v>30</v>
      </c>
      <c r="X311" s="28">
        <v>0.98899999999999999</v>
      </c>
      <c r="Y311" s="29">
        <v>2.7149000000000001</v>
      </c>
      <c r="Z311" s="30">
        <v>2.6850361</v>
      </c>
      <c r="AA311" s="31">
        <v>1.3887662554906892</v>
      </c>
      <c r="AB311" s="21"/>
      <c r="AC311" s="27" t="s">
        <v>25</v>
      </c>
      <c r="AD311" s="32" t="s">
        <v>30</v>
      </c>
      <c r="AE311" s="28">
        <v>0.98899999999999999</v>
      </c>
      <c r="AF311" s="29">
        <v>1.1614545454545455</v>
      </c>
      <c r="AG311" s="30">
        <v>1.1486785454545454</v>
      </c>
      <c r="AH311" s="31">
        <v>0.45651250497586465</v>
      </c>
      <c r="AI311" s="21"/>
    </row>
    <row r="312" spans="1:35" outlineLevel="1" x14ac:dyDescent="0.2">
      <c r="A312" s="27" t="s">
        <v>25</v>
      </c>
      <c r="B312" s="32" t="s">
        <v>31</v>
      </c>
      <c r="C312" s="28">
        <v>0.98899999999999999</v>
      </c>
      <c r="D312" s="29">
        <v>1.6908333333333334</v>
      </c>
      <c r="E312" s="30">
        <v>1.6722341666666667</v>
      </c>
      <c r="F312" s="31">
        <v>11.725282893962962</v>
      </c>
      <c r="G312" s="21"/>
      <c r="H312" s="27" t="s">
        <v>25</v>
      </c>
      <c r="I312" s="32" t="s">
        <v>31</v>
      </c>
      <c r="J312" s="28">
        <v>0.98899999999999999</v>
      </c>
      <c r="K312" s="29">
        <v>0.73781818181818182</v>
      </c>
      <c r="L312" s="30">
        <v>0.72970218181818181</v>
      </c>
      <c r="M312" s="31">
        <v>1.1308205206002</v>
      </c>
      <c r="N312" s="21"/>
      <c r="O312" s="27" t="s">
        <v>25</v>
      </c>
      <c r="P312" s="32" t="s">
        <v>31</v>
      </c>
      <c r="Q312" s="28">
        <v>0.98899999999999999</v>
      </c>
      <c r="R312" s="29">
        <v>1.6908333333333334</v>
      </c>
      <c r="S312" s="30">
        <v>1.6722341666666667</v>
      </c>
      <c r="T312" s="31">
        <v>2.073668019757998</v>
      </c>
      <c r="U312" s="21"/>
      <c r="V312" s="27" t="s">
        <v>25</v>
      </c>
      <c r="W312" s="32" t="s">
        <v>31</v>
      </c>
      <c r="X312" s="28">
        <v>0.98899999999999999</v>
      </c>
      <c r="Y312" s="29">
        <v>1.6908333333333334</v>
      </c>
      <c r="Z312" s="30">
        <v>1.6722341666666667</v>
      </c>
      <c r="AA312" s="31">
        <v>0.86492035691634084</v>
      </c>
      <c r="AB312" s="21"/>
      <c r="AC312" s="27" t="s">
        <v>25</v>
      </c>
      <c r="AD312" s="32" t="s">
        <v>31</v>
      </c>
      <c r="AE312" s="28">
        <v>0.98899999999999999</v>
      </c>
      <c r="AF312" s="29">
        <v>0.73781818181818182</v>
      </c>
      <c r="AG312" s="30">
        <v>0.72970218181818181</v>
      </c>
      <c r="AH312" s="31">
        <v>0.29000121245962096</v>
      </c>
      <c r="AI312" s="21"/>
    </row>
    <row r="313" spans="1:35" outlineLevel="1" x14ac:dyDescent="0.2">
      <c r="A313" s="27" t="s">
        <v>32</v>
      </c>
      <c r="B313" s="32" t="s">
        <v>33</v>
      </c>
      <c r="C313" s="28">
        <v>0.11</v>
      </c>
      <c r="D313" s="29">
        <v>0.86422833333333327</v>
      </c>
      <c r="E313" s="30">
        <v>9.5065116666666657E-2</v>
      </c>
      <c r="F313" s="31">
        <v>0.66657254616808148</v>
      </c>
      <c r="G313" s="21"/>
      <c r="H313" s="27" t="s">
        <v>32</v>
      </c>
      <c r="I313" s="32" t="s">
        <v>33</v>
      </c>
      <c r="J313" s="28">
        <v>0.11</v>
      </c>
      <c r="K313" s="29">
        <v>1.0962727272727273</v>
      </c>
      <c r="L313" s="30">
        <v>0.12059</v>
      </c>
      <c r="M313" s="31">
        <v>0.18687849642904869</v>
      </c>
      <c r="N313" s="21"/>
      <c r="O313" s="27" t="s">
        <v>32</v>
      </c>
      <c r="P313" s="32" t="s">
        <v>33</v>
      </c>
      <c r="Q313" s="28">
        <v>0.11</v>
      </c>
      <c r="R313" s="29">
        <v>0.86422833333333327</v>
      </c>
      <c r="S313" s="30">
        <v>9.5065116666666657E-2</v>
      </c>
      <c r="T313" s="31">
        <v>0.11788629616340397</v>
      </c>
      <c r="U313" s="21"/>
      <c r="V313" s="27" t="s">
        <v>32</v>
      </c>
      <c r="W313" s="32" t="s">
        <v>33</v>
      </c>
      <c r="X313" s="28">
        <v>0.11</v>
      </c>
      <c r="Y313" s="29">
        <v>0.86422833333333327</v>
      </c>
      <c r="Z313" s="30">
        <v>9.5065116666666657E-2</v>
      </c>
      <c r="AA313" s="31">
        <v>4.917000039625246E-2</v>
      </c>
      <c r="AB313" s="21"/>
      <c r="AC313" s="27" t="s">
        <v>32</v>
      </c>
      <c r="AD313" s="32" t="s">
        <v>33</v>
      </c>
      <c r="AE313" s="28">
        <v>0.11</v>
      </c>
      <c r="AF313" s="29">
        <v>0.80576045454545453</v>
      </c>
      <c r="AG313" s="30">
        <v>8.8633649999999994E-2</v>
      </c>
      <c r="AH313" s="31">
        <v>3.5225146100942122E-2</v>
      </c>
      <c r="AI313" s="21"/>
    </row>
    <row r="314" spans="1:35" outlineLevel="1" x14ac:dyDescent="0.2">
      <c r="A314" s="27" t="s">
        <v>32</v>
      </c>
      <c r="B314" s="32" t="s">
        <v>34</v>
      </c>
      <c r="C314" s="28">
        <v>0.87</v>
      </c>
      <c r="D314" s="29">
        <v>1.249795</v>
      </c>
      <c r="E314" s="30">
        <v>1.08732165</v>
      </c>
      <c r="F314" s="31">
        <v>7.6240243125722023</v>
      </c>
      <c r="G314" s="21"/>
      <c r="H314" s="27" t="s">
        <v>32</v>
      </c>
      <c r="I314" s="32" t="s">
        <v>34</v>
      </c>
      <c r="J314" s="28">
        <v>0.87</v>
      </c>
      <c r="K314" s="29">
        <v>1.4426809090909092</v>
      </c>
      <c r="L314" s="30">
        <v>1.255132390909091</v>
      </c>
      <c r="M314" s="31">
        <v>1.9450804712869052</v>
      </c>
      <c r="N314" s="21"/>
      <c r="O314" s="27" t="s">
        <v>32</v>
      </c>
      <c r="P314" s="32" t="s">
        <v>34</v>
      </c>
      <c r="Q314" s="28">
        <v>0.87</v>
      </c>
      <c r="R314" s="29">
        <v>1.249795</v>
      </c>
      <c r="S314" s="30">
        <v>1.08732165</v>
      </c>
      <c r="T314" s="31">
        <v>1.3483423420835692</v>
      </c>
      <c r="U314" s="21"/>
      <c r="V314" s="27" t="s">
        <v>32</v>
      </c>
      <c r="W314" s="32" t="s">
        <v>34</v>
      </c>
      <c r="X314" s="28">
        <v>0.87</v>
      </c>
      <c r="Y314" s="29">
        <v>1.249795</v>
      </c>
      <c r="Z314" s="30">
        <v>1.08732165</v>
      </c>
      <c r="AA314" s="31">
        <v>0.56238931624958699</v>
      </c>
      <c r="AB314" s="21"/>
      <c r="AC314" s="27" t="s">
        <v>32</v>
      </c>
      <c r="AD314" s="32" t="s">
        <v>34</v>
      </c>
      <c r="AE314" s="28">
        <v>0.87</v>
      </c>
      <c r="AF314" s="29">
        <v>1.1652422727272727</v>
      </c>
      <c r="AG314" s="30">
        <v>1.0137607772727273</v>
      </c>
      <c r="AH314" s="31">
        <v>0.40289293615727734</v>
      </c>
      <c r="AI314" s="21"/>
    </row>
    <row r="315" spans="1:35" outlineLevel="1" x14ac:dyDescent="0.2">
      <c r="A315" s="27" t="s">
        <v>32</v>
      </c>
      <c r="B315" s="32" t="s">
        <v>35</v>
      </c>
      <c r="C315" s="28">
        <v>0.25333600000000001</v>
      </c>
      <c r="D315" s="29">
        <v>0.88544166666666657</v>
      </c>
      <c r="E315" s="30">
        <v>0.22431425006666664</v>
      </c>
      <c r="F315" s="31">
        <v>1.5728347689615738</v>
      </c>
      <c r="G315" s="21"/>
      <c r="H315" s="27" t="s">
        <v>32</v>
      </c>
      <c r="I315" s="32" t="s">
        <v>35</v>
      </c>
      <c r="J315" s="28">
        <v>0.548682</v>
      </c>
      <c r="K315" s="29">
        <v>0.99681818181818183</v>
      </c>
      <c r="L315" s="30">
        <v>0.5469361936363637</v>
      </c>
      <c r="M315" s="31">
        <v>0.84758780586608062</v>
      </c>
      <c r="N315" s="21"/>
      <c r="O315" s="27" t="s">
        <v>32</v>
      </c>
      <c r="P315" s="32" t="s">
        <v>35</v>
      </c>
      <c r="Q315" s="28">
        <v>0.25333600000000001</v>
      </c>
      <c r="R315" s="29">
        <v>0.88544166666666657</v>
      </c>
      <c r="S315" s="30">
        <v>0.22431425006666664</v>
      </c>
      <c r="T315" s="31">
        <v>0.27816276931265804</v>
      </c>
      <c r="U315" s="21"/>
      <c r="V315" s="27" t="s">
        <v>32</v>
      </c>
      <c r="W315" s="32" t="s">
        <v>35</v>
      </c>
      <c r="X315" s="28">
        <v>0.25333600000000001</v>
      </c>
      <c r="Y315" s="29">
        <v>0.88544166666666657</v>
      </c>
      <c r="Z315" s="30">
        <v>0.22431425006666664</v>
      </c>
      <c r="AA315" s="31">
        <v>0.11602080922423602</v>
      </c>
      <c r="AB315" s="21"/>
      <c r="AC315" s="27" t="s">
        <v>32</v>
      </c>
      <c r="AD315" s="32" t="s">
        <v>35</v>
      </c>
      <c r="AE315" s="28">
        <v>0.548682</v>
      </c>
      <c r="AF315" s="29">
        <v>0.82553863636363634</v>
      </c>
      <c r="AG315" s="30">
        <v>0.45295819007727273</v>
      </c>
      <c r="AH315" s="31">
        <v>0.18001648835504622</v>
      </c>
      <c r="AI315" s="21"/>
    </row>
    <row r="316" spans="1:35" outlineLevel="1" x14ac:dyDescent="0.2">
      <c r="A316" s="27" t="s">
        <v>32</v>
      </c>
      <c r="B316" s="32" t="s">
        <v>36</v>
      </c>
      <c r="C316" s="28">
        <v>0.73</v>
      </c>
      <c r="D316" s="29">
        <v>0.235425</v>
      </c>
      <c r="E316" s="30">
        <v>0.17186024999999999</v>
      </c>
      <c r="F316" s="31">
        <v>1.2050405915901121</v>
      </c>
      <c r="G316" s="21"/>
      <c r="H316" s="27" t="s">
        <v>32</v>
      </c>
      <c r="I316" s="32" t="s">
        <v>36</v>
      </c>
      <c r="J316" s="28">
        <v>0.73</v>
      </c>
      <c r="K316" s="29">
        <v>0.29863636363636364</v>
      </c>
      <c r="L316" s="30">
        <v>0.21800454545454545</v>
      </c>
      <c r="M316" s="31">
        <v>0.33784195761873831</v>
      </c>
      <c r="N316" s="21"/>
      <c r="O316" s="27" t="s">
        <v>32</v>
      </c>
      <c r="P316" s="32" t="s">
        <v>36</v>
      </c>
      <c r="Q316" s="28">
        <v>0.73</v>
      </c>
      <c r="R316" s="29">
        <v>0.235425</v>
      </c>
      <c r="S316" s="30">
        <v>0.17186024999999999</v>
      </c>
      <c r="T316" s="31">
        <v>0.21311674608527081</v>
      </c>
      <c r="U316" s="21"/>
      <c r="V316" s="27" t="s">
        <v>32</v>
      </c>
      <c r="W316" s="32" t="s">
        <v>36</v>
      </c>
      <c r="X316" s="28">
        <v>0.73</v>
      </c>
      <c r="Y316" s="29">
        <v>0.235425</v>
      </c>
      <c r="Z316" s="30">
        <v>0.17186024999999999</v>
      </c>
      <c r="AA316" s="31">
        <v>8.8890319150715963E-2</v>
      </c>
      <c r="AB316" s="21"/>
      <c r="AC316" s="27" t="s">
        <v>32</v>
      </c>
      <c r="AD316" s="32" t="s">
        <v>36</v>
      </c>
      <c r="AE316" s="28">
        <v>0.73</v>
      </c>
      <c r="AF316" s="29">
        <v>0.21949772727272726</v>
      </c>
      <c r="AG316" s="30">
        <v>0.16023334090909089</v>
      </c>
      <c r="AH316" s="31">
        <v>6.3680586817363299E-2</v>
      </c>
      <c r="AI316" s="21"/>
    </row>
    <row r="317" spans="1:35" outlineLevel="1" x14ac:dyDescent="0.2">
      <c r="A317" s="27" t="s">
        <v>32</v>
      </c>
      <c r="B317" s="32" t="s">
        <v>37</v>
      </c>
      <c r="C317" s="28">
        <v>0.2</v>
      </c>
      <c r="D317" s="29">
        <v>1.2612679113247498</v>
      </c>
      <c r="E317" s="30">
        <v>0.25225358226494998</v>
      </c>
      <c r="F317" s="31">
        <v>1.7687382975602581</v>
      </c>
      <c r="G317" s="21"/>
      <c r="H317" s="27" t="s">
        <v>32</v>
      </c>
      <c r="I317" s="32" t="s">
        <v>37</v>
      </c>
      <c r="J317" s="28">
        <v>0.2</v>
      </c>
      <c r="K317" s="29">
        <v>1.5999170122512683</v>
      </c>
      <c r="L317" s="30">
        <v>0.3199834024502537</v>
      </c>
      <c r="M317" s="31">
        <v>0.4958787389680287</v>
      </c>
      <c r="N317" s="21"/>
      <c r="O317" s="27" t="s">
        <v>32</v>
      </c>
      <c r="P317" s="32" t="s">
        <v>37</v>
      </c>
      <c r="Q317" s="28">
        <v>0.2</v>
      </c>
      <c r="R317" s="29">
        <v>1.2612679113247498</v>
      </c>
      <c r="S317" s="30">
        <v>0.25225358226494998</v>
      </c>
      <c r="T317" s="31">
        <v>0.31280917280557502</v>
      </c>
      <c r="U317" s="21"/>
      <c r="V317" s="27" t="s">
        <v>32</v>
      </c>
      <c r="W317" s="32" t="s">
        <v>37</v>
      </c>
      <c r="X317" s="28">
        <v>0.2</v>
      </c>
      <c r="Y317" s="29">
        <v>1.2612679113247498</v>
      </c>
      <c r="Z317" s="30">
        <v>0.25225358226494998</v>
      </c>
      <c r="AA317" s="31">
        <v>0.13047171428205645</v>
      </c>
      <c r="AB317" s="21"/>
      <c r="AC317" s="27" t="s">
        <v>32</v>
      </c>
      <c r="AD317" s="32" t="s">
        <v>37</v>
      </c>
      <c r="AE317" s="28">
        <v>0.2</v>
      </c>
      <c r="AF317" s="29">
        <v>1.1759390040046822</v>
      </c>
      <c r="AG317" s="30">
        <v>0.23518780080093646</v>
      </c>
      <c r="AH317" s="31">
        <v>9.3469293483595214E-2</v>
      </c>
      <c r="AI317" s="21"/>
    </row>
    <row r="318" spans="1:35" outlineLevel="1" x14ac:dyDescent="0.2">
      <c r="A318" s="27" t="s">
        <v>38</v>
      </c>
      <c r="B318" s="27" t="s">
        <v>39</v>
      </c>
      <c r="C318" s="28">
        <v>1</v>
      </c>
      <c r="D318" s="29">
        <v>6.8000000000000005E-2</v>
      </c>
      <c r="E318" s="30">
        <v>6.8000000000000005E-2</v>
      </c>
      <c r="F318" s="31">
        <v>0.47679879569666417</v>
      </c>
      <c r="G318" s="21"/>
      <c r="H318" s="27" t="s">
        <v>38</v>
      </c>
      <c r="I318" s="27" t="s">
        <v>39</v>
      </c>
      <c r="J318" s="28">
        <v>1</v>
      </c>
      <c r="K318" s="29">
        <v>3.7090909090909091E-2</v>
      </c>
      <c r="L318" s="30">
        <v>3.7090909090909091E-2</v>
      </c>
      <c r="M318" s="31">
        <v>5.7479835161254031E-2</v>
      </c>
      <c r="N318" s="21"/>
      <c r="O318" s="27" t="s">
        <v>38</v>
      </c>
      <c r="P318" s="27" t="s">
        <v>39</v>
      </c>
      <c r="Q318" s="28">
        <v>1</v>
      </c>
      <c r="R318" s="29">
        <v>6.8000000000000005E-2</v>
      </c>
      <c r="S318" s="30">
        <v>6.8000000000000005E-2</v>
      </c>
      <c r="T318" s="31">
        <v>8.4323970981064075E-2</v>
      </c>
      <c r="U318" s="21"/>
      <c r="V318" s="27" t="s">
        <v>38</v>
      </c>
      <c r="W318" s="27" t="s">
        <v>39</v>
      </c>
      <c r="X318" s="28">
        <v>1</v>
      </c>
      <c r="Y318" s="29">
        <v>6.8000000000000005E-2</v>
      </c>
      <c r="Z318" s="30">
        <v>6.8000000000000005E-2</v>
      </c>
      <c r="AA318" s="31">
        <v>3.5171260964933351E-2</v>
      </c>
      <c r="AB318" s="21"/>
      <c r="AC318" s="27" t="s">
        <v>38</v>
      </c>
      <c r="AD318" s="27" t="s">
        <v>39</v>
      </c>
      <c r="AE318" s="28">
        <v>1</v>
      </c>
      <c r="AF318" s="29">
        <v>3.7090909090909091E-2</v>
      </c>
      <c r="AG318" s="30">
        <v>3.7090909090909091E-2</v>
      </c>
      <c r="AH318" s="31">
        <v>1.47408201258104E-2</v>
      </c>
      <c r="AI318" s="21"/>
    </row>
    <row r="319" spans="1:35" outlineLevel="1" x14ac:dyDescent="0.2">
      <c r="A319" s="27" t="s">
        <v>38</v>
      </c>
      <c r="B319" s="27" t="s">
        <v>40</v>
      </c>
      <c r="C319" s="28">
        <v>0.64</v>
      </c>
      <c r="D319" s="29">
        <v>2.1000000000000001E-2</v>
      </c>
      <c r="E319" s="30">
        <v>1.3440000000000001E-2</v>
      </c>
      <c r="F319" s="31">
        <v>9.4237879620046566E-2</v>
      </c>
      <c r="G319" s="21"/>
      <c r="H319" s="27" t="s">
        <v>38</v>
      </c>
      <c r="I319" s="27" t="s">
        <v>40</v>
      </c>
      <c r="J319" s="28">
        <v>0.64</v>
      </c>
      <c r="K319" s="29">
        <v>1.1454545454545455E-2</v>
      </c>
      <c r="L319" s="30">
        <v>7.3309090909090911E-3</v>
      </c>
      <c r="M319" s="31">
        <v>1.136072036128315E-2</v>
      </c>
      <c r="N319" s="21"/>
      <c r="O319" s="27" t="s">
        <v>38</v>
      </c>
      <c r="P319" s="27" t="s">
        <v>40</v>
      </c>
      <c r="Q319" s="28">
        <v>0.64</v>
      </c>
      <c r="R319" s="29">
        <v>2.1000000000000001E-2</v>
      </c>
      <c r="S319" s="30">
        <v>1.3440000000000001E-2</v>
      </c>
      <c r="T319" s="31">
        <v>1.6666384852727957E-2</v>
      </c>
      <c r="U319" s="21"/>
      <c r="V319" s="27" t="s">
        <v>38</v>
      </c>
      <c r="W319" s="27" t="s">
        <v>40</v>
      </c>
      <c r="X319" s="28">
        <v>0.64</v>
      </c>
      <c r="Y319" s="29">
        <v>2.1000000000000001E-2</v>
      </c>
      <c r="Z319" s="30">
        <v>1.3440000000000001E-2</v>
      </c>
      <c r="AA319" s="31">
        <v>6.9514962848338854E-3</v>
      </c>
      <c r="AB319" s="21"/>
      <c r="AC319" s="27" t="s">
        <v>38</v>
      </c>
      <c r="AD319" s="27" t="s">
        <v>40</v>
      </c>
      <c r="AE319" s="28">
        <v>0.64</v>
      </c>
      <c r="AF319" s="29">
        <v>1.1454545454545455E-2</v>
      </c>
      <c r="AG319" s="30">
        <v>7.3309090909090911E-3</v>
      </c>
      <c r="AH319" s="31">
        <v>2.9134797425131144E-3</v>
      </c>
      <c r="AI319" s="21"/>
    </row>
    <row r="320" spans="1:35" outlineLevel="1" x14ac:dyDescent="0.2">
      <c r="A320" s="27" t="s">
        <v>38</v>
      </c>
      <c r="B320" s="27" t="s">
        <v>41</v>
      </c>
      <c r="C320" s="28">
        <v>1</v>
      </c>
      <c r="D320" s="29">
        <v>0.19166666666666668</v>
      </c>
      <c r="E320" s="30">
        <v>0.19166666666666668</v>
      </c>
      <c r="F320" s="31">
        <v>1.3439181741450092</v>
      </c>
      <c r="G320" s="21"/>
      <c r="H320" s="27" t="s">
        <v>38</v>
      </c>
      <c r="I320" s="27" t="s">
        <v>41</v>
      </c>
      <c r="J320" s="28">
        <v>1</v>
      </c>
      <c r="K320" s="29">
        <v>0.10454545454545454</v>
      </c>
      <c r="L320" s="30">
        <v>0.10454545454545454</v>
      </c>
      <c r="M320" s="31">
        <v>0.16201424126333855</v>
      </c>
      <c r="N320" s="21"/>
      <c r="O320" s="27" t="s">
        <v>38</v>
      </c>
      <c r="P320" s="27" t="s">
        <v>41</v>
      </c>
      <c r="Q320" s="28">
        <v>1</v>
      </c>
      <c r="R320" s="29">
        <v>0.19166666666666668</v>
      </c>
      <c r="S320" s="30">
        <v>0.19166666666666668</v>
      </c>
      <c r="T320" s="31">
        <v>0.2376778593829012</v>
      </c>
      <c r="U320" s="21"/>
      <c r="V320" s="27" t="s">
        <v>38</v>
      </c>
      <c r="W320" s="27" t="s">
        <v>41</v>
      </c>
      <c r="X320" s="28">
        <v>1</v>
      </c>
      <c r="Y320" s="29">
        <v>0.19166666666666668</v>
      </c>
      <c r="Z320" s="30">
        <v>0.19166666666666668</v>
      </c>
      <c r="AA320" s="31">
        <v>9.9134681641356248E-2</v>
      </c>
      <c r="AB320" s="21"/>
      <c r="AC320" s="27" t="s">
        <v>38</v>
      </c>
      <c r="AD320" s="27" t="s">
        <v>41</v>
      </c>
      <c r="AE320" s="28">
        <v>1</v>
      </c>
      <c r="AF320" s="29">
        <v>0.20909090909090908</v>
      </c>
      <c r="AG320" s="30">
        <v>0.20909090909090908</v>
      </c>
      <c r="AH320" s="31">
        <v>8.3097760513146865E-2</v>
      </c>
      <c r="AI320" s="21"/>
    </row>
    <row r="321" spans="1:35" outlineLevel="1" x14ac:dyDescent="0.2">
      <c r="A321" s="27" t="s">
        <v>38</v>
      </c>
      <c r="B321" s="27" t="s">
        <v>42</v>
      </c>
      <c r="C321" s="28">
        <v>1</v>
      </c>
      <c r="D321" s="29">
        <v>1.2E-2</v>
      </c>
      <c r="E321" s="30">
        <v>1.2E-2</v>
      </c>
      <c r="F321" s="31">
        <v>8.4140963946470151E-2</v>
      </c>
      <c r="G321" s="21"/>
      <c r="H321" s="27" t="s">
        <v>38</v>
      </c>
      <c r="I321" s="27" t="s">
        <v>42</v>
      </c>
      <c r="J321" s="28">
        <v>1</v>
      </c>
      <c r="K321" s="29">
        <v>6.5454545454545453E-3</v>
      </c>
      <c r="L321" s="30">
        <v>6.5454545454545453E-3</v>
      </c>
      <c r="M321" s="31">
        <v>1.014350032257424E-2</v>
      </c>
      <c r="N321" s="21"/>
      <c r="O321" s="27" t="s">
        <v>38</v>
      </c>
      <c r="P321" s="27" t="s">
        <v>42</v>
      </c>
      <c r="Q321" s="28">
        <v>1</v>
      </c>
      <c r="R321" s="29">
        <v>1.2E-2</v>
      </c>
      <c r="S321" s="30">
        <v>1.2E-2</v>
      </c>
      <c r="T321" s="31">
        <v>1.4880700761364248E-2</v>
      </c>
      <c r="U321" s="21"/>
      <c r="V321" s="27" t="s">
        <v>38</v>
      </c>
      <c r="W321" s="27" t="s">
        <v>42</v>
      </c>
      <c r="X321" s="28">
        <v>1</v>
      </c>
      <c r="Y321" s="29">
        <v>1.2E-2</v>
      </c>
      <c r="Z321" s="30">
        <v>1.2E-2</v>
      </c>
      <c r="AA321" s="31">
        <v>6.2066931114588258E-3</v>
      </c>
      <c r="AB321" s="21"/>
      <c r="AC321" s="27" t="s">
        <v>38</v>
      </c>
      <c r="AD321" s="27" t="s">
        <v>42</v>
      </c>
      <c r="AE321" s="28">
        <v>1</v>
      </c>
      <c r="AF321" s="29">
        <v>6.5454545454545453E-3</v>
      </c>
      <c r="AG321" s="30">
        <v>6.5454545454545453E-3</v>
      </c>
      <c r="AH321" s="31">
        <v>2.6013211986724238E-3</v>
      </c>
      <c r="AI321" s="21"/>
    </row>
    <row r="322" spans="1:35" outlineLevel="1" x14ac:dyDescent="0.2">
      <c r="A322" s="27" t="s">
        <v>38</v>
      </c>
      <c r="B322" s="27" t="s">
        <v>43</v>
      </c>
      <c r="C322" s="28">
        <v>1</v>
      </c>
      <c r="D322" s="29">
        <v>1.3035714285714288E-2</v>
      </c>
      <c r="E322" s="30">
        <v>1.3035714285714288E-2</v>
      </c>
      <c r="F322" s="31">
        <v>9.1403130477564307E-2</v>
      </c>
      <c r="G322" s="21"/>
      <c r="H322" s="27" t="s">
        <v>38</v>
      </c>
      <c r="I322" s="27" t="s">
        <v>43</v>
      </c>
      <c r="J322" s="28">
        <v>1</v>
      </c>
      <c r="K322" s="29">
        <v>1.4220779220779222E-2</v>
      </c>
      <c r="L322" s="30">
        <v>1.4220779220779222E-2</v>
      </c>
      <c r="M322" s="31">
        <v>2.2037962010354753E-2</v>
      </c>
      <c r="N322" s="21"/>
      <c r="O322" s="27" t="s">
        <v>38</v>
      </c>
      <c r="P322" s="27" t="s">
        <v>43</v>
      </c>
      <c r="Q322" s="28">
        <v>1</v>
      </c>
      <c r="R322" s="29">
        <v>1.3035714285714288E-2</v>
      </c>
      <c r="S322" s="30">
        <v>1.3035714285714288E-2</v>
      </c>
      <c r="T322" s="31">
        <v>1.6165046958029616E-2</v>
      </c>
      <c r="U322" s="21"/>
      <c r="V322" s="27" t="s">
        <v>38</v>
      </c>
      <c r="W322" s="27" t="s">
        <v>43</v>
      </c>
      <c r="X322" s="28">
        <v>1</v>
      </c>
      <c r="Y322" s="29">
        <v>1.3035714285714288E-2</v>
      </c>
      <c r="Z322" s="30">
        <v>1.3035714285714288E-2</v>
      </c>
      <c r="AA322" s="31">
        <v>6.7423898383406899E-3</v>
      </c>
      <c r="AB322" s="21"/>
      <c r="AC322" s="27" t="s">
        <v>38</v>
      </c>
      <c r="AD322" s="27" t="s">
        <v>43</v>
      </c>
      <c r="AE322" s="28">
        <v>1</v>
      </c>
      <c r="AF322" s="29">
        <v>1.4220779220779222E-2</v>
      </c>
      <c r="AG322" s="30">
        <v>1.4220779220779222E-2</v>
      </c>
      <c r="AH322" s="31">
        <v>5.6516799852109213E-3</v>
      </c>
      <c r="AI322" s="21"/>
    </row>
    <row r="323" spans="1:35" outlineLevel="1" x14ac:dyDescent="0.2">
      <c r="A323" s="27" t="s">
        <v>38</v>
      </c>
      <c r="B323" s="27" t="s">
        <v>44</v>
      </c>
      <c r="C323" s="28">
        <v>1</v>
      </c>
      <c r="D323" s="29">
        <v>0.16025</v>
      </c>
      <c r="E323" s="30">
        <v>0.16025</v>
      </c>
      <c r="F323" s="31">
        <v>1.1236324560351534</v>
      </c>
      <c r="G323" s="21"/>
      <c r="H323" s="27" t="s">
        <v>38</v>
      </c>
      <c r="I323" s="27" t="s">
        <v>44</v>
      </c>
      <c r="J323" s="28">
        <v>1</v>
      </c>
      <c r="K323" s="29">
        <v>0.10197727272727272</v>
      </c>
      <c r="L323" s="30">
        <v>0.10197727272727272</v>
      </c>
      <c r="M323" s="31">
        <v>0.15803432620621741</v>
      </c>
      <c r="N323" s="21"/>
      <c r="O323" s="27" t="s">
        <v>38</v>
      </c>
      <c r="P323" s="27" t="s">
        <v>44</v>
      </c>
      <c r="Q323" s="28">
        <v>1</v>
      </c>
      <c r="R323" s="29">
        <v>0.16025</v>
      </c>
      <c r="S323" s="30">
        <v>0.16025</v>
      </c>
      <c r="T323" s="31">
        <v>0.19871935808405172</v>
      </c>
      <c r="U323" s="21"/>
      <c r="V323" s="27" t="s">
        <v>38</v>
      </c>
      <c r="W323" s="27" t="s">
        <v>44</v>
      </c>
      <c r="X323" s="28">
        <v>1</v>
      </c>
      <c r="Y323" s="29">
        <v>0.16025</v>
      </c>
      <c r="Z323" s="30">
        <v>0.16025</v>
      </c>
      <c r="AA323" s="31">
        <v>8.2885214259273074E-2</v>
      </c>
      <c r="AB323" s="21"/>
      <c r="AC323" s="27" t="s">
        <v>38</v>
      </c>
      <c r="AD323" s="27" t="s">
        <v>44</v>
      </c>
      <c r="AE323" s="28">
        <v>1</v>
      </c>
      <c r="AF323" s="29">
        <v>0.10197727272727272</v>
      </c>
      <c r="AG323" s="30">
        <v>0.10197727272727272</v>
      </c>
      <c r="AH323" s="31">
        <v>4.0528222980705429E-2</v>
      </c>
      <c r="AI323" s="21"/>
    </row>
    <row r="324" spans="1:35" outlineLevel="1" x14ac:dyDescent="0.2">
      <c r="A324" s="27" t="s">
        <v>45</v>
      </c>
      <c r="B324" s="27" t="s">
        <v>46</v>
      </c>
      <c r="C324" s="28">
        <v>0.34644139250345779</v>
      </c>
      <c r="D324" s="29">
        <v>0.86694499999999997</v>
      </c>
      <c r="E324" s="30">
        <v>0.30034563302391021</v>
      </c>
      <c r="F324" s="31">
        <v>2.1059475899787152</v>
      </c>
      <c r="G324" s="21"/>
      <c r="H324" s="27" t="s">
        <v>45</v>
      </c>
      <c r="I324" s="27" t="s">
        <v>46</v>
      </c>
      <c r="J324" s="28">
        <v>0.34644139250345779</v>
      </c>
      <c r="K324" s="29">
        <v>0.80735454545454544</v>
      </c>
      <c r="L324" s="30">
        <v>0.27970103297126891</v>
      </c>
      <c r="M324" s="31">
        <v>0.43345309305350777</v>
      </c>
      <c r="N324" s="21"/>
      <c r="O324" s="27" t="s">
        <v>45</v>
      </c>
      <c r="P324" s="27" t="s">
        <v>46</v>
      </c>
      <c r="Q324" s="28">
        <v>0.34644139250345779</v>
      </c>
      <c r="R324" s="29">
        <v>0.86694499999999997</v>
      </c>
      <c r="S324" s="30">
        <v>0.30034563302391021</v>
      </c>
      <c r="T324" s="31">
        <v>0.37244612416761064</v>
      </c>
      <c r="U324" s="21"/>
      <c r="V324" s="27" t="s">
        <v>45</v>
      </c>
      <c r="W324" s="27" t="s">
        <v>46</v>
      </c>
      <c r="X324" s="28">
        <v>0.34644139250345779</v>
      </c>
      <c r="Y324" s="29">
        <v>0.86694499999999997</v>
      </c>
      <c r="Z324" s="30">
        <v>0.30034563302391021</v>
      </c>
      <c r="AA324" s="31">
        <v>0.15534609762885365</v>
      </c>
      <c r="AB324" s="21"/>
      <c r="AC324" s="27" t="s">
        <v>45</v>
      </c>
      <c r="AD324" s="27" t="s">
        <v>46</v>
      </c>
      <c r="AE324" s="28">
        <v>0.34644139250345779</v>
      </c>
      <c r="AF324" s="29">
        <v>0.69201818181818175</v>
      </c>
      <c r="AG324" s="30">
        <v>0.23974374254680192</v>
      </c>
      <c r="AH324" s="31">
        <v>9.5279934404120234E-2</v>
      </c>
      <c r="AI324" s="21"/>
    </row>
    <row r="325" spans="1:35" outlineLevel="1" x14ac:dyDescent="0.2">
      <c r="A325" s="27" t="s">
        <v>45</v>
      </c>
      <c r="B325" s="27" t="s">
        <v>47</v>
      </c>
      <c r="C325" s="28">
        <v>0</v>
      </c>
      <c r="D325" s="29">
        <v>0.32024999999999998</v>
      </c>
      <c r="E325" s="30">
        <v>0</v>
      </c>
      <c r="F325" s="31">
        <v>0</v>
      </c>
      <c r="G325" s="21"/>
      <c r="H325" s="27" t="s">
        <v>45</v>
      </c>
      <c r="I325" s="27" t="s">
        <v>47</v>
      </c>
      <c r="J325" s="28">
        <v>0</v>
      </c>
      <c r="K325" s="29">
        <v>0.34936363636363638</v>
      </c>
      <c r="L325" s="30">
        <v>0</v>
      </c>
      <c r="M325" s="31">
        <v>0</v>
      </c>
      <c r="N325" s="21"/>
      <c r="O325" s="27" t="s">
        <v>45</v>
      </c>
      <c r="P325" s="27" t="s">
        <v>47</v>
      </c>
      <c r="Q325" s="28">
        <v>0</v>
      </c>
      <c r="R325" s="29">
        <v>0.32024999999999998</v>
      </c>
      <c r="S325" s="30">
        <v>0</v>
      </c>
      <c r="T325" s="31">
        <v>0</v>
      </c>
      <c r="U325" s="21"/>
      <c r="V325" s="27" t="s">
        <v>45</v>
      </c>
      <c r="W325" s="27" t="s">
        <v>47</v>
      </c>
      <c r="X325" s="28">
        <v>0</v>
      </c>
      <c r="Y325" s="29">
        <v>0.32024999999999998</v>
      </c>
      <c r="Z325" s="30">
        <v>0</v>
      </c>
      <c r="AA325" s="31">
        <v>0</v>
      </c>
      <c r="AB325" s="21"/>
      <c r="AC325" s="27" t="s">
        <v>45</v>
      </c>
      <c r="AD325" s="27" t="s">
        <v>47</v>
      </c>
      <c r="AE325" s="28">
        <v>0</v>
      </c>
      <c r="AF325" s="29">
        <v>0.34936363636363638</v>
      </c>
      <c r="AG325" s="30">
        <v>0</v>
      </c>
      <c r="AH325" s="31">
        <v>0</v>
      </c>
      <c r="AI325" s="21"/>
    </row>
    <row r="326" spans="1:35" outlineLevel="1" x14ac:dyDescent="0.2">
      <c r="A326" s="27" t="s">
        <v>45</v>
      </c>
      <c r="B326" s="27" t="s">
        <v>48</v>
      </c>
      <c r="C326" s="28">
        <v>0</v>
      </c>
      <c r="D326" s="29">
        <v>0.41509108333333333</v>
      </c>
      <c r="E326" s="30">
        <v>0</v>
      </c>
      <c r="F326" s="31">
        <v>0</v>
      </c>
      <c r="G326" s="21"/>
      <c r="H326" s="27" t="s">
        <v>45</v>
      </c>
      <c r="I326" s="27" t="s">
        <v>48</v>
      </c>
      <c r="J326" s="28">
        <v>0</v>
      </c>
      <c r="K326" s="29">
        <v>0.45282663636363635</v>
      </c>
      <c r="L326" s="30">
        <v>0</v>
      </c>
      <c r="M326" s="31">
        <v>0</v>
      </c>
      <c r="N326" s="21"/>
      <c r="O326" s="27" t="s">
        <v>45</v>
      </c>
      <c r="P326" s="27" t="s">
        <v>48</v>
      </c>
      <c r="Q326" s="28">
        <v>0</v>
      </c>
      <c r="R326" s="29">
        <v>0.41509108333333333</v>
      </c>
      <c r="S326" s="30">
        <v>0</v>
      </c>
      <c r="T326" s="31">
        <v>0</v>
      </c>
      <c r="U326" s="21"/>
      <c r="V326" s="27" t="s">
        <v>45</v>
      </c>
      <c r="W326" s="27" t="s">
        <v>48</v>
      </c>
      <c r="X326" s="28">
        <v>0</v>
      </c>
      <c r="Y326" s="29">
        <v>0.41509108333333333</v>
      </c>
      <c r="Z326" s="30">
        <v>0</v>
      </c>
      <c r="AA326" s="31">
        <v>0</v>
      </c>
      <c r="AB326" s="21"/>
      <c r="AC326" s="27" t="s">
        <v>45</v>
      </c>
      <c r="AD326" s="27" t="s">
        <v>48</v>
      </c>
      <c r="AE326" s="28">
        <v>0</v>
      </c>
      <c r="AF326" s="29">
        <v>0.45282663636363635</v>
      </c>
      <c r="AG326" s="30">
        <v>0</v>
      </c>
      <c r="AH326" s="31">
        <v>0</v>
      </c>
      <c r="AI326" s="21"/>
    </row>
    <row r="327" spans="1:35" outlineLevel="1" x14ac:dyDescent="0.2">
      <c r="A327" s="27" t="s">
        <v>45</v>
      </c>
      <c r="B327" s="27" t="s">
        <v>49</v>
      </c>
      <c r="C327" s="28">
        <v>0</v>
      </c>
      <c r="D327" s="29">
        <v>0.10098533778626875</v>
      </c>
      <c r="E327" s="30">
        <v>0</v>
      </c>
      <c r="F327" s="31">
        <v>0</v>
      </c>
      <c r="G327" s="21"/>
      <c r="H327" s="27" t="s">
        <v>45</v>
      </c>
      <c r="I327" s="27" t="s">
        <v>49</v>
      </c>
      <c r="J327" s="28">
        <v>0</v>
      </c>
      <c r="K327" s="29">
        <v>0.11016582303956592</v>
      </c>
      <c r="L327" s="30">
        <v>0</v>
      </c>
      <c r="M327" s="31">
        <v>0</v>
      </c>
      <c r="N327" s="21"/>
      <c r="O327" s="27" t="s">
        <v>45</v>
      </c>
      <c r="P327" s="27" t="s">
        <v>49</v>
      </c>
      <c r="Q327" s="28">
        <v>0</v>
      </c>
      <c r="R327" s="29">
        <v>0.10098533778626875</v>
      </c>
      <c r="S327" s="30">
        <v>0</v>
      </c>
      <c r="T327" s="31">
        <v>0</v>
      </c>
      <c r="U327" s="21"/>
      <c r="V327" s="27" t="s">
        <v>45</v>
      </c>
      <c r="W327" s="27" t="s">
        <v>49</v>
      </c>
      <c r="X327" s="28">
        <v>0</v>
      </c>
      <c r="Y327" s="29">
        <v>0.10098533778626875</v>
      </c>
      <c r="Z327" s="30">
        <v>0</v>
      </c>
      <c r="AA327" s="31">
        <v>0</v>
      </c>
      <c r="AB327" s="21"/>
      <c r="AC327" s="27" t="s">
        <v>45</v>
      </c>
      <c r="AD327" s="27" t="s">
        <v>49</v>
      </c>
      <c r="AE327" s="28">
        <v>0</v>
      </c>
      <c r="AF327" s="29">
        <v>0.11016582303956592</v>
      </c>
      <c r="AG327" s="30">
        <v>0</v>
      </c>
      <c r="AH327" s="31">
        <v>0</v>
      </c>
      <c r="AI327" s="21"/>
    </row>
    <row r="328" spans="1:35" outlineLevel="1" x14ac:dyDescent="0.2">
      <c r="A328" s="27" t="s">
        <v>45</v>
      </c>
      <c r="B328" s="27" t="s">
        <v>50</v>
      </c>
      <c r="C328" s="28">
        <v>0</v>
      </c>
      <c r="D328" s="29">
        <v>0.327787284763775</v>
      </c>
      <c r="E328" s="30">
        <v>0</v>
      </c>
      <c r="F328" s="31">
        <v>0</v>
      </c>
      <c r="G328" s="21"/>
      <c r="H328" s="27" t="s">
        <v>45</v>
      </c>
      <c r="I328" s="27" t="s">
        <v>50</v>
      </c>
      <c r="J328" s="28">
        <v>0</v>
      </c>
      <c r="K328" s="29">
        <v>0.35758612883320912</v>
      </c>
      <c r="L328" s="30">
        <v>0</v>
      </c>
      <c r="M328" s="31">
        <v>0</v>
      </c>
      <c r="N328" s="21"/>
      <c r="O328" s="27" t="s">
        <v>45</v>
      </c>
      <c r="P328" s="27" t="s">
        <v>50</v>
      </c>
      <c r="Q328" s="28">
        <v>0</v>
      </c>
      <c r="R328" s="29">
        <v>0.327787284763775</v>
      </c>
      <c r="S328" s="30">
        <v>0</v>
      </c>
      <c r="T328" s="31">
        <v>0</v>
      </c>
      <c r="U328" s="21"/>
      <c r="V328" s="27" t="s">
        <v>45</v>
      </c>
      <c r="W328" s="27" t="s">
        <v>50</v>
      </c>
      <c r="X328" s="28">
        <v>0</v>
      </c>
      <c r="Y328" s="29">
        <v>0.327787284763775</v>
      </c>
      <c r="Z328" s="30">
        <v>0</v>
      </c>
      <c r="AA328" s="31">
        <v>0</v>
      </c>
      <c r="AB328" s="21"/>
      <c r="AC328" s="27" t="s">
        <v>45</v>
      </c>
      <c r="AD328" s="27" t="s">
        <v>50</v>
      </c>
      <c r="AE328" s="28">
        <v>0</v>
      </c>
      <c r="AF328" s="29">
        <v>0.35758612883320912</v>
      </c>
      <c r="AG328" s="30">
        <v>0</v>
      </c>
      <c r="AH328" s="31">
        <v>0</v>
      </c>
      <c r="AI328" s="21"/>
    </row>
    <row r="329" spans="1:35" ht="15" outlineLevel="1" thickBot="1" x14ac:dyDescent="0.25">
      <c r="A329" s="27" t="s">
        <v>45</v>
      </c>
      <c r="B329" t="s">
        <v>51</v>
      </c>
      <c r="C329" s="28">
        <v>1</v>
      </c>
      <c r="D329" s="29">
        <v>1.312553961976505</v>
      </c>
      <c r="E329" s="30">
        <v>1.312553961976505</v>
      </c>
      <c r="F329" s="31">
        <v>9.2032962993718037</v>
      </c>
      <c r="G329" s="21"/>
      <c r="H329" s="27" t="s">
        <v>45</v>
      </c>
      <c r="I329" t="s">
        <v>51</v>
      </c>
      <c r="J329" s="28">
        <v>1</v>
      </c>
      <c r="K329" s="29">
        <v>1.3226172789008332</v>
      </c>
      <c r="L329" s="30">
        <v>1.3226172789008332</v>
      </c>
      <c r="M329" s="31">
        <v>2.0496618992625213</v>
      </c>
      <c r="N329" s="21"/>
      <c r="O329" s="27" t="s">
        <v>45</v>
      </c>
      <c r="P329" t="s">
        <v>51</v>
      </c>
      <c r="Q329" s="28">
        <v>1</v>
      </c>
      <c r="R329" s="29">
        <v>1.312553961976505</v>
      </c>
      <c r="S329" s="30">
        <v>1.312553961976505</v>
      </c>
      <c r="T329" s="31">
        <v>1.6276435617762866</v>
      </c>
      <c r="U329" s="21"/>
      <c r="V329" s="27" t="s">
        <v>45</v>
      </c>
      <c r="W329" t="s">
        <v>51</v>
      </c>
      <c r="X329" s="28">
        <v>1</v>
      </c>
      <c r="Y329" s="29">
        <v>1.312553961976505</v>
      </c>
      <c r="Z329" s="30">
        <v>1.312553961976505</v>
      </c>
      <c r="AA329" s="31">
        <v>0.67888496951813027</v>
      </c>
      <c r="AB329" s="21"/>
      <c r="AC329" s="27" t="s">
        <v>45</v>
      </c>
      <c r="AD329" t="s">
        <v>51</v>
      </c>
      <c r="AE329" s="28">
        <v>1</v>
      </c>
      <c r="AF329" s="29">
        <v>0.97295104530580889</v>
      </c>
      <c r="AG329" s="30">
        <v>0.97295104530580889</v>
      </c>
      <c r="AH329" s="31">
        <v>0.38667416630096441</v>
      </c>
      <c r="AI329" s="21"/>
    </row>
    <row r="330" spans="1:35" ht="15.75" outlineLevel="1" thickTop="1" thickBot="1" x14ac:dyDescent="0.25">
      <c r="A330" s="33" t="s">
        <v>52</v>
      </c>
      <c r="B330" s="33"/>
      <c r="C330" s="33"/>
      <c r="D330" s="34"/>
      <c r="E330" s="34">
        <v>46.744547287362067</v>
      </c>
      <c r="F330" s="34">
        <v>327.76093899999995</v>
      </c>
      <c r="G330" s="21"/>
      <c r="H330" s="33" t="s">
        <v>52</v>
      </c>
      <c r="I330" s="33"/>
      <c r="J330" s="33"/>
      <c r="K330" s="34"/>
      <c r="L330" s="34">
        <v>44.998318166114672</v>
      </c>
      <c r="M330" s="34">
        <v>69.733958377307033</v>
      </c>
      <c r="N330" s="21"/>
      <c r="O330" s="33" t="s">
        <v>52</v>
      </c>
      <c r="P330" s="33"/>
      <c r="Q330" s="33"/>
      <c r="R330" s="34"/>
      <c r="S330" s="34">
        <v>46.677303863189138</v>
      </c>
      <c r="T330" s="34">
        <v>57.882582594615741</v>
      </c>
      <c r="U330" s="21"/>
      <c r="V330" s="33" t="s">
        <v>52</v>
      </c>
      <c r="W330" s="33"/>
      <c r="X330" s="33"/>
      <c r="Y330" s="34"/>
      <c r="Z330" s="34">
        <v>46.697333482922801</v>
      </c>
      <c r="AA330" s="34">
        <v>24.153001504329374</v>
      </c>
      <c r="AB330" s="21"/>
      <c r="AC330" s="33" t="s">
        <v>52</v>
      </c>
      <c r="AD330" s="33"/>
      <c r="AE330" s="33"/>
      <c r="AF330" s="34"/>
      <c r="AG330" s="34">
        <v>44.968847710892419</v>
      </c>
      <c r="AH330" s="34">
        <v>17.871702571283048</v>
      </c>
      <c r="AI330" s="21"/>
    </row>
    <row r="331" spans="1:35" ht="15" outlineLevel="1" thickTop="1" x14ac:dyDescent="0.2">
      <c r="G331" s="21"/>
      <c r="N331" s="21"/>
      <c r="U331" s="21"/>
      <c r="AB331" s="21"/>
      <c r="AI331" s="21"/>
    </row>
    <row r="332" spans="1:35" ht="16.5" thickBot="1" x14ac:dyDescent="0.3">
      <c r="A332" s="71" t="s">
        <v>59</v>
      </c>
      <c r="B332" s="71"/>
      <c r="C332" s="71"/>
      <c r="D332" s="71"/>
      <c r="E332" s="71"/>
      <c r="F332" s="71"/>
      <c r="G332" s="21"/>
      <c r="H332" s="71" t="s">
        <v>59</v>
      </c>
      <c r="I332" s="71"/>
      <c r="J332" s="71"/>
      <c r="K332" s="71"/>
      <c r="L332" s="71"/>
      <c r="M332" s="71"/>
      <c r="N332" s="21"/>
      <c r="O332" s="71" t="s">
        <v>59</v>
      </c>
      <c r="P332" s="71"/>
      <c r="Q332" s="71"/>
      <c r="R332" s="71"/>
      <c r="S332" s="71"/>
      <c r="T332" s="71"/>
      <c r="U332" s="21"/>
      <c r="V332" s="71" t="s">
        <v>59</v>
      </c>
      <c r="W332" s="71"/>
      <c r="X332" s="71"/>
      <c r="Y332" s="71"/>
      <c r="Z332" s="71"/>
      <c r="AA332" s="71"/>
      <c r="AB332" s="21"/>
      <c r="AC332" s="71" t="s">
        <v>59</v>
      </c>
      <c r="AD332" s="71"/>
      <c r="AE332" s="71"/>
      <c r="AF332" s="71"/>
      <c r="AG332" s="71"/>
      <c r="AH332" s="71"/>
      <c r="AI332" s="21"/>
    </row>
    <row r="333" spans="1:35" ht="15" outlineLevel="1" thickTop="1" x14ac:dyDescent="0.2">
      <c r="A333" s="1"/>
      <c r="B333" s="22" t="s">
        <v>148</v>
      </c>
      <c r="C333" s="23">
        <v>15.752678936499173</v>
      </c>
      <c r="D333" s="24"/>
      <c r="E333" s="1"/>
      <c r="F333" s="1"/>
      <c r="G333" s="21"/>
      <c r="H333" s="1"/>
      <c r="I333" s="22" t="s">
        <v>148</v>
      </c>
      <c r="J333" s="23">
        <v>3.8139566609987066</v>
      </c>
      <c r="K333" s="24"/>
      <c r="L333" s="1"/>
      <c r="M333" s="1"/>
      <c r="N333" s="21"/>
      <c r="O333" s="1"/>
      <c r="P333" s="22" t="s">
        <v>148</v>
      </c>
      <c r="Q333" s="23">
        <v>4.523583720704563</v>
      </c>
      <c r="R333" s="24"/>
      <c r="S333" s="1"/>
      <c r="T333" s="1"/>
      <c r="U333" s="21"/>
      <c r="V333" s="1"/>
      <c r="W333" s="22" t="s">
        <v>148</v>
      </c>
      <c r="X333" s="23">
        <v>0.69865516136048433</v>
      </c>
      <c r="Y333" s="24"/>
      <c r="Z333" s="1"/>
      <c r="AA333" s="1"/>
      <c r="AB333" s="21"/>
      <c r="AC333" s="1"/>
      <c r="AD333" s="22" t="s">
        <v>148</v>
      </c>
      <c r="AE333" s="23">
        <v>0.5551269488626972</v>
      </c>
      <c r="AF333" s="24"/>
      <c r="AG333" s="1"/>
      <c r="AH333" s="1"/>
      <c r="AI333" s="21"/>
    </row>
    <row r="334" spans="1:35" outlineLevel="1" x14ac:dyDescent="0.2">
      <c r="A334" s="1"/>
      <c r="B334" s="25" t="s">
        <v>149</v>
      </c>
      <c r="C334" s="23">
        <v>23.43918348672042</v>
      </c>
      <c r="D334" s="1"/>
      <c r="E334" s="1"/>
      <c r="F334" s="1"/>
      <c r="G334" s="21"/>
      <c r="H334" s="1"/>
      <c r="I334" s="25" t="s">
        <v>149</v>
      </c>
      <c r="J334" s="23">
        <v>24.362668405851732</v>
      </c>
      <c r="K334" s="1"/>
      <c r="L334" s="1"/>
      <c r="M334" s="1"/>
      <c r="N334" s="21"/>
      <c r="O334" s="1"/>
      <c r="P334" s="25" t="s">
        <v>149</v>
      </c>
      <c r="Q334" s="23">
        <v>23.103851891154648</v>
      </c>
      <c r="R334" s="1"/>
      <c r="S334" s="1"/>
      <c r="T334" s="1"/>
      <c r="U334" s="21"/>
      <c r="V334" s="1"/>
      <c r="W334" s="25" t="s">
        <v>149</v>
      </c>
      <c r="X334" s="23">
        <v>23.153857696238848</v>
      </c>
      <c r="Y334" s="1"/>
      <c r="Z334" s="1"/>
      <c r="AA334" s="1"/>
      <c r="AB334" s="21"/>
      <c r="AC334" s="1"/>
      <c r="AD334" s="25" t="s">
        <v>149</v>
      </c>
      <c r="AE334" s="23">
        <v>22.798253268792873</v>
      </c>
      <c r="AF334" s="1"/>
      <c r="AG334" s="1"/>
      <c r="AH334" s="1"/>
      <c r="AI334" s="21"/>
    </row>
    <row r="335" spans="1:35" outlineLevel="1" x14ac:dyDescent="0.2">
      <c r="A335" s="1"/>
      <c r="B335" s="22" t="s">
        <v>150</v>
      </c>
      <c r="C335" s="23">
        <v>369.22993199999996</v>
      </c>
      <c r="D335" s="24"/>
      <c r="E335" s="1"/>
      <c r="F335" s="1"/>
      <c r="G335" s="21"/>
      <c r="H335" s="1"/>
      <c r="I335" s="22" t="s">
        <v>150</v>
      </c>
      <c r="J335" s="23">
        <v>92.918161446200941</v>
      </c>
      <c r="K335" s="24"/>
      <c r="L335" s="1"/>
      <c r="M335" s="1"/>
      <c r="N335" s="21"/>
      <c r="O335" s="1"/>
      <c r="P335" s="22" t="s">
        <v>150</v>
      </c>
      <c r="Q335" s="23">
        <v>104.51220830039648</v>
      </c>
      <c r="R335" s="24"/>
      <c r="S335" s="1"/>
      <c r="T335" s="1"/>
      <c r="U335" s="21"/>
      <c r="V335" s="1"/>
      <c r="W335" s="22" t="s">
        <v>150</v>
      </c>
      <c r="X335" s="23">
        <v>16.176562184883444</v>
      </c>
      <c r="Y335" s="24"/>
      <c r="Z335" s="1"/>
      <c r="AA335" s="1"/>
      <c r="AB335" s="21"/>
      <c r="AC335" s="1"/>
      <c r="AD335" s="22" t="s">
        <v>150</v>
      </c>
      <c r="AE335" s="23">
        <v>12.655924776503999</v>
      </c>
      <c r="AF335" s="24"/>
      <c r="AG335" s="1"/>
      <c r="AH335" s="1"/>
      <c r="AI335" s="21"/>
    </row>
    <row r="336" spans="1:35" outlineLevel="1" x14ac:dyDescent="0.2">
      <c r="A336" s="1"/>
      <c r="B336" s="25"/>
      <c r="C336" s="26"/>
      <c r="D336" s="1"/>
      <c r="E336" s="1"/>
      <c r="F336" s="1"/>
      <c r="G336" s="21"/>
      <c r="H336" s="1"/>
      <c r="I336" s="25"/>
      <c r="J336" s="26"/>
      <c r="K336" s="1"/>
      <c r="L336" s="1"/>
      <c r="M336" s="1"/>
      <c r="N336" s="21"/>
      <c r="O336" s="1"/>
      <c r="P336" s="25"/>
      <c r="Q336" s="26"/>
      <c r="R336" s="1"/>
      <c r="S336" s="1"/>
      <c r="T336" s="1"/>
      <c r="U336" s="21"/>
      <c r="V336" s="1"/>
      <c r="W336" s="25"/>
      <c r="X336" s="26"/>
      <c r="Y336" s="1"/>
      <c r="Z336" s="1"/>
      <c r="AA336" s="1"/>
      <c r="AB336" s="21"/>
      <c r="AC336" s="1"/>
      <c r="AD336" s="25"/>
      <c r="AE336" s="26"/>
      <c r="AF336" s="1"/>
      <c r="AG336" s="1"/>
      <c r="AH336" s="1"/>
      <c r="AI336" s="21"/>
    </row>
    <row r="337" spans="1:35" ht="15.6" customHeight="1" outlineLevel="1" thickBot="1" x14ac:dyDescent="0.3">
      <c r="A337" s="72" t="s">
        <v>158</v>
      </c>
      <c r="B337" s="72"/>
      <c r="C337" s="72"/>
      <c r="D337" s="72"/>
      <c r="E337" s="72"/>
      <c r="F337" s="72"/>
      <c r="G337" s="21"/>
      <c r="H337" s="72" t="s">
        <v>158</v>
      </c>
      <c r="I337" s="72"/>
      <c r="J337" s="72"/>
      <c r="K337" s="72"/>
      <c r="L337" s="72"/>
      <c r="M337" s="72"/>
      <c r="N337" s="21"/>
      <c r="O337" s="72" t="s">
        <v>158</v>
      </c>
      <c r="P337" s="72"/>
      <c r="Q337" s="72"/>
      <c r="R337" s="72"/>
      <c r="S337" s="72"/>
      <c r="T337" s="72"/>
      <c r="U337" s="21"/>
      <c r="V337" s="72" t="s">
        <v>158</v>
      </c>
      <c r="W337" s="72"/>
      <c r="X337" s="72"/>
      <c r="Y337" s="72"/>
      <c r="Z337" s="72"/>
      <c r="AA337" s="72"/>
      <c r="AB337" s="21"/>
      <c r="AC337" s="72" t="s">
        <v>158</v>
      </c>
      <c r="AD337" s="72"/>
      <c r="AE337" s="72"/>
      <c r="AF337" s="72"/>
      <c r="AG337" s="72"/>
      <c r="AH337" s="72"/>
      <c r="AI337" s="21"/>
    </row>
    <row r="338" spans="1:35" ht="15" outlineLevel="1" thickTop="1" x14ac:dyDescent="0.2">
      <c r="A338" s="67" t="s">
        <v>1</v>
      </c>
      <c r="B338" s="69" t="s">
        <v>2</v>
      </c>
      <c r="C338" s="69" t="s">
        <v>151</v>
      </c>
      <c r="D338" s="35" t="s">
        <v>152</v>
      </c>
      <c r="E338" s="36" t="s">
        <v>153</v>
      </c>
      <c r="F338" s="35" t="s">
        <v>154</v>
      </c>
      <c r="G338" s="21"/>
      <c r="H338" s="67" t="s">
        <v>1</v>
      </c>
      <c r="I338" s="69" t="s">
        <v>2</v>
      </c>
      <c r="J338" s="69" t="s">
        <v>151</v>
      </c>
      <c r="K338" s="35" t="s">
        <v>152</v>
      </c>
      <c r="L338" s="36" t="s">
        <v>153</v>
      </c>
      <c r="M338" s="35" t="s">
        <v>154</v>
      </c>
      <c r="N338" s="21"/>
      <c r="O338" s="67" t="s">
        <v>1</v>
      </c>
      <c r="P338" s="69" t="s">
        <v>2</v>
      </c>
      <c r="Q338" s="69" t="s">
        <v>151</v>
      </c>
      <c r="R338" s="35" t="s">
        <v>152</v>
      </c>
      <c r="S338" s="36" t="s">
        <v>153</v>
      </c>
      <c r="T338" s="35" t="s">
        <v>154</v>
      </c>
      <c r="U338" s="21"/>
      <c r="V338" s="67" t="s">
        <v>1</v>
      </c>
      <c r="W338" s="69" t="s">
        <v>2</v>
      </c>
      <c r="X338" s="69" t="s">
        <v>151</v>
      </c>
      <c r="Y338" s="35" t="s">
        <v>152</v>
      </c>
      <c r="Z338" s="36" t="s">
        <v>153</v>
      </c>
      <c r="AA338" s="35" t="s">
        <v>154</v>
      </c>
      <c r="AB338" s="21"/>
      <c r="AC338" s="67" t="s">
        <v>1</v>
      </c>
      <c r="AD338" s="69" t="s">
        <v>2</v>
      </c>
      <c r="AE338" s="69" t="s">
        <v>151</v>
      </c>
      <c r="AF338" s="35" t="s">
        <v>152</v>
      </c>
      <c r="AG338" s="36" t="s">
        <v>153</v>
      </c>
      <c r="AH338" s="35" t="s">
        <v>154</v>
      </c>
      <c r="AI338" s="21"/>
    </row>
    <row r="339" spans="1:35" ht="15" outlineLevel="1" thickBot="1" x14ac:dyDescent="0.25">
      <c r="A339" s="68"/>
      <c r="B339" s="70"/>
      <c r="C339" s="70"/>
      <c r="D339" s="37" t="s">
        <v>155</v>
      </c>
      <c r="E339" s="37" t="s">
        <v>156</v>
      </c>
      <c r="F339" s="37" t="s">
        <v>157</v>
      </c>
      <c r="G339" s="21"/>
      <c r="H339" s="68"/>
      <c r="I339" s="70"/>
      <c r="J339" s="70"/>
      <c r="K339" s="37" t="s">
        <v>155</v>
      </c>
      <c r="L339" s="37" t="s">
        <v>156</v>
      </c>
      <c r="M339" s="37" t="s">
        <v>157</v>
      </c>
      <c r="N339" s="21"/>
      <c r="O339" s="68"/>
      <c r="P339" s="70"/>
      <c r="Q339" s="70"/>
      <c r="R339" s="37" t="s">
        <v>155</v>
      </c>
      <c r="S339" s="37" t="s">
        <v>156</v>
      </c>
      <c r="T339" s="37" t="s">
        <v>157</v>
      </c>
      <c r="U339" s="21"/>
      <c r="V339" s="68"/>
      <c r="W339" s="70"/>
      <c r="X339" s="70"/>
      <c r="Y339" s="37" t="s">
        <v>155</v>
      </c>
      <c r="Z339" s="37" t="s">
        <v>156</v>
      </c>
      <c r="AA339" s="37" t="s">
        <v>157</v>
      </c>
      <c r="AB339" s="21"/>
      <c r="AC339" s="68"/>
      <c r="AD339" s="70"/>
      <c r="AE339" s="70"/>
      <c r="AF339" s="37" t="s">
        <v>155</v>
      </c>
      <c r="AG339" s="37" t="s">
        <v>156</v>
      </c>
      <c r="AH339" s="37" t="s">
        <v>157</v>
      </c>
      <c r="AI339" s="21"/>
    </row>
    <row r="340" spans="1:35" ht="15" outlineLevel="1" thickTop="1" x14ac:dyDescent="0.2">
      <c r="A340" s="27" t="s">
        <v>3</v>
      </c>
      <c r="B340" t="s">
        <v>4</v>
      </c>
      <c r="C340" s="28">
        <v>0.18298780213103177</v>
      </c>
      <c r="D340" s="29">
        <v>3.7175469732888815</v>
      </c>
      <c r="E340" s="30">
        <v>0.68026574996100186</v>
      </c>
      <c r="F340" s="31">
        <v>10.716007950632488</v>
      </c>
      <c r="G340" s="21"/>
      <c r="H340" s="27" t="s">
        <v>3</v>
      </c>
      <c r="I340" t="s">
        <v>4</v>
      </c>
      <c r="J340" s="28">
        <v>0.14505576923076927</v>
      </c>
      <c r="K340" s="29">
        <v>3.8851078700981612</v>
      </c>
      <c r="L340" s="30">
        <v>0.56355731064160441</v>
      </c>
      <c r="M340" s="31">
        <v>2.1493831587760646</v>
      </c>
      <c r="N340" s="21"/>
      <c r="O340" s="27" t="s">
        <v>3</v>
      </c>
      <c r="P340" t="s">
        <v>4</v>
      </c>
      <c r="Q340" s="28">
        <v>0.18298780213103177</v>
      </c>
      <c r="R340" s="29">
        <v>3.2410972123008497</v>
      </c>
      <c r="S340" s="30">
        <v>0.59308125537194656</v>
      </c>
      <c r="T340" s="31">
        <v>2.682852711855563</v>
      </c>
      <c r="U340" s="21"/>
      <c r="V340" s="27" t="s">
        <v>3</v>
      </c>
      <c r="W340" t="s">
        <v>4</v>
      </c>
      <c r="X340" s="28">
        <v>0.18298780213103177</v>
      </c>
      <c r="Y340" s="29">
        <v>3.3412207023374294</v>
      </c>
      <c r="Z340" s="30">
        <v>0.6114026327554285</v>
      </c>
      <c r="AA340" s="31">
        <v>0.42715960504396883</v>
      </c>
      <c r="AB340" s="21"/>
      <c r="AC340" s="27" t="s">
        <v>3</v>
      </c>
      <c r="AD340" t="s">
        <v>4</v>
      </c>
      <c r="AE340" s="28">
        <v>0.14505576923076927</v>
      </c>
      <c r="AF340" s="29">
        <v>4.0332820109731458</v>
      </c>
      <c r="AG340" s="30">
        <v>0.58505082462633362</v>
      </c>
      <c r="AH340" s="31">
        <v>0.32477747920442152</v>
      </c>
      <c r="AI340" s="21"/>
    </row>
    <row r="341" spans="1:35" outlineLevel="1" x14ac:dyDescent="0.2">
      <c r="A341" s="27" t="s">
        <v>3</v>
      </c>
      <c r="B341" t="s">
        <v>5</v>
      </c>
      <c r="C341" s="28">
        <v>0.55334727690065189</v>
      </c>
      <c r="D341" s="29">
        <v>4.0907612666929447</v>
      </c>
      <c r="E341" s="30">
        <v>2.2636116073752022</v>
      </c>
      <c r="F341" s="31">
        <v>35.657946887914385</v>
      </c>
      <c r="G341" s="21"/>
      <c r="H341" s="27" t="s">
        <v>3</v>
      </c>
      <c r="I341" t="s">
        <v>5</v>
      </c>
      <c r="J341" s="28">
        <v>0.58022307692307706</v>
      </c>
      <c r="K341" s="29">
        <v>5.1107075736035581</v>
      </c>
      <c r="L341" s="30">
        <v>2.96535047361033</v>
      </c>
      <c r="M341" s="31">
        <v>11.309718191021787</v>
      </c>
      <c r="N341" s="21"/>
      <c r="O341" s="27" t="s">
        <v>3</v>
      </c>
      <c r="P341" t="s">
        <v>5</v>
      </c>
      <c r="Q341" s="28">
        <v>0.55334727690065189</v>
      </c>
      <c r="R341" s="29">
        <v>3.9447413891754191</v>
      </c>
      <c r="S341" s="30">
        <v>2.1828119057775126</v>
      </c>
      <c r="T341" s="31">
        <v>9.8741324023352579</v>
      </c>
      <c r="U341" s="21"/>
      <c r="V341" s="27" t="s">
        <v>3</v>
      </c>
      <c r="W341" t="s">
        <v>5</v>
      </c>
      <c r="X341" s="28">
        <v>0.55334727690065189</v>
      </c>
      <c r="Y341" s="29">
        <v>3.9440262395046473</v>
      </c>
      <c r="Z341" s="30">
        <v>2.1824161796546147</v>
      </c>
      <c r="AA341" s="31">
        <v>1.5247563281523266</v>
      </c>
      <c r="AB341" s="21"/>
      <c r="AC341" s="27" t="s">
        <v>3</v>
      </c>
      <c r="AD341" t="s">
        <v>5</v>
      </c>
      <c r="AE341" s="28">
        <v>0.58022307692307706</v>
      </c>
      <c r="AF341" s="29">
        <v>4.9719125583192554</v>
      </c>
      <c r="AG341" s="30">
        <v>2.8848184027804864</v>
      </c>
      <c r="AH341" s="31">
        <v>1.6014404379584908</v>
      </c>
      <c r="AI341" s="21"/>
    </row>
    <row r="342" spans="1:35" outlineLevel="1" x14ac:dyDescent="0.2">
      <c r="A342" s="27" t="s">
        <v>3</v>
      </c>
      <c r="B342" t="s">
        <v>6</v>
      </c>
      <c r="C342" s="28">
        <v>0.21903346157718856</v>
      </c>
      <c r="D342" s="29">
        <v>3.2108459842823684</v>
      </c>
      <c r="E342" s="30">
        <v>0.70328271052858238</v>
      </c>
      <c r="F342" s="31">
        <v>11.078586740547644</v>
      </c>
      <c r="G342" s="21"/>
      <c r="H342" s="27" t="s">
        <v>3</v>
      </c>
      <c r="I342" t="s">
        <v>6</v>
      </c>
      <c r="J342" s="28">
        <v>9.5365384615384616E-2</v>
      </c>
      <c r="K342" s="29">
        <v>2.7282799580337009</v>
      </c>
      <c r="L342" s="30">
        <v>0.26018346753632932</v>
      </c>
      <c r="M342" s="31">
        <v>0.99232846909192396</v>
      </c>
      <c r="N342" s="21"/>
      <c r="O342" s="27" t="s">
        <v>3</v>
      </c>
      <c r="P342" t="s">
        <v>6</v>
      </c>
      <c r="Q342" s="28">
        <v>0.21903346157718856</v>
      </c>
      <c r="R342" s="29">
        <v>2.6578418875882974</v>
      </c>
      <c r="S342" s="30">
        <v>0.58215630896331361</v>
      </c>
      <c r="T342" s="31">
        <v>2.6334328021319013</v>
      </c>
      <c r="U342" s="21"/>
      <c r="V342" s="27" t="s">
        <v>3</v>
      </c>
      <c r="W342" t="s">
        <v>6</v>
      </c>
      <c r="X342" s="28">
        <v>0.21903346157718856</v>
      </c>
      <c r="Y342" s="29">
        <v>2.7303349587410515</v>
      </c>
      <c r="Z342" s="30">
        <v>0.59803471727826285</v>
      </c>
      <c r="AA342" s="31">
        <v>0.41782004189921634</v>
      </c>
      <c r="AB342" s="21"/>
      <c r="AC342" s="27" t="s">
        <v>3</v>
      </c>
      <c r="AD342" t="s">
        <v>6</v>
      </c>
      <c r="AE342" s="28">
        <v>9.5365384615384616E-2</v>
      </c>
      <c r="AF342" s="29">
        <v>3.0756345706401196</v>
      </c>
      <c r="AG342" s="30">
        <v>0.29330907376546833</v>
      </c>
      <c r="AH342" s="31">
        <v>0.16282377119316821</v>
      </c>
      <c r="AI342" s="21"/>
    </row>
    <row r="343" spans="1:35" outlineLevel="1" x14ac:dyDescent="0.2">
      <c r="A343" s="27" t="s">
        <v>3</v>
      </c>
      <c r="B343" s="32" t="s">
        <v>7</v>
      </c>
      <c r="C343" s="28">
        <v>3.460625879021306E-3</v>
      </c>
      <c r="D343" s="29">
        <v>2.6920328062903489</v>
      </c>
      <c r="E343" s="30">
        <v>9.3161183966227312E-3</v>
      </c>
      <c r="F343" s="31">
        <v>0.14675382203641135</v>
      </c>
      <c r="G343" s="21"/>
      <c r="H343" s="27" t="s">
        <v>3</v>
      </c>
      <c r="I343" s="32" t="s">
        <v>7</v>
      </c>
      <c r="J343" s="28">
        <v>3.3461538461538464E-3</v>
      </c>
      <c r="K343" s="29">
        <v>2.6741314558400711</v>
      </c>
      <c r="L343" s="30">
        <v>8.9480552560802385E-3</v>
      </c>
      <c r="M343" s="31">
        <v>3.412749494691171E-2</v>
      </c>
      <c r="N343" s="21"/>
      <c r="O343" s="27" t="s">
        <v>3</v>
      </c>
      <c r="P343" s="32" t="s">
        <v>7</v>
      </c>
      <c r="Q343" s="28">
        <v>3.460625879021306E-3</v>
      </c>
      <c r="R343" s="29">
        <v>2.2728516413160698</v>
      </c>
      <c r="S343" s="30">
        <v>7.8654892091144426E-3</v>
      </c>
      <c r="T343" s="31">
        <v>3.5580198941727502E-2</v>
      </c>
      <c r="U343" s="21"/>
      <c r="V343" s="27" t="s">
        <v>3</v>
      </c>
      <c r="W343" s="32" t="s">
        <v>7</v>
      </c>
      <c r="X343" s="28">
        <v>3.460625879021306E-3</v>
      </c>
      <c r="Y343" s="29">
        <v>2.2455526804083439</v>
      </c>
      <c r="Z343" s="30">
        <v>7.7710177185267753E-3</v>
      </c>
      <c r="AA343" s="31">
        <v>5.4292616380725066E-3</v>
      </c>
      <c r="AB343" s="21"/>
      <c r="AC343" s="27" t="s">
        <v>3</v>
      </c>
      <c r="AD343" s="32" t="s">
        <v>7</v>
      </c>
      <c r="AE343" s="28">
        <v>3.3461538461538464E-3</v>
      </c>
      <c r="AF343" s="29">
        <v>2.9292862442448508</v>
      </c>
      <c r="AG343" s="30">
        <v>9.8018424326654623E-3</v>
      </c>
      <c r="AH343" s="31">
        <v>5.4412668828784953E-3</v>
      </c>
      <c r="AI343" s="21"/>
    </row>
    <row r="344" spans="1:35" outlineLevel="1" x14ac:dyDescent="0.2">
      <c r="A344" s="27" t="s">
        <v>3</v>
      </c>
      <c r="B344" s="32" t="s">
        <v>8</v>
      </c>
      <c r="C344" s="28">
        <v>0</v>
      </c>
      <c r="D344" s="29">
        <v>3.2046537585088948</v>
      </c>
      <c r="E344" s="30">
        <v>0</v>
      </c>
      <c r="F344" s="31">
        <v>0</v>
      </c>
      <c r="G344" s="21"/>
      <c r="H344" s="27" t="s">
        <v>3</v>
      </c>
      <c r="I344" s="32" t="s">
        <v>8</v>
      </c>
      <c r="J344" s="28">
        <v>0</v>
      </c>
      <c r="K344" s="29">
        <v>2.726951034527596</v>
      </c>
      <c r="L344" s="30">
        <v>0</v>
      </c>
      <c r="M344" s="31">
        <v>0</v>
      </c>
      <c r="N344" s="21"/>
      <c r="O344" s="27" t="s">
        <v>3</v>
      </c>
      <c r="P344" s="32" t="s">
        <v>8</v>
      </c>
      <c r="Q344" s="28">
        <v>0</v>
      </c>
      <c r="R344" s="29">
        <v>2.6491280278127611</v>
      </c>
      <c r="S344" s="30">
        <v>0</v>
      </c>
      <c r="T344" s="31">
        <v>0</v>
      </c>
      <c r="U344" s="21"/>
      <c r="V344" s="27" t="s">
        <v>3</v>
      </c>
      <c r="W344" s="32" t="s">
        <v>8</v>
      </c>
      <c r="X344" s="28">
        <v>0</v>
      </c>
      <c r="Y344" s="29">
        <v>2.7213692502374625</v>
      </c>
      <c r="Z344" s="30">
        <v>0</v>
      </c>
      <c r="AA344" s="31">
        <v>0</v>
      </c>
      <c r="AB344" s="21"/>
      <c r="AC344" s="27" t="s">
        <v>3</v>
      </c>
      <c r="AD344" s="32" t="s">
        <v>8</v>
      </c>
      <c r="AE344" s="28">
        <v>0</v>
      </c>
      <c r="AF344" s="29">
        <v>3.0739338728933219</v>
      </c>
      <c r="AG344" s="30">
        <v>0</v>
      </c>
      <c r="AH344" s="31">
        <v>0</v>
      </c>
      <c r="AI344" s="21"/>
    </row>
    <row r="345" spans="1:35" outlineLevel="1" x14ac:dyDescent="0.2">
      <c r="A345" s="27" t="s">
        <v>3</v>
      </c>
      <c r="B345" s="32" t="s">
        <v>9</v>
      </c>
      <c r="C345" s="28">
        <v>2.180548790474449E-3</v>
      </c>
      <c r="D345" s="29">
        <v>1.2843383937129476</v>
      </c>
      <c r="E345" s="30">
        <v>2.8005625309706645E-3</v>
      </c>
      <c r="F345" s="31">
        <v>4.41163623919704E-2</v>
      </c>
      <c r="G345" s="21"/>
      <c r="H345" s="27" t="s">
        <v>3</v>
      </c>
      <c r="I345" s="32" t="s">
        <v>9</v>
      </c>
      <c r="J345" s="28">
        <v>0</v>
      </c>
      <c r="K345" s="29">
        <v>1.0913119832134803</v>
      </c>
      <c r="L345" s="30">
        <v>0</v>
      </c>
      <c r="M345" s="31">
        <v>0</v>
      </c>
      <c r="N345" s="21"/>
      <c r="O345" s="27" t="s">
        <v>3</v>
      </c>
      <c r="P345" s="32" t="s">
        <v>9</v>
      </c>
      <c r="Q345" s="28">
        <v>2.180548790474449E-3</v>
      </c>
      <c r="R345" s="29">
        <v>1.063136755035319</v>
      </c>
      <c r="S345" s="30">
        <v>2.3182215653011953E-3</v>
      </c>
      <c r="T345" s="31">
        <v>1.0486669333782736E-2</v>
      </c>
      <c r="U345" s="21"/>
      <c r="V345" s="27" t="s">
        <v>3</v>
      </c>
      <c r="W345" s="32" t="s">
        <v>9</v>
      </c>
      <c r="X345" s="28">
        <v>2.180548790474449E-3</v>
      </c>
      <c r="Y345" s="29">
        <v>1.0921339834964205</v>
      </c>
      <c r="Z345" s="30">
        <v>2.3814514367491617E-3</v>
      </c>
      <c r="AA345" s="31">
        <v>1.6638133378141429E-3</v>
      </c>
      <c r="AB345" s="21"/>
      <c r="AC345" s="27" t="s">
        <v>3</v>
      </c>
      <c r="AD345" s="32" t="s">
        <v>9</v>
      </c>
      <c r="AE345" s="28">
        <v>0</v>
      </c>
      <c r="AF345" s="29">
        <v>1.230253828256048</v>
      </c>
      <c r="AG345" s="30">
        <v>0</v>
      </c>
      <c r="AH345" s="31">
        <v>0</v>
      </c>
      <c r="AI345" s="21"/>
    </row>
    <row r="346" spans="1:35" outlineLevel="1" x14ac:dyDescent="0.2">
      <c r="A346" s="27" t="s">
        <v>3</v>
      </c>
      <c r="B346" s="32" t="s">
        <v>10</v>
      </c>
      <c r="C346" s="28">
        <v>7.6703384014084781E-3</v>
      </c>
      <c r="D346" s="29">
        <v>3.2046537585088948</v>
      </c>
      <c r="E346" s="30">
        <v>2.4580778787108785E-2</v>
      </c>
      <c r="F346" s="31">
        <v>0.38721311624243426</v>
      </c>
      <c r="G346" s="21"/>
      <c r="H346" s="27" t="s">
        <v>3</v>
      </c>
      <c r="I346" s="32" t="s">
        <v>10</v>
      </c>
      <c r="J346" s="28">
        <v>5.0192307692307706E-3</v>
      </c>
      <c r="K346" s="29">
        <v>2.726951034527596</v>
      </c>
      <c r="L346" s="30">
        <v>1.3687196538686592E-2</v>
      </c>
      <c r="M346" s="31">
        <v>5.2202374409122169E-2</v>
      </c>
      <c r="N346" s="21"/>
      <c r="O346" s="27" t="s">
        <v>3</v>
      </c>
      <c r="P346" s="32" t="s">
        <v>10</v>
      </c>
      <c r="Q346" s="28">
        <v>7.6703384014084781E-3</v>
      </c>
      <c r="R346" s="29">
        <v>2.6491280278127611</v>
      </c>
      <c r="S346" s="30">
        <v>2.0319708441979729E-2</v>
      </c>
      <c r="T346" s="31">
        <v>9.1917902317602579E-2</v>
      </c>
      <c r="U346" s="21"/>
      <c r="V346" s="27" t="s">
        <v>3</v>
      </c>
      <c r="W346" s="32" t="s">
        <v>10</v>
      </c>
      <c r="X346" s="28">
        <v>7.6703384014084781E-3</v>
      </c>
      <c r="Y346" s="29">
        <v>2.7213692502374625</v>
      </c>
      <c r="Z346" s="30">
        <v>2.0873823064508606E-2</v>
      </c>
      <c r="AA346" s="31">
        <v>1.458360422134446E-2</v>
      </c>
      <c r="AB346" s="21"/>
      <c r="AC346" s="27" t="s">
        <v>3</v>
      </c>
      <c r="AD346" s="32" t="s">
        <v>10</v>
      </c>
      <c r="AE346" s="28">
        <v>5.0192307692307706E-3</v>
      </c>
      <c r="AF346" s="29">
        <v>3.0739338728933219</v>
      </c>
      <c r="AG346" s="30">
        <v>1.5428783477406869E-2</v>
      </c>
      <c r="AH346" s="31">
        <v>8.5649334964760706E-3</v>
      </c>
      <c r="AI346" s="21"/>
    </row>
    <row r="347" spans="1:35" outlineLevel="1" x14ac:dyDescent="0.2">
      <c r="A347" s="27" t="s">
        <v>3</v>
      </c>
      <c r="B347" s="32" t="s">
        <v>11</v>
      </c>
      <c r="C347" s="28">
        <v>2.4038308603996035E-2</v>
      </c>
      <c r="D347" s="29">
        <v>2.9773106122542266</v>
      </c>
      <c r="E347" s="30">
        <v>7.1569511307319478E-2</v>
      </c>
      <c r="F347" s="31">
        <v>1.127411533266351</v>
      </c>
      <c r="G347" s="21"/>
      <c r="H347" s="27" t="s">
        <v>3</v>
      </c>
      <c r="I347" s="32" t="s">
        <v>11</v>
      </c>
      <c r="J347" s="28">
        <v>7.5288461538461551E-3</v>
      </c>
      <c r="K347" s="29">
        <v>2.12544703257679</v>
      </c>
      <c r="L347" s="30">
        <v>1.600216371641949E-2</v>
      </c>
      <c r="M347" s="31">
        <v>6.103155889662993E-2</v>
      </c>
      <c r="N347" s="21"/>
      <c r="O347" s="27" t="s">
        <v>3</v>
      </c>
      <c r="P347" s="32" t="s">
        <v>11</v>
      </c>
      <c r="Q347" s="28">
        <v>2.4038308603996035E-2</v>
      </c>
      <c r="R347" s="29">
        <v>2.4623533228871182</v>
      </c>
      <c r="S347" s="30">
        <v>5.9190809067635637E-2</v>
      </c>
      <c r="T347" s="31">
        <v>0.26775458031368859</v>
      </c>
      <c r="U347" s="21"/>
      <c r="V347" s="27" t="s">
        <v>3</v>
      </c>
      <c r="W347" s="32" t="s">
        <v>11</v>
      </c>
      <c r="X347" s="28">
        <v>2.4038308603996035E-2</v>
      </c>
      <c r="Y347" s="29">
        <v>2.5295473633643835</v>
      </c>
      <c r="Z347" s="30">
        <v>6.0806040148977544E-2</v>
      </c>
      <c r="AA347" s="31">
        <v>4.2482453791975995E-2</v>
      </c>
      <c r="AB347" s="21"/>
      <c r="AC347" s="27" t="s">
        <v>3</v>
      </c>
      <c r="AD347" s="32" t="s">
        <v>11</v>
      </c>
      <c r="AE347" s="28">
        <v>7.5288461538461551E-3</v>
      </c>
      <c r="AF347" s="29">
        <v>2.3959739074654367</v>
      </c>
      <c r="AG347" s="30">
        <v>1.8038918937936896E-2</v>
      </c>
      <c r="AH347" s="31">
        <v>1.0013890030798436E-2</v>
      </c>
      <c r="AI347" s="21"/>
    </row>
    <row r="348" spans="1:35" outlineLevel="1" x14ac:dyDescent="0.2">
      <c r="A348" s="27" t="s">
        <v>12</v>
      </c>
      <c r="B348" s="32" t="s">
        <v>13</v>
      </c>
      <c r="C348" s="28">
        <v>0</v>
      </c>
      <c r="D348" s="29">
        <v>10.097271106493988</v>
      </c>
      <c r="E348" s="30">
        <v>0</v>
      </c>
      <c r="F348" s="31">
        <v>0</v>
      </c>
      <c r="G348" s="21"/>
      <c r="H348" s="27" t="s">
        <v>12</v>
      </c>
      <c r="I348" s="32" t="s">
        <v>13</v>
      </c>
      <c r="J348" s="28">
        <v>3.1374697173620451E-2</v>
      </c>
      <c r="K348" s="29">
        <v>4.1016069152320158</v>
      </c>
      <c r="L348" s="30">
        <v>0.12868667489063201</v>
      </c>
      <c r="M348" s="31">
        <v>0.49080540088090097</v>
      </c>
      <c r="N348" s="21"/>
      <c r="O348" s="27" t="s">
        <v>12</v>
      </c>
      <c r="P348" s="32" t="s">
        <v>13</v>
      </c>
      <c r="Q348" s="28">
        <v>0</v>
      </c>
      <c r="R348" s="29">
        <v>9.5755082843885706</v>
      </c>
      <c r="S348" s="30">
        <v>0</v>
      </c>
      <c r="T348" s="31">
        <v>0</v>
      </c>
      <c r="U348" s="21"/>
      <c r="V348" s="27" t="s">
        <v>12</v>
      </c>
      <c r="W348" s="32" t="s">
        <v>13</v>
      </c>
      <c r="X348" s="28">
        <v>0</v>
      </c>
      <c r="Y348" s="29">
        <v>9.5883060999810645</v>
      </c>
      <c r="Z348" s="30">
        <v>0</v>
      </c>
      <c r="AA348" s="31">
        <v>0</v>
      </c>
      <c r="AB348" s="21"/>
      <c r="AC348" s="27" t="s">
        <v>12</v>
      </c>
      <c r="AD348" s="32" t="s">
        <v>13</v>
      </c>
      <c r="AE348" s="28">
        <v>3.1374697173620451E-2</v>
      </c>
      <c r="AF348" s="29">
        <v>2.7252550311363191</v>
      </c>
      <c r="AG348" s="30">
        <v>8.5504051322787586E-2</v>
      </c>
      <c r="AH348" s="31">
        <v>4.7465603126218538E-2</v>
      </c>
      <c r="AI348" s="21"/>
    </row>
    <row r="349" spans="1:35" outlineLevel="1" x14ac:dyDescent="0.2">
      <c r="A349" s="27" t="s">
        <v>12</v>
      </c>
      <c r="B349" s="32" t="s">
        <v>14</v>
      </c>
      <c r="C349" s="28">
        <v>1.4447078401725608E-3</v>
      </c>
      <c r="D349" s="29">
        <v>9.6164486728514156</v>
      </c>
      <c r="E349" s="30">
        <v>1.3892958792285458E-2</v>
      </c>
      <c r="F349" s="31">
        <v>0.21885131933288612</v>
      </c>
      <c r="G349" s="21"/>
      <c r="H349" s="27" t="s">
        <v>12</v>
      </c>
      <c r="I349" s="32" t="s">
        <v>14</v>
      </c>
      <c r="J349" s="28">
        <v>6.4645667253338901E-4</v>
      </c>
      <c r="K349" s="29">
        <v>3.9062923002209677</v>
      </c>
      <c r="L349" s="30">
        <v>2.5252487223436449E-3</v>
      </c>
      <c r="M349" s="31">
        <v>9.6311891852610184E-3</v>
      </c>
      <c r="N349" s="21"/>
      <c r="O349" s="27" t="s">
        <v>12</v>
      </c>
      <c r="P349" s="32" t="s">
        <v>14</v>
      </c>
      <c r="Q349" s="28">
        <v>1.4489431230925221E-3</v>
      </c>
      <c r="R349" s="29">
        <v>9.1195316994176867</v>
      </c>
      <c r="S349" s="30">
        <v>1.3213682741695518E-2</v>
      </c>
      <c r="T349" s="31">
        <v>5.9773200140888688E-2</v>
      </c>
      <c r="U349" s="21"/>
      <c r="V349" s="27" t="s">
        <v>12</v>
      </c>
      <c r="W349" s="32" t="s">
        <v>14</v>
      </c>
      <c r="X349" s="28">
        <v>1.4489431230925221E-3</v>
      </c>
      <c r="Y349" s="29">
        <v>9.1317200952200608</v>
      </c>
      <c r="Z349" s="30">
        <v>1.3231343033974899E-2</v>
      </c>
      <c r="AA349" s="31">
        <v>9.2441461024176524E-3</v>
      </c>
      <c r="AB349" s="21"/>
      <c r="AC349" s="27" t="s">
        <v>12</v>
      </c>
      <c r="AD349" s="32" t="s">
        <v>14</v>
      </c>
      <c r="AE349" s="28">
        <v>6.4645667253338901E-4</v>
      </c>
      <c r="AF349" s="29">
        <v>2.5954809820345894</v>
      </c>
      <c r="AG349" s="30">
        <v>1.6778659992697734E-3</v>
      </c>
      <c r="AH349" s="31">
        <v>9.3142863277508991E-4</v>
      </c>
      <c r="AI349" s="21"/>
    </row>
    <row r="350" spans="1:35" outlineLevel="1" x14ac:dyDescent="0.2">
      <c r="A350" s="27" t="s">
        <v>12</v>
      </c>
      <c r="B350" s="32" t="s">
        <v>8</v>
      </c>
      <c r="C350" s="28">
        <v>0</v>
      </c>
      <c r="D350" s="29">
        <v>5.9448680953627324</v>
      </c>
      <c r="E350" s="30">
        <v>0</v>
      </c>
      <c r="F350" s="31">
        <v>0</v>
      </c>
      <c r="G350" s="21"/>
      <c r="H350" s="27" t="s">
        <v>12</v>
      </c>
      <c r="I350" s="32" t="s">
        <v>8</v>
      </c>
      <c r="J350" s="28">
        <v>0</v>
      </c>
      <c r="K350" s="29">
        <v>2.4209472629941153</v>
      </c>
      <c r="L350" s="30">
        <v>0</v>
      </c>
      <c r="M350" s="31">
        <v>0</v>
      </c>
      <c r="N350" s="21"/>
      <c r="O350" s="27" t="s">
        <v>12</v>
      </c>
      <c r="P350" s="32" t="s">
        <v>8</v>
      </c>
      <c r="Q350" s="28">
        <v>0</v>
      </c>
      <c r="R350" s="29">
        <v>6.2920165192788451</v>
      </c>
      <c r="S350" s="30">
        <v>0</v>
      </c>
      <c r="T350" s="31">
        <v>0</v>
      </c>
      <c r="U350" s="21"/>
      <c r="V350" s="27" t="s">
        <v>12</v>
      </c>
      <c r="W350" s="32" t="s">
        <v>8</v>
      </c>
      <c r="X350" s="28">
        <v>0</v>
      </c>
      <c r="Y350" s="29">
        <v>6.3016291382855458</v>
      </c>
      <c r="Z350" s="30">
        <v>0</v>
      </c>
      <c r="AA350" s="31">
        <v>0</v>
      </c>
      <c r="AB350" s="21"/>
      <c r="AC350" s="27" t="s">
        <v>12</v>
      </c>
      <c r="AD350" s="32" t="s">
        <v>8</v>
      </c>
      <c r="AE350" s="28">
        <v>0</v>
      </c>
      <c r="AF350" s="29">
        <v>1.4950088036654134</v>
      </c>
      <c r="AG350" s="30">
        <v>0</v>
      </c>
      <c r="AH350" s="31">
        <v>0</v>
      </c>
      <c r="AI350" s="21"/>
    </row>
    <row r="351" spans="1:35" outlineLevel="1" x14ac:dyDescent="0.2">
      <c r="A351" s="27" t="s">
        <v>12</v>
      </c>
      <c r="B351" s="32" t="s">
        <v>10</v>
      </c>
      <c r="C351" s="28">
        <v>7.6703384014084781E-3</v>
      </c>
      <c r="D351" s="29">
        <v>6.6054089948474806</v>
      </c>
      <c r="E351" s="30">
        <v>5.0665722270187605E-2</v>
      </c>
      <c r="F351" s="31">
        <v>0.79812085600810134</v>
      </c>
      <c r="G351" s="21"/>
      <c r="H351" s="27" t="s">
        <v>12</v>
      </c>
      <c r="I351" s="32" t="s">
        <v>10</v>
      </c>
      <c r="J351" s="28">
        <v>5.0192307692307706E-3</v>
      </c>
      <c r="K351" s="29">
        <v>2.6899414033267948</v>
      </c>
      <c r="L351" s="30">
        <v>1.3501436659005647E-2</v>
      </c>
      <c r="M351" s="31">
        <v>5.1493894278666713E-2</v>
      </c>
      <c r="N351" s="21"/>
      <c r="O351" s="27" t="s">
        <v>12</v>
      </c>
      <c r="P351" s="32" t="s">
        <v>10</v>
      </c>
      <c r="Q351" s="28">
        <v>7.6703384014084781E-3</v>
      </c>
      <c r="R351" s="29">
        <v>6.9911294658653835</v>
      </c>
      <c r="S351" s="30">
        <v>5.362432881124559E-2</v>
      </c>
      <c r="T351" s="31">
        <v>0.24257414084425924</v>
      </c>
      <c r="U351" s="21"/>
      <c r="V351" s="27" t="s">
        <v>12</v>
      </c>
      <c r="W351" s="32" t="s">
        <v>10</v>
      </c>
      <c r="X351" s="28">
        <v>7.6703384014084781E-3</v>
      </c>
      <c r="Y351" s="29">
        <v>7.0018101536506059</v>
      </c>
      <c r="Z351" s="30">
        <v>5.3706253300918036E-2</v>
      </c>
      <c r="AA351" s="31">
        <v>3.7522151066019936E-2</v>
      </c>
      <c r="AB351" s="21"/>
      <c r="AC351" s="27" t="s">
        <v>12</v>
      </c>
      <c r="AD351" s="32" t="s">
        <v>10</v>
      </c>
      <c r="AE351" s="28">
        <v>5.0192307692307706E-3</v>
      </c>
      <c r="AF351" s="29">
        <v>1.6611208929615704</v>
      </c>
      <c r="AG351" s="30">
        <v>8.3375490973648068E-3</v>
      </c>
      <c r="AH351" s="31">
        <v>4.6283981914130605E-3</v>
      </c>
      <c r="AI351" s="21"/>
    </row>
    <row r="352" spans="1:35" outlineLevel="1" x14ac:dyDescent="0.2">
      <c r="A352" s="27" t="s">
        <v>12</v>
      </c>
      <c r="B352" s="32" t="s">
        <v>11</v>
      </c>
      <c r="C352" s="28">
        <v>2.4038308603996035E-2</v>
      </c>
      <c r="D352" s="29">
        <v>5.4994230059857623</v>
      </c>
      <c r="E352" s="30">
        <v>0.1321968273618013</v>
      </c>
      <c r="F352" s="31">
        <v>2.0824541778542649</v>
      </c>
      <c r="G352" s="21"/>
      <c r="H352" s="27" t="s">
        <v>12</v>
      </c>
      <c r="I352" s="32" t="s">
        <v>11</v>
      </c>
      <c r="J352" s="28">
        <v>7.5288461538461551E-3</v>
      </c>
      <c r="K352" s="29">
        <v>2.3068715649766043</v>
      </c>
      <c r="L352" s="30">
        <v>1.7368081109391167E-2</v>
      </c>
      <c r="M352" s="31">
        <v>6.6241108635928247E-2</v>
      </c>
      <c r="N352" s="21"/>
      <c r="O352" s="27" t="s">
        <v>12</v>
      </c>
      <c r="P352" s="32" t="s">
        <v>11</v>
      </c>
      <c r="Q352" s="28">
        <v>2.4038308603996035E-2</v>
      </c>
      <c r="R352" s="29">
        <v>6.1323823305070118</v>
      </c>
      <c r="S352" s="30">
        <v>0.14741209893841994</v>
      </c>
      <c r="T352" s="31">
        <v>0.66683097099272681</v>
      </c>
      <c r="U352" s="21"/>
      <c r="V352" s="27" t="s">
        <v>12</v>
      </c>
      <c r="W352" s="32" t="s">
        <v>11</v>
      </c>
      <c r="X352" s="28">
        <v>2.4038308603996035E-2</v>
      </c>
      <c r="Y352" s="29">
        <v>6.096715431326917</v>
      </c>
      <c r="Z352" s="30">
        <v>0.14655472700898123</v>
      </c>
      <c r="AA352" s="31">
        <v>0.10239121644660151</v>
      </c>
      <c r="AB352" s="21"/>
      <c r="AC352" s="27" t="s">
        <v>12</v>
      </c>
      <c r="AD352" s="32" t="s">
        <v>11</v>
      </c>
      <c r="AE352" s="28">
        <v>7.5288461538461551E-3</v>
      </c>
      <c r="AF352" s="29">
        <v>1.3908875743794409</v>
      </c>
      <c r="AG352" s="30">
        <v>1.0471778564799061E-2</v>
      </c>
      <c r="AH352" s="31">
        <v>5.8131664838426966E-3</v>
      </c>
      <c r="AI352" s="21"/>
    </row>
    <row r="353" spans="1:35" outlineLevel="1" x14ac:dyDescent="0.2">
      <c r="A353" s="27" t="s">
        <v>15</v>
      </c>
      <c r="B353" s="32" t="s">
        <v>15</v>
      </c>
      <c r="C353" s="28">
        <v>1</v>
      </c>
      <c r="D353" s="29">
        <v>4.7852085823060539</v>
      </c>
      <c r="E353" s="30">
        <v>4.7852085823060539</v>
      </c>
      <c r="F353" s="31">
        <v>75.379854441247645</v>
      </c>
      <c r="G353" s="21"/>
      <c r="H353" s="27" t="s">
        <v>15</v>
      </c>
      <c r="I353" s="32" t="s">
        <v>15</v>
      </c>
      <c r="J353" s="28">
        <v>1</v>
      </c>
      <c r="K353" s="29">
        <v>5.3086595647413075</v>
      </c>
      <c r="L353" s="30">
        <v>5.3086595647413075</v>
      </c>
      <c r="M353" s="31">
        <v>20.246997507919605</v>
      </c>
      <c r="N353" s="21"/>
      <c r="O353" s="27" t="s">
        <v>15</v>
      </c>
      <c r="P353" s="32" t="s">
        <v>15</v>
      </c>
      <c r="Q353" s="28">
        <v>1</v>
      </c>
      <c r="R353" s="29">
        <v>4.7400657251631966</v>
      </c>
      <c r="S353" s="30">
        <v>4.7400657251631966</v>
      </c>
      <c r="T353" s="31">
        <v>21.442084149417905</v>
      </c>
      <c r="U353" s="21"/>
      <c r="V353" s="27" t="s">
        <v>15</v>
      </c>
      <c r="W353" s="32" t="s">
        <v>15</v>
      </c>
      <c r="X353" s="28">
        <v>1</v>
      </c>
      <c r="Y353" s="29">
        <v>4.7548871537346251</v>
      </c>
      <c r="Z353" s="30">
        <v>4.7548871537346251</v>
      </c>
      <c r="AA353" s="31">
        <v>3.3220264516433584</v>
      </c>
      <c r="AB353" s="21"/>
      <c r="AC353" s="27" t="s">
        <v>15</v>
      </c>
      <c r="AD353" s="32" t="s">
        <v>15</v>
      </c>
      <c r="AE353" s="28">
        <v>1</v>
      </c>
      <c r="AF353" s="29">
        <v>4.9401179829225628</v>
      </c>
      <c r="AG353" s="30">
        <v>4.9401179829225628</v>
      </c>
      <c r="AH353" s="31">
        <v>2.7423926228815443</v>
      </c>
      <c r="AI353" s="21"/>
    </row>
    <row r="354" spans="1:35" outlineLevel="1" x14ac:dyDescent="0.2">
      <c r="A354" s="27" t="s">
        <v>16</v>
      </c>
      <c r="B354" s="32" t="s">
        <v>17</v>
      </c>
      <c r="C354" s="28">
        <v>2.1986010872493248E-2</v>
      </c>
      <c r="D354" s="29">
        <v>3.4380739999999999</v>
      </c>
      <c r="E354" s="30">
        <v>7.5589532344436342E-2</v>
      </c>
      <c r="F354" s="31">
        <v>1.1907376339820253</v>
      </c>
      <c r="G354" s="21"/>
      <c r="H354" s="27" t="s">
        <v>16</v>
      </c>
      <c r="I354" s="32" t="s">
        <v>17</v>
      </c>
      <c r="J354" s="28">
        <v>2.6444223876760608E-2</v>
      </c>
      <c r="K354" s="29">
        <v>3.5125523953811615</v>
      </c>
      <c r="L354" s="30">
        <v>9.2886721922311177E-2</v>
      </c>
      <c r="M354" s="31">
        <v>0.35426593179393329</v>
      </c>
      <c r="N354" s="21"/>
      <c r="O354" s="27" t="s">
        <v>16</v>
      </c>
      <c r="P354" s="32" t="s">
        <v>17</v>
      </c>
      <c r="Q354" s="28">
        <v>2.1986010872493248E-2</v>
      </c>
      <c r="R354" s="29">
        <v>3.4380739999999999</v>
      </c>
      <c r="S354" s="30">
        <v>7.5589532344436342E-2</v>
      </c>
      <c r="T354" s="31">
        <v>0.34193557796896323</v>
      </c>
      <c r="U354" s="21"/>
      <c r="V354" s="27" t="s">
        <v>16</v>
      </c>
      <c r="W354" s="32" t="s">
        <v>17</v>
      </c>
      <c r="X354" s="28">
        <v>2.1986010872493248E-2</v>
      </c>
      <c r="Y354" s="29">
        <v>3.4380739999999999</v>
      </c>
      <c r="Z354" s="30">
        <v>7.5589532344436342E-2</v>
      </c>
      <c r="AA354" s="31">
        <v>5.2811016917265724E-2</v>
      </c>
      <c r="AB354" s="21"/>
      <c r="AC354" s="27" t="s">
        <v>16</v>
      </c>
      <c r="AD354" s="32" t="s">
        <v>17</v>
      </c>
      <c r="AE354" s="28">
        <v>2.6444223876760608E-2</v>
      </c>
      <c r="AF354" s="29">
        <v>3.5125523953811615</v>
      </c>
      <c r="AG354" s="30">
        <v>9.2886721922311177E-2</v>
      </c>
      <c r="AH354" s="31">
        <v>5.156392253059041E-2</v>
      </c>
      <c r="AI354" s="21"/>
    </row>
    <row r="355" spans="1:35" outlineLevel="1" x14ac:dyDescent="0.2">
      <c r="A355" s="27" t="s">
        <v>18</v>
      </c>
      <c r="B355" s="32" t="s">
        <v>19</v>
      </c>
      <c r="C355" s="28">
        <v>1</v>
      </c>
      <c r="D355" s="29">
        <v>3.3020475193161194</v>
      </c>
      <c r="E355" s="30">
        <v>3.3020475193161194</v>
      </c>
      <c r="F355" s="31">
        <v>52.016094404850378</v>
      </c>
      <c r="G355" s="21"/>
      <c r="H355" s="27" t="s">
        <v>18</v>
      </c>
      <c r="I355" s="32" t="s">
        <v>19</v>
      </c>
      <c r="J355" s="28">
        <v>1</v>
      </c>
      <c r="K355" s="29">
        <v>3.2720289055041554</v>
      </c>
      <c r="L355" s="30">
        <v>3.2720289055041554</v>
      </c>
      <c r="M355" s="31">
        <v>12.479376439127881</v>
      </c>
      <c r="N355" s="21"/>
      <c r="O355" s="27" t="s">
        <v>18</v>
      </c>
      <c r="P355" s="32" t="s">
        <v>19</v>
      </c>
      <c r="Q355" s="28">
        <v>1</v>
      </c>
      <c r="R355" s="29">
        <v>3.3020475193161194</v>
      </c>
      <c r="S355" s="30">
        <v>3.3020475193161194</v>
      </c>
      <c r="T355" s="31">
        <v>14.937088403371284</v>
      </c>
      <c r="U355" s="21"/>
      <c r="V355" s="27" t="s">
        <v>18</v>
      </c>
      <c r="W355" s="32" t="s">
        <v>19</v>
      </c>
      <c r="X355" s="28">
        <v>1</v>
      </c>
      <c r="Y355" s="29">
        <v>3.3020475193161194</v>
      </c>
      <c r="Z355" s="30">
        <v>3.3020475193161194</v>
      </c>
      <c r="AA355" s="31">
        <v>2.3069925424277904</v>
      </c>
      <c r="AB355" s="21"/>
      <c r="AC355" s="27" t="s">
        <v>18</v>
      </c>
      <c r="AD355" s="32" t="s">
        <v>19</v>
      </c>
      <c r="AE355" s="28">
        <v>1</v>
      </c>
      <c r="AF355" s="29">
        <v>3.2720289055041554</v>
      </c>
      <c r="AG355" s="30">
        <v>3.2720289055041554</v>
      </c>
      <c r="AH355" s="31">
        <v>1.8163914229030724</v>
      </c>
      <c r="AI355" s="21"/>
    </row>
    <row r="356" spans="1:35" outlineLevel="1" x14ac:dyDescent="0.2">
      <c r="A356" s="27" t="s">
        <v>18</v>
      </c>
      <c r="B356" s="32" t="s">
        <v>20</v>
      </c>
      <c r="C356" s="28">
        <v>1</v>
      </c>
      <c r="D356" s="29">
        <v>0.79895816457204283</v>
      </c>
      <c r="E356" s="30">
        <v>0.79895816457204283</v>
      </c>
      <c r="F356" s="31">
        <v>12.585731450198059</v>
      </c>
      <c r="G356" s="21"/>
      <c r="H356" s="27" t="s">
        <v>18</v>
      </c>
      <c r="I356" s="32" t="s">
        <v>20</v>
      </c>
      <c r="J356" s="28">
        <v>1</v>
      </c>
      <c r="K356" s="29">
        <v>0.79169490853047908</v>
      </c>
      <c r="L356" s="30">
        <v>0.79169490853047908</v>
      </c>
      <c r="M356" s="31">
        <v>3.0194900698685823</v>
      </c>
      <c r="N356" s="21"/>
      <c r="O356" s="27" t="s">
        <v>18</v>
      </c>
      <c r="P356" s="32" t="s">
        <v>20</v>
      </c>
      <c r="Q356" s="28">
        <v>1</v>
      </c>
      <c r="R356" s="29">
        <v>0.79895816457204283</v>
      </c>
      <c r="S356" s="30">
        <v>0.79895816457204283</v>
      </c>
      <c r="T356" s="31">
        <v>3.6141541467820901</v>
      </c>
      <c r="U356" s="21"/>
      <c r="V356" s="27" t="s">
        <v>18</v>
      </c>
      <c r="W356" s="32" t="s">
        <v>20</v>
      </c>
      <c r="X356" s="28">
        <v>1</v>
      </c>
      <c r="Y356" s="29">
        <v>0.79895816457204283</v>
      </c>
      <c r="Z356" s="30">
        <v>0.79895816457204283</v>
      </c>
      <c r="AA356" s="31">
        <v>0.55819624538935697</v>
      </c>
      <c r="AB356" s="21"/>
      <c r="AC356" s="27" t="s">
        <v>18</v>
      </c>
      <c r="AD356" s="32" t="s">
        <v>20</v>
      </c>
      <c r="AE356" s="28">
        <v>1</v>
      </c>
      <c r="AF356" s="29">
        <v>0.79169490853047908</v>
      </c>
      <c r="AG356" s="30">
        <v>0.79169490853047908</v>
      </c>
      <c r="AH356" s="31">
        <v>0.439491179002657</v>
      </c>
      <c r="AI356" s="21"/>
    </row>
    <row r="357" spans="1:35" outlineLevel="1" x14ac:dyDescent="0.2">
      <c r="A357" s="27" t="s">
        <v>18</v>
      </c>
      <c r="B357" s="32" t="s">
        <v>21</v>
      </c>
      <c r="C357" s="28">
        <v>1</v>
      </c>
      <c r="D357" s="29">
        <v>0.41408542717869407</v>
      </c>
      <c r="E357" s="30">
        <v>0.41408542717869407</v>
      </c>
      <c r="F357" s="31">
        <v>6.522954786629076</v>
      </c>
      <c r="G357" s="21"/>
      <c r="H357" s="27" t="s">
        <v>18</v>
      </c>
      <c r="I357" s="32" t="s">
        <v>21</v>
      </c>
      <c r="J357" s="28">
        <v>1</v>
      </c>
      <c r="K357" s="29">
        <v>0.41032101420434236</v>
      </c>
      <c r="L357" s="30">
        <v>0.41032101420434236</v>
      </c>
      <c r="M357" s="31">
        <v>1.5649465652723964</v>
      </c>
      <c r="N357" s="21"/>
      <c r="O357" s="27" t="s">
        <v>18</v>
      </c>
      <c r="P357" s="32" t="s">
        <v>21</v>
      </c>
      <c r="Q357" s="28">
        <v>1</v>
      </c>
      <c r="R357" s="29">
        <v>0.41408542717869407</v>
      </c>
      <c r="S357" s="30">
        <v>0.41408542717869407</v>
      </c>
      <c r="T357" s="31">
        <v>1.8731500973665354</v>
      </c>
      <c r="U357" s="21"/>
      <c r="V357" s="27" t="s">
        <v>18</v>
      </c>
      <c r="W357" s="32" t="s">
        <v>21</v>
      </c>
      <c r="X357" s="28">
        <v>1</v>
      </c>
      <c r="Y357" s="29">
        <v>0.41408542717869407</v>
      </c>
      <c r="Z357" s="30">
        <v>0.41408542717869407</v>
      </c>
      <c r="AA357" s="31">
        <v>0.28930292094255561</v>
      </c>
      <c r="AB357" s="21"/>
      <c r="AC357" s="27" t="s">
        <v>18</v>
      </c>
      <c r="AD357" s="32" t="s">
        <v>21</v>
      </c>
      <c r="AE357" s="28">
        <v>1</v>
      </c>
      <c r="AF357" s="29">
        <v>0.41032101420434236</v>
      </c>
      <c r="AG357" s="30">
        <v>0.41032101420434236</v>
      </c>
      <c r="AH357" s="31">
        <v>0.22778025266950402</v>
      </c>
      <c r="AI357" s="21"/>
    </row>
    <row r="358" spans="1:35" outlineLevel="1" x14ac:dyDescent="0.2">
      <c r="A358" s="27" t="s">
        <v>18</v>
      </c>
      <c r="B358" s="32" t="s">
        <v>22</v>
      </c>
      <c r="C358" s="28">
        <v>1</v>
      </c>
      <c r="D358" s="29">
        <v>2.554589788367251</v>
      </c>
      <c r="E358" s="30">
        <v>2.554589788367251</v>
      </c>
      <c r="F358" s="31">
        <v>40.241632750608673</v>
      </c>
      <c r="G358" s="21"/>
      <c r="H358" s="27" t="s">
        <v>18</v>
      </c>
      <c r="I358" s="32" t="s">
        <v>22</v>
      </c>
      <c r="J358" s="28">
        <v>1</v>
      </c>
      <c r="K358" s="29">
        <v>2.5313662448366392</v>
      </c>
      <c r="L358" s="30">
        <v>2.5313662448366392</v>
      </c>
      <c r="M358" s="31">
        <v>9.6545211509219833</v>
      </c>
      <c r="N358" s="21"/>
      <c r="O358" s="27" t="s">
        <v>18</v>
      </c>
      <c r="P358" s="32" t="s">
        <v>22</v>
      </c>
      <c r="Q358" s="28">
        <v>1</v>
      </c>
      <c r="R358" s="29">
        <v>2.554589788367251</v>
      </c>
      <c r="S358" s="30">
        <v>2.554589788367251</v>
      </c>
      <c r="T358" s="31">
        <v>11.555900779736211</v>
      </c>
      <c r="U358" s="21"/>
      <c r="V358" s="27" t="s">
        <v>18</v>
      </c>
      <c r="W358" s="32" t="s">
        <v>22</v>
      </c>
      <c r="X358" s="28">
        <v>1</v>
      </c>
      <c r="Y358" s="29">
        <v>2.554589788367251</v>
      </c>
      <c r="Z358" s="30">
        <v>2.554589788367251</v>
      </c>
      <c r="AA358" s="31">
        <v>1.7847773408015672</v>
      </c>
      <c r="AB358" s="21"/>
      <c r="AC358" s="27" t="s">
        <v>18</v>
      </c>
      <c r="AD358" s="32" t="s">
        <v>22</v>
      </c>
      <c r="AE358" s="28">
        <v>1</v>
      </c>
      <c r="AF358" s="29">
        <v>2.5313662448366392</v>
      </c>
      <c r="AG358" s="30">
        <v>2.5313662448366392</v>
      </c>
      <c r="AH358" s="31">
        <v>1.4052296199501868</v>
      </c>
      <c r="AI358" s="21"/>
    </row>
    <row r="359" spans="1:35" outlineLevel="1" x14ac:dyDescent="0.2">
      <c r="A359" s="27" t="s">
        <v>23</v>
      </c>
      <c r="B359" s="32" t="s">
        <v>19</v>
      </c>
      <c r="C359" s="28">
        <v>1</v>
      </c>
      <c r="D359" s="29">
        <v>0.17205887602182451</v>
      </c>
      <c r="E359" s="30">
        <v>0.17205887602182451</v>
      </c>
      <c r="F359" s="31">
        <v>2.7103882321467174</v>
      </c>
      <c r="G359" s="21"/>
      <c r="H359" s="27" t="s">
        <v>23</v>
      </c>
      <c r="I359" s="32" t="s">
        <v>19</v>
      </c>
      <c r="J359" s="28">
        <v>1</v>
      </c>
      <c r="K359" s="29">
        <v>0.17049470442162609</v>
      </c>
      <c r="L359" s="30">
        <v>0.17049470442162609</v>
      </c>
      <c r="M359" s="31">
        <v>0.65025941359386641</v>
      </c>
      <c r="N359" s="21"/>
      <c r="O359" s="27" t="s">
        <v>23</v>
      </c>
      <c r="P359" s="32" t="s">
        <v>19</v>
      </c>
      <c r="Q359" s="28">
        <v>1</v>
      </c>
      <c r="R359" s="29">
        <v>0.17205887602182451</v>
      </c>
      <c r="S359" s="30">
        <v>0.17205887602182451</v>
      </c>
      <c r="T359" s="31">
        <v>0.77832273057505008</v>
      </c>
      <c r="U359" s="21"/>
      <c r="V359" s="27" t="s">
        <v>23</v>
      </c>
      <c r="W359" s="32" t="s">
        <v>19</v>
      </c>
      <c r="X359" s="28">
        <v>1</v>
      </c>
      <c r="Y359" s="29">
        <v>0.17205887602182451</v>
      </c>
      <c r="Z359" s="30">
        <v>0.17205887602182451</v>
      </c>
      <c r="AA359" s="31">
        <v>0.12020982179053137</v>
      </c>
      <c r="AB359" s="21"/>
      <c r="AC359" s="27" t="s">
        <v>23</v>
      </c>
      <c r="AD359" s="32" t="s">
        <v>19</v>
      </c>
      <c r="AE359" s="28">
        <v>1</v>
      </c>
      <c r="AF359" s="29">
        <v>0.17049470442162609</v>
      </c>
      <c r="AG359" s="30">
        <v>0.17049470442162609</v>
      </c>
      <c r="AH359" s="31">
        <v>9.4646205062824701E-2</v>
      </c>
      <c r="AI359" s="21"/>
    </row>
    <row r="360" spans="1:35" outlineLevel="1" x14ac:dyDescent="0.2">
      <c r="A360" s="27" t="s">
        <v>23</v>
      </c>
      <c r="B360" s="32" t="s">
        <v>24</v>
      </c>
      <c r="C360" s="28">
        <v>1</v>
      </c>
      <c r="D360" s="29">
        <v>0.39564208330665285</v>
      </c>
      <c r="E360" s="30">
        <v>0.39564208330665285</v>
      </c>
      <c r="F360" s="31">
        <v>6.2324227120973612</v>
      </c>
      <c r="G360" s="21"/>
      <c r="H360" s="27" t="s">
        <v>23</v>
      </c>
      <c r="I360" s="32" t="s">
        <v>24</v>
      </c>
      <c r="J360" s="28">
        <v>1</v>
      </c>
      <c r="K360" s="29">
        <v>0.39204533709477424</v>
      </c>
      <c r="L360" s="30">
        <v>0.39204533709477424</v>
      </c>
      <c r="M360" s="31">
        <v>1.4952439248260976</v>
      </c>
      <c r="N360" s="21"/>
      <c r="O360" s="27" t="s">
        <v>23</v>
      </c>
      <c r="P360" s="32" t="s">
        <v>24</v>
      </c>
      <c r="Q360" s="28">
        <v>1</v>
      </c>
      <c r="R360" s="29">
        <v>0.39564208330665285</v>
      </c>
      <c r="S360" s="30">
        <v>0.39564208330665285</v>
      </c>
      <c r="T360" s="31">
        <v>1.7897200872716135</v>
      </c>
      <c r="U360" s="21"/>
      <c r="V360" s="27" t="s">
        <v>23</v>
      </c>
      <c r="W360" s="32" t="s">
        <v>24</v>
      </c>
      <c r="X360" s="28">
        <v>1</v>
      </c>
      <c r="Y360" s="29">
        <v>0.39564208330665285</v>
      </c>
      <c r="Z360" s="30">
        <v>0.39564208330665285</v>
      </c>
      <c r="AA360" s="31">
        <v>0.27641738355360773</v>
      </c>
      <c r="AB360" s="21"/>
      <c r="AC360" s="27" t="s">
        <v>23</v>
      </c>
      <c r="AD360" s="32" t="s">
        <v>24</v>
      </c>
      <c r="AE360" s="28">
        <v>1</v>
      </c>
      <c r="AF360" s="29">
        <v>0.39204533709477424</v>
      </c>
      <c r="AG360" s="30">
        <v>0.39204533709477424</v>
      </c>
      <c r="AH360" s="31">
        <v>0.21763493179726962</v>
      </c>
      <c r="AI360" s="21"/>
    </row>
    <row r="361" spans="1:35" outlineLevel="1" x14ac:dyDescent="0.2">
      <c r="A361" s="27" t="s">
        <v>23</v>
      </c>
      <c r="B361" s="32" t="s">
        <v>22</v>
      </c>
      <c r="C361" s="28">
        <v>1</v>
      </c>
      <c r="D361" s="29">
        <v>0.22720776912154109</v>
      </c>
      <c r="E361" s="30">
        <v>0.22720776912154109</v>
      </c>
      <c r="F361" s="31">
        <v>3.5791310388498676</v>
      </c>
      <c r="G361" s="21"/>
      <c r="H361" s="27" t="s">
        <v>23</v>
      </c>
      <c r="I361" s="32" t="s">
        <v>22</v>
      </c>
      <c r="J361" s="28">
        <v>1</v>
      </c>
      <c r="K361" s="29">
        <v>0.2251422439477089</v>
      </c>
      <c r="L361" s="30">
        <v>0.2251422439477089</v>
      </c>
      <c r="M361" s="31">
        <v>0.85868276097656004</v>
      </c>
      <c r="N361" s="21"/>
      <c r="O361" s="27" t="s">
        <v>23</v>
      </c>
      <c r="P361" s="32" t="s">
        <v>22</v>
      </c>
      <c r="Q361" s="28">
        <v>1</v>
      </c>
      <c r="R361" s="29">
        <v>0.22720776912154109</v>
      </c>
      <c r="S361" s="30">
        <v>0.22720776912154109</v>
      </c>
      <c r="T361" s="31">
        <v>1.0277933656158043</v>
      </c>
      <c r="U361" s="21"/>
      <c r="V361" s="27" t="s">
        <v>23</v>
      </c>
      <c r="W361" s="32" t="s">
        <v>22</v>
      </c>
      <c r="X361" s="28">
        <v>1</v>
      </c>
      <c r="Y361" s="29">
        <v>0.22720776912154109</v>
      </c>
      <c r="Z361" s="30">
        <v>0.22720776912154109</v>
      </c>
      <c r="AA361" s="31">
        <v>0.15873988059796595</v>
      </c>
      <c r="AB361" s="21"/>
      <c r="AC361" s="27" t="s">
        <v>23</v>
      </c>
      <c r="AD361" s="32" t="s">
        <v>22</v>
      </c>
      <c r="AE361" s="28">
        <v>1</v>
      </c>
      <c r="AF361" s="29">
        <v>0.2251422439477089</v>
      </c>
      <c r="AG361" s="30">
        <v>0.2251422439477089</v>
      </c>
      <c r="AH361" s="31">
        <v>0.1249825269427927</v>
      </c>
      <c r="AI361" s="21"/>
    </row>
    <row r="362" spans="1:35" outlineLevel="1" x14ac:dyDescent="0.2">
      <c r="A362" s="27" t="s">
        <v>25</v>
      </c>
      <c r="B362" s="32" t="s">
        <v>26</v>
      </c>
      <c r="C362" s="28">
        <v>0.33</v>
      </c>
      <c r="D362" s="29">
        <v>0.2124735714285714</v>
      </c>
      <c r="E362" s="30">
        <v>7.0116278571428561E-2</v>
      </c>
      <c r="F362" s="31">
        <v>1.104519224557851</v>
      </c>
      <c r="G362" s="21"/>
      <c r="H362" s="27" t="s">
        <v>25</v>
      </c>
      <c r="I362" s="32" t="s">
        <v>26</v>
      </c>
      <c r="J362" s="28">
        <v>0.33</v>
      </c>
      <c r="K362" s="29">
        <v>0.18301358333333334</v>
      </c>
      <c r="L362" s="30">
        <v>6.0394482500000006E-2</v>
      </c>
      <c r="M362" s="31">
        <v>0.23034193881844484</v>
      </c>
      <c r="N362" s="21"/>
      <c r="O362" s="27" t="s">
        <v>25</v>
      </c>
      <c r="P362" s="32" t="s">
        <v>26</v>
      </c>
      <c r="Q362" s="28">
        <v>0.33</v>
      </c>
      <c r="R362" s="29">
        <v>0.2124735714285714</v>
      </c>
      <c r="S362" s="30">
        <v>7.0116278571428561E-2</v>
      </c>
      <c r="T362" s="31">
        <v>0.31717685630210046</v>
      </c>
      <c r="U362" s="21"/>
      <c r="V362" s="27" t="s">
        <v>25</v>
      </c>
      <c r="W362" s="32" t="s">
        <v>26</v>
      </c>
      <c r="X362" s="28">
        <v>0.33</v>
      </c>
      <c r="Y362" s="29">
        <v>0.2124735714285714</v>
      </c>
      <c r="Z362" s="30">
        <v>7.0116278571428561E-2</v>
      </c>
      <c r="AA362" s="31">
        <v>4.8987099919318093E-2</v>
      </c>
      <c r="AB362" s="21"/>
      <c r="AC362" s="27" t="s">
        <v>25</v>
      </c>
      <c r="AD362" s="32" t="s">
        <v>26</v>
      </c>
      <c r="AE362" s="28">
        <v>0.33</v>
      </c>
      <c r="AF362" s="29">
        <v>0.26370833333333332</v>
      </c>
      <c r="AG362" s="30">
        <v>8.7023749999999997E-2</v>
      </c>
      <c r="AH362" s="31">
        <v>4.8309228816090143E-2</v>
      </c>
      <c r="AI362" s="21"/>
    </row>
    <row r="363" spans="1:35" outlineLevel="1" x14ac:dyDescent="0.2">
      <c r="A363" s="27" t="s">
        <v>25</v>
      </c>
      <c r="B363" s="32" t="s">
        <v>27</v>
      </c>
      <c r="C363" s="28">
        <v>0.5</v>
      </c>
      <c r="D363" s="29">
        <v>0.12757142857142856</v>
      </c>
      <c r="E363" s="30">
        <v>6.3785714285714279E-2</v>
      </c>
      <c r="F363" s="31">
        <v>1.0047958778781256</v>
      </c>
      <c r="G363" s="21"/>
      <c r="H363" s="27" t="s">
        <v>25</v>
      </c>
      <c r="I363" s="32" t="s">
        <v>27</v>
      </c>
      <c r="J363" s="28">
        <v>0.5</v>
      </c>
      <c r="K363" s="29">
        <v>0.10988333333333332</v>
      </c>
      <c r="L363" s="30">
        <v>5.4941666666666659E-2</v>
      </c>
      <c r="M363" s="31">
        <v>0.20954513554970391</v>
      </c>
      <c r="N363" s="21"/>
      <c r="O363" s="27" t="s">
        <v>25</v>
      </c>
      <c r="P363" s="32" t="s">
        <v>27</v>
      </c>
      <c r="Q363" s="28">
        <v>0.5</v>
      </c>
      <c r="R363" s="29">
        <v>0.12757142857142856</v>
      </c>
      <c r="S363" s="30">
        <v>6.3785714285714279E-2</v>
      </c>
      <c r="T363" s="31">
        <v>0.28854001875636959</v>
      </c>
      <c r="U363" s="21"/>
      <c r="V363" s="27" t="s">
        <v>25</v>
      </c>
      <c r="W363" s="32" t="s">
        <v>27</v>
      </c>
      <c r="X363" s="28">
        <v>0.5</v>
      </c>
      <c r="Y363" s="29">
        <v>0.12757142857142856</v>
      </c>
      <c r="Z363" s="30">
        <v>6.3785714285714279E-2</v>
      </c>
      <c r="AA363" s="31">
        <v>4.4564218506779461E-2</v>
      </c>
      <c r="AB363" s="21"/>
      <c r="AC363" s="27" t="s">
        <v>25</v>
      </c>
      <c r="AD363" s="32" t="s">
        <v>27</v>
      </c>
      <c r="AE363" s="28">
        <v>0.5</v>
      </c>
      <c r="AF363" s="29">
        <v>0.15833333333333333</v>
      </c>
      <c r="AG363" s="30">
        <v>7.9166666666666663E-2</v>
      </c>
      <c r="AH363" s="31">
        <v>4.394755011829686E-2</v>
      </c>
      <c r="AI363" s="21"/>
    </row>
    <row r="364" spans="1:35" outlineLevel="1" x14ac:dyDescent="0.2">
      <c r="A364" s="27" t="s">
        <v>25</v>
      </c>
      <c r="B364" s="32" t="s">
        <v>28</v>
      </c>
      <c r="C364" s="28">
        <v>0.90400000000000003</v>
      </c>
      <c r="D364" s="29">
        <v>0.13092857142857142</v>
      </c>
      <c r="E364" s="30">
        <v>0.11835942857142857</v>
      </c>
      <c r="F364" s="31">
        <v>1.8644780773932212</v>
      </c>
      <c r="G364" s="21"/>
      <c r="H364" s="27" t="s">
        <v>25</v>
      </c>
      <c r="I364" s="32" t="s">
        <v>28</v>
      </c>
      <c r="J364" s="28">
        <v>0.85127804409160546</v>
      </c>
      <c r="K364" s="29">
        <v>0.112775</v>
      </c>
      <c r="L364" s="30">
        <v>9.6002881422430811E-2</v>
      </c>
      <c r="M364" s="31">
        <v>0.36615082907614899</v>
      </c>
      <c r="N364" s="21"/>
      <c r="O364" s="27" t="s">
        <v>25</v>
      </c>
      <c r="P364" s="32" t="s">
        <v>28</v>
      </c>
      <c r="Q364" s="28">
        <v>0.90400000000000003</v>
      </c>
      <c r="R364" s="29">
        <v>0.13092857142857142</v>
      </c>
      <c r="S364" s="30">
        <v>0.11835942857142857</v>
      </c>
      <c r="T364" s="31">
        <v>0.53540878427760885</v>
      </c>
      <c r="U364" s="21"/>
      <c r="V364" s="27" t="s">
        <v>25</v>
      </c>
      <c r="W364" s="32" t="s">
        <v>28</v>
      </c>
      <c r="X364" s="28">
        <v>0.90400000000000003</v>
      </c>
      <c r="Y364" s="29">
        <v>0.13092857142857142</v>
      </c>
      <c r="Z364" s="30">
        <v>0.11835942857142857</v>
      </c>
      <c r="AA364" s="31">
        <v>8.2692425667106148E-2</v>
      </c>
      <c r="AB364" s="21"/>
      <c r="AC364" s="27" t="s">
        <v>25</v>
      </c>
      <c r="AD364" s="32" t="s">
        <v>28</v>
      </c>
      <c r="AE364" s="28">
        <v>0.85127804409160546</v>
      </c>
      <c r="AF364" s="29">
        <v>7.1499999999999994E-2</v>
      </c>
      <c r="AG364" s="30">
        <v>6.0866380152549783E-2</v>
      </c>
      <c r="AH364" s="31">
        <v>3.3788567902401992E-2</v>
      </c>
      <c r="AI364" s="21"/>
    </row>
    <row r="365" spans="1:35" outlineLevel="1" x14ac:dyDescent="0.2">
      <c r="A365" s="27" t="s">
        <v>25</v>
      </c>
      <c r="B365" s="32" t="s">
        <v>29</v>
      </c>
      <c r="C365" s="28">
        <v>0.30133333333333334</v>
      </c>
      <c r="D365" s="29">
        <v>0.42182499999999995</v>
      </c>
      <c r="E365" s="30">
        <v>0.12710993333333331</v>
      </c>
      <c r="F365" s="31">
        <v>2.002321969439814</v>
      </c>
      <c r="G365" s="21"/>
      <c r="H365" s="27" t="s">
        <v>25</v>
      </c>
      <c r="I365" s="32" t="s">
        <v>29</v>
      </c>
      <c r="J365" s="28">
        <v>0.85127804409160546</v>
      </c>
      <c r="K365" s="29">
        <v>0.36333791666666659</v>
      </c>
      <c r="L365" s="30">
        <v>0.30930159104431865</v>
      </c>
      <c r="M365" s="31">
        <v>1.1796628634209769</v>
      </c>
      <c r="N365" s="21"/>
      <c r="O365" s="27" t="s">
        <v>25</v>
      </c>
      <c r="P365" s="32" t="s">
        <v>29</v>
      </c>
      <c r="Q365" s="28">
        <v>0.30133333333333334</v>
      </c>
      <c r="R365" s="29">
        <v>0.42182499999999995</v>
      </c>
      <c r="S365" s="30">
        <v>0.12710993333333331</v>
      </c>
      <c r="T365" s="31">
        <v>0.57499242516650884</v>
      </c>
      <c r="U365" s="21"/>
      <c r="V365" s="27" t="s">
        <v>25</v>
      </c>
      <c r="W365" s="32" t="s">
        <v>29</v>
      </c>
      <c r="X365" s="28">
        <v>0.30133333333333334</v>
      </c>
      <c r="Y365" s="29">
        <v>0.42182499999999995</v>
      </c>
      <c r="Z365" s="30">
        <v>0.12710993333333331</v>
      </c>
      <c r="AA365" s="31">
        <v>8.8806010983520395E-2</v>
      </c>
      <c r="AB365" s="21"/>
      <c r="AC365" s="27" t="s">
        <v>25</v>
      </c>
      <c r="AD365" s="32" t="s">
        <v>29</v>
      </c>
      <c r="AE365" s="28">
        <v>0.85127804409160546</v>
      </c>
      <c r="AF365" s="29">
        <v>0.23035833333333336</v>
      </c>
      <c r="AG365" s="30">
        <v>0.1960989914402021</v>
      </c>
      <c r="AH365" s="31">
        <v>0.10885983479325156</v>
      </c>
      <c r="AI365" s="21"/>
    </row>
    <row r="366" spans="1:35" outlineLevel="1" x14ac:dyDescent="0.2">
      <c r="A366" s="27" t="s">
        <v>25</v>
      </c>
      <c r="B366" s="32" t="s">
        <v>30</v>
      </c>
      <c r="C366" s="28">
        <v>0.90400000000000003</v>
      </c>
      <c r="D366" s="29">
        <v>0.21445428571428568</v>
      </c>
      <c r="E366" s="30">
        <v>0.19386667428571427</v>
      </c>
      <c r="F366" s="31">
        <v>3.0539194765097171</v>
      </c>
      <c r="G366" s="21"/>
      <c r="H366" s="27" t="s">
        <v>25</v>
      </c>
      <c r="I366" s="32" t="s">
        <v>30</v>
      </c>
      <c r="J366" s="28">
        <v>0.85127804409160546</v>
      </c>
      <c r="K366" s="29">
        <v>0.18471966666666667</v>
      </c>
      <c r="L366" s="30">
        <v>0.15724779654525334</v>
      </c>
      <c r="M366" s="31">
        <v>0.59973628106113841</v>
      </c>
      <c r="N366" s="21"/>
      <c r="O366" s="27" t="s">
        <v>25</v>
      </c>
      <c r="P366" s="32" t="s">
        <v>30</v>
      </c>
      <c r="Q366" s="28">
        <v>0.90400000000000003</v>
      </c>
      <c r="R366" s="29">
        <v>0.21445428571428568</v>
      </c>
      <c r="S366" s="30">
        <v>0.19386667428571427</v>
      </c>
      <c r="T366" s="31">
        <v>0.87697213178599098</v>
      </c>
      <c r="U366" s="21"/>
      <c r="V366" s="27" t="s">
        <v>25</v>
      </c>
      <c r="W366" s="32" t="s">
        <v>30</v>
      </c>
      <c r="X366" s="28">
        <v>0.90400000000000003</v>
      </c>
      <c r="Y366" s="29">
        <v>0.21445428571428568</v>
      </c>
      <c r="Z366" s="30">
        <v>0.19386667428571427</v>
      </c>
      <c r="AA366" s="31">
        <v>0.13544595260550615</v>
      </c>
      <c r="AB366" s="21"/>
      <c r="AC366" s="27" t="s">
        <v>25</v>
      </c>
      <c r="AD366" s="32" t="s">
        <v>30</v>
      </c>
      <c r="AE366" s="28">
        <v>0.85127804409160546</v>
      </c>
      <c r="AF366" s="29">
        <v>0.26616666666666666</v>
      </c>
      <c r="AG366" s="30">
        <v>0.22658183940238233</v>
      </c>
      <c r="AH366" s="31">
        <v>0.12578168517514215</v>
      </c>
      <c r="AI366" s="21"/>
    </row>
    <row r="367" spans="1:35" outlineLevel="1" x14ac:dyDescent="0.2">
      <c r="A367" s="27" t="s">
        <v>25</v>
      </c>
      <c r="B367" s="32" t="s">
        <v>31</v>
      </c>
      <c r="C367" s="28">
        <v>0.90400000000000003</v>
      </c>
      <c r="D367" s="29">
        <v>6.8116428571428578E-2</v>
      </c>
      <c r="E367" s="30">
        <v>6.1577251428571435E-2</v>
      </c>
      <c r="F367" s="31">
        <v>0.97000667154637088</v>
      </c>
      <c r="G367" s="21"/>
      <c r="H367" s="27" t="s">
        <v>25</v>
      </c>
      <c r="I367" s="32" t="s">
        <v>31</v>
      </c>
      <c r="J367" s="28">
        <v>0.85127804409160546</v>
      </c>
      <c r="K367" s="29">
        <v>5.8671916666666664E-2</v>
      </c>
      <c r="L367" s="30">
        <v>4.9946114463105665E-2</v>
      </c>
      <c r="M367" s="31">
        <v>0.19049231594756569</v>
      </c>
      <c r="N367" s="21"/>
      <c r="O367" s="27" t="s">
        <v>25</v>
      </c>
      <c r="P367" s="32" t="s">
        <v>31</v>
      </c>
      <c r="Q367" s="28">
        <v>0.90400000000000003</v>
      </c>
      <c r="R367" s="29">
        <v>6.8116428571428578E-2</v>
      </c>
      <c r="S367" s="30">
        <v>6.1577251428571435E-2</v>
      </c>
      <c r="T367" s="31">
        <v>0.27854985212801753</v>
      </c>
      <c r="U367" s="21"/>
      <c r="V367" s="27" t="s">
        <v>25</v>
      </c>
      <c r="W367" s="32" t="s">
        <v>31</v>
      </c>
      <c r="X367" s="28">
        <v>0.90400000000000003</v>
      </c>
      <c r="Y367" s="29">
        <v>6.8116428571428578E-2</v>
      </c>
      <c r="Z367" s="30">
        <v>6.1577251428571435E-2</v>
      </c>
      <c r="AA367" s="31">
        <v>4.3021264532963691E-2</v>
      </c>
      <c r="AB367" s="21"/>
      <c r="AC367" s="27" t="s">
        <v>25</v>
      </c>
      <c r="AD367" s="32" t="s">
        <v>31</v>
      </c>
      <c r="AE367" s="28">
        <v>0.85127804409160546</v>
      </c>
      <c r="AF367" s="29">
        <v>8.4541666666666668E-2</v>
      </c>
      <c r="AG367" s="30">
        <v>7.1968464644244473E-2</v>
      </c>
      <c r="AH367" s="31">
        <v>3.9951634192292335E-2</v>
      </c>
      <c r="AI367" s="21"/>
    </row>
    <row r="368" spans="1:35" outlineLevel="1" x14ac:dyDescent="0.2">
      <c r="A368" s="27" t="s">
        <v>32</v>
      </c>
      <c r="B368" s="32" t="s">
        <v>33</v>
      </c>
      <c r="C368" s="28">
        <v>0.69699999999999995</v>
      </c>
      <c r="D368" s="29">
        <v>0.1464307142857143</v>
      </c>
      <c r="E368" s="30">
        <v>0.10206220785714286</v>
      </c>
      <c r="F368" s="31">
        <v>1.6077531919238146</v>
      </c>
      <c r="G368" s="21"/>
      <c r="H368" s="27" t="s">
        <v>32</v>
      </c>
      <c r="I368" s="32" t="s">
        <v>33</v>
      </c>
      <c r="J368" s="28">
        <v>0.69699999999999995</v>
      </c>
      <c r="K368" s="29">
        <v>0.17083583333333335</v>
      </c>
      <c r="L368" s="30">
        <v>0.11907257583333333</v>
      </c>
      <c r="M368" s="31">
        <v>0.45413764374181526</v>
      </c>
      <c r="N368" s="21"/>
      <c r="O368" s="27" t="s">
        <v>32</v>
      </c>
      <c r="P368" s="32" t="s">
        <v>33</v>
      </c>
      <c r="Q368" s="28">
        <v>0.69699999999999995</v>
      </c>
      <c r="R368" s="29">
        <v>0.1464307142857143</v>
      </c>
      <c r="S368" s="30">
        <v>0.10206220785714286</v>
      </c>
      <c r="T368" s="31">
        <v>0.46168694196173676</v>
      </c>
      <c r="U368" s="21"/>
      <c r="V368" s="27" t="s">
        <v>32</v>
      </c>
      <c r="W368" s="32" t="s">
        <v>33</v>
      </c>
      <c r="X368" s="28">
        <v>0.69699999999999995</v>
      </c>
      <c r="Y368" s="29">
        <v>0.1464307142857143</v>
      </c>
      <c r="Z368" s="30">
        <v>0.10206220785714286</v>
      </c>
      <c r="AA368" s="31">
        <v>7.1306288299239434E-2</v>
      </c>
      <c r="AB368" s="21"/>
      <c r="AC368" s="27" t="s">
        <v>32</v>
      </c>
      <c r="AD368" s="32" t="s">
        <v>33</v>
      </c>
      <c r="AE368" s="28">
        <v>0.69699999999999995</v>
      </c>
      <c r="AF368" s="29">
        <v>0.19997841666666666</v>
      </c>
      <c r="AG368" s="30">
        <v>0.13938495641666665</v>
      </c>
      <c r="AH368" s="31">
        <v>7.7376345572944191E-2</v>
      </c>
      <c r="AI368" s="21"/>
    </row>
    <row r="369" spans="1:35" outlineLevel="1" x14ac:dyDescent="0.2">
      <c r="A369" s="27" t="s">
        <v>32</v>
      </c>
      <c r="B369" s="32" t="s">
        <v>34</v>
      </c>
      <c r="C369" s="28">
        <v>0.80700000000000005</v>
      </c>
      <c r="D369" s="29">
        <v>0.21175928571428573</v>
      </c>
      <c r="E369" s="30">
        <v>0.17088974357142861</v>
      </c>
      <c r="F369" s="31">
        <v>2.6919712640213884</v>
      </c>
      <c r="G369" s="21"/>
      <c r="H369" s="27" t="s">
        <v>32</v>
      </c>
      <c r="I369" s="32" t="s">
        <v>34</v>
      </c>
      <c r="J369" s="28">
        <v>0.80700000000000005</v>
      </c>
      <c r="K369" s="29">
        <v>0.24705250000000001</v>
      </c>
      <c r="L369" s="30">
        <v>0.19937136750000001</v>
      </c>
      <c r="M369" s="31">
        <v>0.76039375508904605</v>
      </c>
      <c r="N369" s="21"/>
      <c r="O369" s="27" t="s">
        <v>32</v>
      </c>
      <c r="P369" s="32" t="s">
        <v>34</v>
      </c>
      <c r="Q369" s="28">
        <v>0.80700000000000005</v>
      </c>
      <c r="R369" s="29">
        <v>0.21175928571428573</v>
      </c>
      <c r="S369" s="30">
        <v>0.17088974357142861</v>
      </c>
      <c r="T369" s="31">
        <v>0.77303406205509173</v>
      </c>
      <c r="U369" s="21"/>
      <c r="V369" s="27" t="s">
        <v>32</v>
      </c>
      <c r="W369" s="32" t="s">
        <v>34</v>
      </c>
      <c r="X369" s="28">
        <v>0.80700000000000005</v>
      </c>
      <c r="Y369" s="29">
        <v>0.21175928571428573</v>
      </c>
      <c r="Z369" s="30">
        <v>0.17088974357142861</v>
      </c>
      <c r="AA369" s="31">
        <v>0.11939300136974824</v>
      </c>
      <c r="AB369" s="21"/>
      <c r="AC369" s="27" t="s">
        <v>32</v>
      </c>
      <c r="AD369" s="32" t="s">
        <v>34</v>
      </c>
      <c r="AE369" s="28">
        <v>0.80700000000000005</v>
      </c>
      <c r="AF369" s="29">
        <v>0.28919675</v>
      </c>
      <c r="AG369" s="30">
        <v>0.23338177725000001</v>
      </c>
      <c r="AH369" s="31">
        <v>0.12955651392494613</v>
      </c>
      <c r="AI369" s="21"/>
    </row>
    <row r="370" spans="1:35" outlineLevel="1" x14ac:dyDescent="0.2">
      <c r="A370" s="27" t="s">
        <v>32</v>
      </c>
      <c r="B370" s="32" t="s">
        <v>35</v>
      </c>
      <c r="C370" s="28">
        <v>0.30880099999999999</v>
      </c>
      <c r="D370" s="29">
        <v>0.13314642857142858</v>
      </c>
      <c r="E370" s="30">
        <v>4.111575028928572E-2</v>
      </c>
      <c r="F370" s="31">
        <v>0.64768321354039093</v>
      </c>
      <c r="G370" s="21"/>
      <c r="H370" s="27" t="s">
        <v>32</v>
      </c>
      <c r="I370" s="32" t="s">
        <v>35</v>
      </c>
      <c r="J370" s="28">
        <v>0.49131464625715887</v>
      </c>
      <c r="K370" s="29">
        <v>0.15533750000000002</v>
      </c>
      <c r="L370" s="30">
        <v>7.6319588862971424E-2</v>
      </c>
      <c r="M370" s="31">
        <v>0.29107960430861257</v>
      </c>
      <c r="N370" s="21"/>
      <c r="O370" s="27" t="s">
        <v>32</v>
      </c>
      <c r="P370" s="32" t="s">
        <v>35</v>
      </c>
      <c r="Q370" s="28">
        <v>0.30880099999999999</v>
      </c>
      <c r="R370" s="29">
        <v>0.13314642857142858</v>
      </c>
      <c r="S370" s="30">
        <v>4.111575028928572E-2</v>
      </c>
      <c r="T370" s="31">
        <v>0.18599053867316681</v>
      </c>
      <c r="U370" s="21"/>
      <c r="V370" s="27" t="s">
        <v>32</v>
      </c>
      <c r="W370" s="32" t="s">
        <v>35</v>
      </c>
      <c r="X370" s="28">
        <v>0.30880099999999999</v>
      </c>
      <c r="Y370" s="29">
        <v>0.13314642857142858</v>
      </c>
      <c r="Z370" s="30">
        <v>4.111575028928572E-2</v>
      </c>
      <c r="AA370" s="31">
        <v>2.8725731152818294E-2</v>
      </c>
      <c r="AB370" s="21"/>
      <c r="AC370" s="27" t="s">
        <v>32</v>
      </c>
      <c r="AD370" s="32" t="s">
        <v>35</v>
      </c>
      <c r="AE370" s="28">
        <v>0.49131464625715887</v>
      </c>
      <c r="AF370" s="29">
        <v>0.18183625000000003</v>
      </c>
      <c r="AG370" s="30">
        <v>8.9338812845478316E-2</v>
      </c>
      <c r="AH370" s="31">
        <v>4.959438258992592E-2</v>
      </c>
      <c r="AI370" s="21"/>
    </row>
    <row r="371" spans="1:35" outlineLevel="1" x14ac:dyDescent="0.2">
      <c r="A371" s="27" t="s">
        <v>32</v>
      </c>
      <c r="B371" s="32" t="s">
        <v>36</v>
      </c>
      <c r="C371" s="28">
        <v>0.30880099999999999</v>
      </c>
      <c r="D371" s="29">
        <v>3.9889285714285717E-2</v>
      </c>
      <c r="E371" s="30">
        <v>1.2317851317857143E-2</v>
      </c>
      <c r="F371" s="31">
        <v>0.1940391569977368</v>
      </c>
      <c r="G371" s="21"/>
      <c r="H371" s="27" t="s">
        <v>32</v>
      </c>
      <c r="I371" s="32" t="s">
        <v>36</v>
      </c>
      <c r="J371" s="28">
        <v>0.49131464625715887</v>
      </c>
      <c r="K371" s="29">
        <v>4.6537500000000002E-2</v>
      </c>
      <c r="L371" s="30">
        <v>2.2864555350192533E-2</v>
      </c>
      <c r="M371" s="31">
        <v>8.7204423178640425E-2</v>
      </c>
      <c r="N371" s="21"/>
      <c r="O371" s="27" t="s">
        <v>32</v>
      </c>
      <c r="P371" s="32" t="s">
        <v>36</v>
      </c>
      <c r="Q371" s="28">
        <v>0.30880099999999999</v>
      </c>
      <c r="R371" s="29">
        <v>3.9889285714285717E-2</v>
      </c>
      <c r="S371" s="30">
        <v>1.2317851317857143E-2</v>
      </c>
      <c r="T371" s="31">
        <v>5.5720831695517822E-2</v>
      </c>
      <c r="U371" s="21"/>
      <c r="V371" s="27" t="s">
        <v>32</v>
      </c>
      <c r="W371" s="32" t="s">
        <v>36</v>
      </c>
      <c r="X371" s="28">
        <v>0.30880099999999999</v>
      </c>
      <c r="Y371" s="29">
        <v>3.9889285714285717E-2</v>
      </c>
      <c r="Z371" s="30">
        <v>1.2317851317857143E-2</v>
      </c>
      <c r="AA371" s="31">
        <v>8.6059304000919365E-3</v>
      </c>
      <c r="AB371" s="21"/>
      <c r="AC371" s="27" t="s">
        <v>32</v>
      </c>
      <c r="AD371" s="32" t="s">
        <v>36</v>
      </c>
      <c r="AE371" s="28">
        <v>0.49131464625715887</v>
      </c>
      <c r="AF371" s="29">
        <v>5.4476250000000004E-2</v>
      </c>
      <c r="AG371" s="30">
        <v>2.6764979498166554E-2</v>
      </c>
      <c r="AH371" s="31">
        <v>1.4857961405189845E-2</v>
      </c>
      <c r="AI371" s="21"/>
    </row>
    <row r="372" spans="1:35" outlineLevel="1" x14ac:dyDescent="0.2">
      <c r="A372" s="27" t="s">
        <v>32</v>
      </c>
      <c r="B372" s="32" t="s">
        <v>37</v>
      </c>
      <c r="C372" s="28">
        <v>0.30880099999999999</v>
      </c>
      <c r="D372" s="29">
        <v>0.21370320092213371</v>
      </c>
      <c r="E372" s="30">
        <v>6.599176214795581E-2</v>
      </c>
      <c r="F372" s="31">
        <v>1.039547041570567</v>
      </c>
      <c r="G372" s="21"/>
      <c r="H372" s="27" t="s">
        <v>32</v>
      </c>
      <c r="I372" s="32" t="s">
        <v>37</v>
      </c>
      <c r="J372" s="28">
        <v>0.49131464625715887</v>
      </c>
      <c r="K372" s="29">
        <v>0.24932040107582265</v>
      </c>
      <c r="L372" s="30">
        <v>0.12249476465926078</v>
      </c>
      <c r="M372" s="31">
        <v>0.4671897236096566</v>
      </c>
      <c r="N372" s="21"/>
      <c r="O372" s="27" t="s">
        <v>32</v>
      </c>
      <c r="P372" s="32" t="s">
        <v>37</v>
      </c>
      <c r="Q372" s="28">
        <v>0.30880099999999999</v>
      </c>
      <c r="R372" s="29">
        <v>0.21370320092213371</v>
      </c>
      <c r="S372" s="30">
        <v>6.599176214795581E-2</v>
      </c>
      <c r="T372" s="31">
        <v>0.2985192609531005</v>
      </c>
      <c r="U372" s="21"/>
      <c r="V372" s="27" t="s">
        <v>32</v>
      </c>
      <c r="W372" s="32" t="s">
        <v>37</v>
      </c>
      <c r="X372" s="28">
        <v>0.30880099999999999</v>
      </c>
      <c r="Y372" s="29">
        <v>0.21370320092213371</v>
      </c>
      <c r="Z372" s="30">
        <v>6.599176214795581E-2</v>
      </c>
      <c r="AA372" s="31">
        <v>4.6105485231942765E-2</v>
      </c>
      <c r="AB372" s="21"/>
      <c r="AC372" s="27" t="s">
        <v>32</v>
      </c>
      <c r="AD372" s="32" t="s">
        <v>37</v>
      </c>
      <c r="AE372" s="28">
        <v>0.49131464625715887</v>
      </c>
      <c r="AF372" s="29">
        <v>0.29185152831816885</v>
      </c>
      <c r="AG372" s="30">
        <v>0.1433909303952523</v>
      </c>
      <c r="AH372" s="31">
        <v>7.9600169684899802E-2</v>
      </c>
      <c r="AI372" s="21"/>
    </row>
    <row r="373" spans="1:35" outlineLevel="1" x14ac:dyDescent="0.2">
      <c r="A373" s="27" t="s">
        <v>38</v>
      </c>
      <c r="B373" s="27" t="s">
        <v>39</v>
      </c>
      <c r="C373" s="28">
        <v>1</v>
      </c>
      <c r="D373" s="29">
        <v>0.37011428571428567</v>
      </c>
      <c r="E373" s="30">
        <v>0.37011428571428567</v>
      </c>
      <c r="F373" s="31">
        <v>5.8302915126688646</v>
      </c>
      <c r="G373" s="21"/>
      <c r="H373" s="27" t="s">
        <v>38</v>
      </c>
      <c r="I373" s="27" t="s">
        <v>39</v>
      </c>
      <c r="J373" s="28">
        <v>1</v>
      </c>
      <c r="K373" s="29">
        <v>0.34</v>
      </c>
      <c r="L373" s="30">
        <v>0.34</v>
      </c>
      <c r="M373" s="31">
        <v>1.2967452647395603</v>
      </c>
      <c r="N373" s="21"/>
      <c r="O373" s="27" t="s">
        <v>38</v>
      </c>
      <c r="P373" s="27" t="s">
        <v>39</v>
      </c>
      <c r="Q373" s="28">
        <v>1</v>
      </c>
      <c r="R373" s="29">
        <v>0.37011428571428567</v>
      </c>
      <c r="S373" s="30">
        <v>0.37011428571428567</v>
      </c>
      <c r="T373" s="31">
        <v>1.6742429576573401</v>
      </c>
      <c r="U373" s="21"/>
      <c r="V373" s="27" t="s">
        <v>38</v>
      </c>
      <c r="W373" s="27" t="s">
        <v>39</v>
      </c>
      <c r="X373" s="28">
        <v>1</v>
      </c>
      <c r="Y373" s="29">
        <v>0.37011428571428567</v>
      </c>
      <c r="Z373" s="30">
        <v>0.37011428571428567</v>
      </c>
      <c r="AA373" s="31">
        <v>0.25858225600753465</v>
      </c>
      <c r="AB373" s="21"/>
      <c r="AC373" s="27" t="s">
        <v>38</v>
      </c>
      <c r="AD373" s="27" t="s">
        <v>39</v>
      </c>
      <c r="AE373" s="28">
        <v>1</v>
      </c>
      <c r="AF373" s="29">
        <v>0.47599999999999998</v>
      </c>
      <c r="AG373" s="30">
        <v>0.47599999999999998</v>
      </c>
      <c r="AH373" s="31">
        <v>0.26424042765864386</v>
      </c>
      <c r="AI373" s="21"/>
    </row>
    <row r="374" spans="1:35" outlineLevel="1" x14ac:dyDescent="0.2">
      <c r="A374" s="27" t="s">
        <v>38</v>
      </c>
      <c r="B374" s="27" t="s">
        <v>40</v>
      </c>
      <c r="C374" s="28">
        <v>1</v>
      </c>
      <c r="D374" s="29">
        <v>0.11429999999999998</v>
      </c>
      <c r="E374" s="30">
        <v>0.11429999999999998</v>
      </c>
      <c r="F374" s="31">
        <v>1.8005312024418552</v>
      </c>
      <c r="G374" s="21"/>
      <c r="H374" s="27" t="s">
        <v>38</v>
      </c>
      <c r="I374" s="27" t="s">
        <v>40</v>
      </c>
      <c r="J374" s="28">
        <v>1</v>
      </c>
      <c r="K374" s="29">
        <v>0.105</v>
      </c>
      <c r="L374" s="30">
        <v>0.105</v>
      </c>
      <c r="M374" s="31">
        <v>0.40046544940486417</v>
      </c>
      <c r="N374" s="21"/>
      <c r="O374" s="27" t="s">
        <v>38</v>
      </c>
      <c r="P374" s="27" t="s">
        <v>40</v>
      </c>
      <c r="Q374" s="28">
        <v>1</v>
      </c>
      <c r="R374" s="29">
        <v>0.11429999999999998</v>
      </c>
      <c r="S374" s="30">
        <v>0.11429999999999998</v>
      </c>
      <c r="T374" s="31">
        <v>0.51704561927653148</v>
      </c>
      <c r="U374" s="21"/>
      <c r="V374" s="27" t="s">
        <v>38</v>
      </c>
      <c r="W374" s="27" t="s">
        <v>40</v>
      </c>
      <c r="X374" s="28">
        <v>1</v>
      </c>
      <c r="Y374" s="29">
        <v>0.11429999999999998</v>
      </c>
      <c r="Z374" s="30">
        <v>0.11429999999999998</v>
      </c>
      <c r="AA374" s="31">
        <v>7.9856284943503344E-2</v>
      </c>
      <c r="AB374" s="21"/>
      <c r="AC374" s="27" t="s">
        <v>38</v>
      </c>
      <c r="AD374" s="27" t="s">
        <v>40</v>
      </c>
      <c r="AE374" s="28">
        <v>1</v>
      </c>
      <c r="AF374" s="29">
        <v>0.14699999999999999</v>
      </c>
      <c r="AG374" s="30">
        <v>0.14699999999999999</v>
      </c>
      <c r="AH374" s="31">
        <v>8.1603661482816489E-2</v>
      </c>
      <c r="AI374" s="21"/>
    </row>
    <row r="375" spans="1:35" outlineLevel="1" x14ac:dyDescent="0.2">
      <c r="A375" s="27" t="s">
        <v>38</v>
      </c>
      <c r="B375" s="27" t="s">
        <v>41</v>
      </c>
      <c r="C375" s="28">
        <v>1</v>
      </c>
      <c r="D375" s="29">
        <v>0.65714285714285714</v>
      </c>
      <c r="E375" s="30">
        <v>0.65714285714285714</v>
      </c>
      <c r="F375" s="31">
        <v>10.351760443985171</v>
      </c>
      <c r="G375" s="21"/>
      <c r="H375" s="27" t="s">
        <v>38</v>
      </c>
      <c r="I375" s="27" t="s">
        <v>41</v>
      </c>
      <c r="J375" s="28">
        <v>1</v>
      </c>
      <c r="K375" s="29">
        <v>0.76666666666666672</v>
      </c>
      <c r="L375" s="30">
        <v>0.76666666666666672</v>
      </c>
      <c r="M375" s="31">
        <v>2.9240334400990085</v>
      </c>
      <c r="N375" s="21"/>
      <c r="O375" s="27" t="s">
        <v>38</v>
      </c>
      <c r="P375" s="27" t="s">
        <v>41</v>
      </c>
      <c r="Q375" s="28">
        <v>1</v>
      </c>
      <c r="R375" s="29">
        <v>0.65714285714285714</v>
      </c>
      <c r="S375" s="30">
        <v>0.65714285714285714</v>
      </c>
      <c r="T375" s="31">
        <v>2.9726407307487128</v>
      </c>
      <c r="U375" s="21"/>
      <c r="V375" s="27" t="s">
        <v>38</v>
      </c>
      <c r="W375" s="27" t="s">
        <v>41</v>
      </c>
      <c r="X375" s="28">
        <v>1</v>
      </c>
      <c r="Y375" s="29">
        <v>0.65714285714285714</v>
      </c>
      <c r="Z375" s="30">
        <v>0.65714285714285714</v>
      </c>
      <c r="AA375" s="31">
        <v>0.45911624889403257</v>
      </c>
      <c r="AB375" s="21"/>
      <c r="AC375" s="27" t="s">
        <v>38</v>
      </c>
      <c r="AD375" s="27" t="s">
        <v>41</v>
      </c>
      <c r="AE375" s="28">
        <v>1</v>
      </c>
      <c r="AF375" s="29">
        <v>0.19166666666666668</v>
      </c>
      <c r="AG375" s="30">
        <v>0.19166666666666668</v>
      </c>
      <c r="AH375" s="31">
        <v>0.10639933186535031</v>
      </c>
      <c r="AI375" s="21"/>
    </row>
    <row r="376" spans="1:35" outlineLevel="1" x14ac:dyDescent="0.2">
      <c r="A376" s="27" t="s">
        <v>38</v>
      </c>
      <c r="B376" s="27" t="s">
        <v>42</v>
      </c>
      <c r="C376" s="28">
        <v>1</v>
      </c>
      <c r="D376" s="29">
        <v>6.5314285714285714E-2</v>
      </c>
      <c r="E376" s="30">
        <v>6.5314285714285714E-2</v>
      </c>
      <c r="F376" s="31">
        <v>1.0288749728239175</v>
      </c>
      <c r="G376" s="21"/>
      <c r="H376" s="27" t="s">
        <v>38</v>
      </c>
      <c r="I376" s="27" t="s">
        <v>42</v>
      </c>
      <c r="J376" s="28">
        <v>1</v>
      </c>
      <c r="K376" s="29">
        <v>0.06</v>
      </c>
      <c r="L376" s="30">
        <v>0.06</v>
      </c>
      <c r="M376" s="31">
        <v>0.22883739965992239</v>
      </c>
      <c r="N376" s="21"/>
      <c r="O376" s="27" t="s">
        <v>38</v>
      </c>
      <c r="P376" s="27" t="s">
        <v>42</v>
      </c>
      <c r="Q376" s="28">
        <v>1</v>
      </c>
      <c r="R376" s="29">
        <v>6.5314285714285714E-2</v>
      </c>
      <c r="S376" s="30">
        <v>6.5314285714285714E-2</v>
      </c>
      <c r="T376" s="31">
        <v>0.29545463958658946</v>
      </c>
      <c r="U376" s="21"/>
      <c r="V376" s="27" t="s">
        <v>38</v>
      </c>
      <c r="W376" s="27" t="s">
        <v>42</v>
      </c>
      <c r="X376" s="28">
        <v>1</v>
      </c>
      <c r="Y376" s="29">
        <v>6.5314285714285714E-2</v>
      </c>
      <c r="Z376" s="30">
        <v>6.5314285714285714E-2</v>
      </c>
      <c r="AA376" s="31">
        <v>4.563216282485906E-2</v>
      </c>
      <c r="AB376" s="21"/>
      <c r="AC376" s="27" t="s">
        <v>38</v>
      </c>
      <c r="AD376" s="27" t="s">
        <v>42</v>
      </c>
      <c r="AE376" s="28">
        <v>1</v>
      </c>
      <c r="AF376" s="29">
        <v>8.4000000000000005E-2</v>
      </c>
      <c r="AG376" s="30">
        <v>8.4000000000000005E-2</v>
      </c>
      <c r="AH376" s="31">
        <v>4.6630663704466571E-2</v>
      </c>
      <c r="AI376" s="21"/>
    </row>
    <row r="377" spans="1:35" outlineLevel="1" x14ac:dyDescent="0.2">
      <c r="A377" s="27" t="s">
        <v>38</v>
      </c>
      <c r="B377" s="27" t="s">
        <v>43</v>
      </c>
      <c r="C377" s="28">
        <v>1</v>
      </c>
      <c r="D377" s="29">
        <v>2.2346938775510205E-2</v>
      </c>
      <c r="E377" s="30">
        <v>2.2346938775510205E-2</v>
      </c>
      <c r="F377" s="31">
        <v>0.3520241517442162</v>
      </c>
      <c r="G377" s="21"/>
      <c r="H377" s="27" t="s">
        <v>38</v>
      </c>
      <c r="I377" s="27" t="s">
        <v>43</v>
      </c>
      <c r="J377" s="28">
        <v>1</v>
      </c>
      <c r="K377" s="29">
        <v>2.6071428571428575E-2</v>
      </c>
      <c r="L377" s="30">
        <v>2.6071428571428575E-2</v>
      </c>
      <c r="M377" s="31">
        <v>9.9435298661752006E-2</v>
      </c>
      <c r="N377" s="21"/>
      <c r="O377" s="27" t="s">
        <v>38</v>
      </c>
      <c r="P377" s="27" t="s">
        <v>43</v>
      </c>
      <c r="Q377" s="28">
        <v>1</v>
      </c>
      <c r="R377" s="29">
        <v>2.2346938775510205E-2</v>
      </c>
      <c r="S377" s="30">
        <v>2.2346938775510205E-2</v>
      </c>
      <c r="T377" s="31">
        <v>0.10108824845247953</v>
      </c>
      <c r="U377" s="21"/>
      <c r="V377" s="27" t="s">
        <v>38</v>
      </c>
      <c r="W377" s="27" t="s">
        <v>43</v>
      </c>
      <c r="X377" s="28">
        <v>1</v>
      </c>
      <c r="Y377" s="29">
        <v>2.2346938775510205E-2</v>
      </c>
      <c r="Z377" s="30">
        <v>2.2346938775510205E-2</v>
      </c>
      <c r="AA377" s="31">
        <v>1.5612804116116947E-2</v>
      </c>
      <c r="AB377" s="21"/>
      <c r="AC377" s="27" t="s">
        <v>38</v>
      </c>
      <c r="AD377" s="27" t="s">
        <v>43</v>
      </c>
      <c r="AE377" s="28">
        <v>1</v>
      </c>
      <c r="AF377" s="29">
        <v>2.6071428571428575E-2</v>
      </c>
      <c r="AG377" s="30">
        <v>2.6071428571428575E-2</v>
      </c>
      <c r="AH377" s="31">
        <v>1.4472952595348894E-2</v>
      </c>
      <c r="AI377" s="21"/>
    </row>
    <row r="378" spans="1:35" outlineLevel="1" x14ac:dyDescent="0.2">
      <c r="A378" s="27" t="s">
        <v>38</v>
      </c>
      <c r="B378" s="27" t="s">
        <v>44</v>
      </c>
      <c r="C378" s="28">
        <v>1</v>
      </c>
      <c r="D378" s="29">
        <v>4.5785714285714284E-2</v>
      </c>
      <c r="E378" s="30">
        <v>4.5785714285714284E-2</v>
      </c>
      <c r="F378" s="31">
        <v>0.72124765702114069</v>
      </c>
      <c r="G378" s="21"/>
      <c r="H378" s="27" t="s">
        <v>38</v>
      </c>
      <c r="I378" s="27" t="s">
        <v>44</v>
      </c>
      <c r="J378" s="28">
        <v>1</v>
      </c>
      <c r="K378" s="29">
        <v>5.3416666666666668E-2</v>
      </c>
      <c r="L378" s="30">
        <v>5.3416666666666668E-2</v>
      </c>
      <c r="M378" s="31">
        <v>0.20372885164168092</v>
      </c>
      <c r="N378" s="21"/>
      <c r="O378" s="27" t="s">
        <v>38</v>
      </c>
      <c r="P378" s="27" t="s">
        <v>44</v>
      </c>
      <c r="Q378" s="28">
        <v>1</v>
      </c>
      <c r="R378" s="29">
        <v>4.5785714285714284E-2</v>
      </c>
      <c r="S378" s="30">
        <v>4.5785714285714284E-2</v>
      </c>
      <c r="T378" s="31">
        <v>0.20711551178368748</v>
      </c>
      <c r="U378" s="21"/>
      <c r="V378" s="27" t="s">
        <v>38</v>
      </c>
      <c r="W378" s="27" t="s">
        <v>44</v>
      </c>
      <c r="X378" s="28">
        <v>1</v>
      </c>
      <c r="Y378" s="29">
        <v>4.5785714285714284E-2</v>
      </c>
      <c r="Z378" s="30">
        <v>4.5785714285714284E-2</v>
      </c>
      <c r="AA378" s="31">
        <v>3.1988425602290746E-2</v>
      </c>
      <c r="AB378" s="21"/>
      <c r="AC378" s="27" t="s">
        <v>38</v>
      </c>
      <c r="AD378" s="27" t="s">
        <v>44</v>
      </c>
      <c r="AE378" s="28">
        <v>1</v>
      </c>
      <c r="AF378" s="29">
        <v>2.6708333333333334E-2</v>
      </c>
      <c r="AG378" s="30">
        <v>2.6708333333333334E-2</v>
      </c>
      <c r="AH378" s="31">
        <v>1.4826515592541206E-2</v>
      </c>
      <c r="AI378" s="21"/>
    </row>
    <row r="379" spans="1:35" outlineLevel="1" x14ac:dyDescent="0.2">
      <c r="A379" s="27" t="s">
        <v>45</v>
      </c>
      <c r="B379" s="27" t="s">
        <v>46</v>
      </c>
      <c r="C379" s="28">
        <v>0.74104394863625245</v>
      </c>
      <c r="D379" s="29">
        <v>0.52560428571428564</v>
      </c>
      <c r="E379" s="30">
        <v>0.38949587530585122</v>
      </c>
      <c r="F379" s="31">
        <v>6.1356034707837912</v>
      </c>
      <c r="G379" s="21"/>
      <c r="H379" s="27" t="s">
        <v>45</v>
      </c>
      <c r="I379" s="27" t="s">
        <v>46</v>
      </c>
      <c r="J379" s="28">
        <v>0.74104394863625245</v>
      </c>
      <c r="K379" s="29">
        <v>0.44404500000000002</v>
      </c>
      <c r="L379" s="30">
        <v>0.32905686017218472</v>
      </c>
      <c r="M379" s="31">
        <v>1.255008603701024</v>
      </c>
      <c r="N379" s="21"/>
      <c r="O379" s="27" t="s">
        <v>45</v>
      </c>
      <c r="P379" s="27" t="s">
        <v>46</v>
      </c>
      <c r="Q379" s="28">
        <v>0.74104394863625245</v>
      </c>
      <c r="R379" s="29">
        <v>0.52560428571428564</v>
      </c>
      <c r="S379" s="30">
        <v>0.38949587530585122</v>
      </c>
      <c r="T379" s="31">
        <v>1.7619172008151229</v>
      </c>
      <c r="U379" s="21"/>
      <c r="V379" s="27" t="s">
        <v>45</v>
      </c>
      <c r="W379" s="27" t="s">
        <v>46</v>
      </c>
      <c r="X379" s="28">
        <v>0.74104394863625245</v>
      </c>
      <c r="Y379" s="29">
        <v>0.52560428571428564</v>
      </c>
      <c r="Z379" s="30">
        <v>0.38949587530585122</v>
      </c>
      <c r="AA379" s="31">
        <v>0.27212330361105258</v>
      </c>
      <c r="AB379" s="21"/>
      <c r="AC379" s="27" t="s">
        <v>45</v>
      </c>
      <c r="AD379" s="27" t="s">
        <v>46</v>
      </c>
      <c r="AE379" s="28">
        <v>0.74104394863625245</v>
      </c>
      <c r="AF379" s="29">
        <v>0.105725</v>
      </c>
      <c r="AG379" s="30">
        <v>7.8346871469567786E-2</v>
      </c>
      <c r="AH379" s="31">
        <v>4.3492459711839064E-2</v>
      </c>
      <c r="AI379" s="21"/>
    </row>
    <row r="380" spans="1:35" outlineLevel="1" x14ac:dyDescent="0.2">
      <c r="A380" s="27" t="s">
        <v>45</v>
      </c>
      <c r="B380" s="27" t="s">
        <v>47</v>
      </c>
      <c r="C380" s="28">
        <v>0</v>
      </c>
      <c r="D380" s="29">
        <v>0.27450000000000002</v>
      </c>
      <c r="E380" s="30">
        <v>0</v>
      </c>
      <c r="F380" s="31">
        <v>0</v>
      </c>
      <c r="G380" s="21"/>
      <c r="H380" s="27" t="s">
        <v>45</v>
      </c>
      <c r="I380" s="27" t="s">
        <v>47</v>
      </c>
      <c r="J380" s="28">
        <v>0</v>
      </c>
      <c r="K380" s="29">
        <v>0.32024999999999998</v>
      </c>
      <c r="L380" s="30">
        <v>0</v>
      </c>
      <c r="M380" s="31">
        <v>0</v>
      </c>
      <c r="N380" s="21"/>
      <c r="O380" s="27" t="s">
        <v>45</v>
      </c>
      <c r="P380" s="27" t="s">
        <v>47</v>
      </c>
      <c r="Q380" s="28">
        <v>0</v>
      </c>
      <c r="R380" s="29">
        <v>0.27450000000000002</v>
      </c>
      <c r="S380" s="30">
        <v>0</v>
      </c>
      <c r="T380" s="31">
        <v>0</v>
      </c>
      <c r="U380" s="21"/>
      <c r="V380" s="27" t="s">
        <v>45</v>
      </c>
      <c r="W380" s="27" t="s">
        <v>47</v>
      </c>
      <c r="X380" s="28">
        <v>0</v>
      </c>
      <c r="Y380" s="29">
        <v>0.27450000000000002</v>
      </c>
      <c r="Z380" s="30">
        <v>0</v>
      </c>
      <c r="AA380" s="31">
        <v>0</v>
      </c>
      <c r="AB380" s="21"/>
      <c r="AC380" s="27" t="s">
        <v>45</v>
      </c>
      <c r="AD380" s="27" t="s">
        <v>47</v>
      </c>
      <c r="AE380" s="28">
        <v>0</v>
      </c>
      <c r="AF380" s="29">
        <v>0.32024999999999998</v>
      </c>
      <c r="AG380" s="30">
        <v>0</v>
      </c>
      <c r="AH380" s="31">
        <v>0</v>
      </c>
      <c r="AI380" s="21"/>
    </row>
    <row r="381" spans="1:35" outlineLevel="1" x14ac:dyDescent="0.2">
      <c r="A381" s="27" t="s">
        <v>45</v>
      </c>
      <c r="B381" s="27" t="s">
        <v>48</v>
      </c>
      <c r="C381" s="28">
        <v>0</v>
      </c>
      <c r="D381" s="29">
        <v>0.35579235714285712</v>
      </c>
      <c r="E381" s="30">
        <v>0</v>
      </c>
      <c r="F381" s="31">
        <v>0</v>
      </c>
      <c r="G381" s="21"/>
      <c r="H381" s="27" t="s">
        <v>45</v>
      </c>
      <c r="I381" s="27" t="s">
        <v>48</v>
      </c>
      <c r="J381" s="28">
        <v>0</v>
      </c>
      <c r="K381" s="29">
        <v>0.41509108333333333</v>
      </c>
      <c r="L381" s="30">
        <v>0</v>
      </c>
      <c r="M381" s="31">
        <v>0</v>
      </c>
      <c r="N381" s="21"/>
      <c r="O381" s="27" t="s">
        <v>45</v>
      </c>
      <c r="P381" s="27" t="s">
        <v>48</v>
      </c>
      <c r="Q381" s="28">
        <v>0</v>
      </c>
      <c r="R381" s="29">
        <v>0.35579235714285712</v>
      </c>
      <c r="S381" s="30">
        <v>0</v>
      </c>
      <c r="T381" s="31">
        <v>0</v>
      </c>
      <c r="U381" s="21"/>
      <c r="V381" s="27" t="s">
        <v>45</v>
      </c>
      <c r="W381" s="27" t="s">
        <v>48</v>
      </c>
      <c r="X381" s="28">
        <v>0</v>
      </c>
      <c r="Y381" s="29">
        <v>0.35579235714285712</v>
      </c>
      <c r="Z381" s="30">
        <v>0</v>
      </c>
      <c r="AA381" s="31">
        <v>0</v>
      </c>
      <c r="AB381" s="21"/>
      <c r="AC381" s="27" t="s">
        <v>45</v>
      </c>
      <c r="AD381" s="27" t="s">
        <v>48</v>
      </c>
      <c r="AE381" s="28">
        <v>0</v>
      </c>
      <c r="AF381" s="29">
        <v>0.41509108333333333</v>
      </c>
      <c r="AG381" s="30">
        <v>0</v>
      </c>
      <c r="AH381" s="31">
        <v>0</v>
      </c>
      <c r="AI381" s="21"/>
    </row>
    <row r="382" spans="1:35" outlineLevel="1" x14ac:dyDescent="0.2">
      <c r="A382" s="27" t="s">
        <v>45</v>
      </c>
      <c r="B382" s="27" t="s">
        <v>49</v>
      </c>
      <c r="C382" s="28">
        <v>0.63</v>
      </c>
      <c r="D382" s="29">
        <v>8.6558860959658937E-2</v>
      </c>
      <c r="E382" s="30">
        <v>5.4532082404585132E-2</v>
      </c>
      <c r="F382" s="31">
        <v>0.85902638585814539</v>
      </c>
      <c r="G382" s="21"/>
      <c r="H382" s="27" t="s">
        <v>45</v>
      </c>
      <c r="I382" s="27" t="s">
        <v>49</v>
      </c>
      <c r="J382" s="28">
        <v>0.63</v>
      </c>
      <c r="K382" s="29">
        <v>0.10098533778626875</v>
      </c>
      <c r="L382" s="30">
        <v>6.3620762805349312E-2</v>
      </c>
      <c r="M382" s="31">
        <v>0.24264683207928076</v>
      </c>
      <c r="N382" s="21"/>
      <c r="O382" s="27" t="s">
        <v>45</v>
      </c>
      <c r="P382" s="27" t="s">
        <v>49</v>
      </c>
      <c r="Q382" s="28">
        <v>0.63</v>
      </c>
      <c r="R382" s="29">
        <v>8.6558860959658937E-2</v>
      </c>
      <c r="S382" s="30">
        <v>5.4532082404585132E-2</v>
      </c>
      <c r="T382" s="31">
        <v>0.24668044022150104</v>
      </c>
      <c r="U382" s="21"/>
      <c r="V382" s="27" t="s">
        <v>45</v>
      </c>
      <c r="W382" s="27" t="s">
        <v>49</v>
      </c>
      <c r="X382" s="28">
        <v>0.63</v>
      </c>
      <c r="Y382" s="29">
        <v>8.6558860959658937E-2</v>
      </c>
      <c r="Z382" s="30">
        <v>5.4532082404585132E-2</v>
      </c>
      <c r="AA382" s="31">
        <v>3.8099120831698655E-2</v>
      </c>
      <c r="AB382" s="21"/>
      <c r="AC382" s="27" t="s">
        <v>45</v>
      </c>
      <c r="AD382" s="27" t="s">
        <v>49</v>
      </c>
      <c r="AE382" s="28">
        <v>0.63</v>
      </c>
      <c r="AF382" s="29">
        <v>0.10098533778626875</v>
      </c>
      <c r="AG382" s="30">
        <v>6.3620762805349312E-2</v>
      </c>
      <c r="AH382" s="31">
        <v>3.5317599940450937E-2</v>
      </c>
      <c r="AI382" s="21"/>
    </row>
    <row r="383" spans="1:35" outlineLevel="1" x14ac:dyDescent="0.2">
      <c r="A383" s="27" t="s">
        <v>45</v>
      </c>
      <c r="B383" s="27" t="s">
        <v>50</v>
      </c>
      <c r="C383" s="28">
        <v>0.57999999999999996</v>
      </c>
      <c r="D383" s="29">
        <v>0.28096052979752145</v>
      </c>
      <c r="E383" s="30">
        <v>0.16295710728256244</v>
      </c>
      <c r="F383" s="31">
        <v>2.5670109914428574</v>
      </c>
      <c r="G383" s="21"/>
      <c r="H383" s="27" t="s">
        <v>45</v>
      </c>
      <c r="I383" s="27" t="s">
        <v>50</v>
      </c>
      <c r="J383" s="28">
        <v>0.57999999999999996</v>
      </c>
      <c r="K383" s="29">
        <v>0.327787284763775</v>
      </c>
      <c r="L383" s="30">
        <v>0.19011662516298949</v>
      </c>
      <c r="M383" s="31">
        <v>0.72509656890697805</v>
      </c>
      <c r="N383" s="21"/>
      <c r="O383" s="27" t="s">
        <v>45</v>
      </c>
      <c r="P383" s="27" t="s">
        <v>50</v>
      </c>
      <c r="Q383" s="28">
        <v>0.57999999999999996</v>
      </c>
      <c r="R383" s="29">
        <v>0.28096052979752145</v>
      </c>
      <c r="S383" s="30">
        <v>0.16295710728256244</v>
      </c>
      <c r="T383" s="31">
        <v>0.7371501176765064</v>
      </c>
      <c r="U383" s="21"/>
      <c r="V383" s="27" t="s">
        <v>45</v>
      </c>
      <c r="W383" s="27" t="s">
        <v>50</v>
      </c>
      <c r="X383" s="28">
        <v>0.57999999999999996</v>
      </c>
      <c r="Y383" s="29">
        <v>0.28096052979752145</v>
      </c>
      <c r="Z383" s="30">
        <v>0.16295710728256244</v>
      </c>
      <c r="AA383" s="31">
        <v>0.11385082408333641</v>
      </c>
      <c r="AB383" s="21"/>
      <c r="AC383" s="27" t="s">
        <v>45</v>
      </c>
      <c r="AD383" s="27" t="s">
        <v>50</v>
      </c>
      <c r="AE383" s="28">
        <v>0.57999999999999996</v>
      </c>
      <c r="AF383" s="29">
        <v>0.327787284763775</v>
      </c>
      <c r="AG383" s="30">
        <v>0.19011662516298949</v>
      </c>
      <c r="AH383" s="31">
        <v>0.10553886205480344</v>
      </c>
      <c r="AI383" s="21"/>
    </row>
    <row r="384" spans="1:35" ht="15" outlineLevel="1" thickBot="1" x14ac:dyDescent="0.25">
      <c r="A384" s="27" t="s">
        <v>45</v>
      </c>
      <c r="B384" t="s">
        <v>51</v>
      </c>
      <c r="C384" s="28">
        <v>1</v>
      </c>
      <c r="D384" s="29">
        <v>3.85243145458921</v>
      </c>
      <c r="E384" s="30">
        <v>3.85243145458921</v>
      </c>
      <c r="F384" s="31">
        <v>60.686115829014319</v>
      </c>
      <c r="G384" s="21"/>
      <c r="H384" s="27" t="s">
        <v>45</v>
      </c>
      <c r="I384" t="s">
        <v>51</v>
      </c>
      <c r="J384" s="28">
        <v>1</v>
      </c>
      <c r="K384" s="29">
        <v>3.9763122570747491</v>
      </c>
      <c r="L384" s="30">
        <v>3.9763122570747491</v>
      </c>
      <c r="M384" s="31">
        <v>15.165482619081041</v>
      </c>
      <c r="N384" s="21"/>
      <c r="O384" s="27" t="s">
        <v>45</v>
      </c>
      <c r="P384" t="s">
        <v>51</v>
      </c>
      <c r="Q384" s="28">
        <v>1</v>
      </c>
      <c r="R384" s="29">
        <v>3.85243145458921</v>
      </c>
      <c r="S384" s="30">
        <v>3.85243145458921</v>
      </c>
      <c r="T384" s="31">
        <v>17.426796213109949</v>
      </c>
      <c r="U384" s="21"/>
      <c r="V384" s="27" t="s">
        <v>45</v>
      </c>
      <c r="W384" t="s">
        <v>51</v>
      </c>
      <c r="X384" s="28">
        <v>1</v>
      </c>
      <c r="Y384" s="29">
        <v>3.85243145458921</v>
      </c>
      <c r="Z384" s="30">
        <v>3.85243145458921</v>
      </c>
      <c r="AA384" s="31">
        <v>2.6915211195362301</v>
      </c>
      <c r="AB384" s="21"/>
      <c r="AC384" s="27" t="s">
        <v>45</v>
      </c>
      <c r="AD384" t="s">
        <v>51</v>
      </c>
      <c r="AE384" s="28">
        <v>1</v>
      </c>
      <c r="AF384" s="29">
        <v>3.4222178776828085</v>
      </c>
      <c r="AG384" s="30">
        <v>3.4222178776828085</v>
      </c>
      <c r="AH384" s="31">
        <v>1.8997653687814327</v>
      </c>
      <c r="AI384" s="21"/>
    </row>
    <row r="385" spans="1:35" ht="15.75" outlineLevel="1" thickTop="1" thickBot="1" x14ac:dyDescent="0.25">
      <c r="A385" s="33" t="s">
        <v>52</v>
      </c>
      <c r="B385" s="33"/>
      <c r="C385" s="33"/>
      <c r="D385" s="34"/>
      <c r="E385" s="34">
        <v>23.439183486720424</v>
      </c>
      <c r="F385" s="34">
        <v>369.22993200000008</v>
      </c>
      <c r="G385" s="21"/>
      <c r="H385" s="33" t="s">
        <v>52</v>
      </c>
      <c r="I385" s="33"/>
      <c r="J385" s="33"/>
      <c r="K385" s="34"/>
      <c r="L385" s="34">
        <v>24.362668405851728</v>
      </c>
      <c r="M385" s="34">
        <v>92.918161446200955</v>
      </c>
      <c r="N385" s="21"/>
      <c r="O385" s="33" t="s">
        <v>52</v>
      </c>
      <c r="P385" s="33"/>
      <c r="Q385" s="33"/>
      <c r="R385" s="34"/>
      <c r="S385" s="34">
        <v>23.10385189115464</v>
      </c>
      <c r="T385" s="34">
        <v>104.51220830039649</v>
      </c>
      <c r="U385" s="21"/>
      <c r="V385" s="33" t="s">
        <v>52</v>
      </c>
      <c r="W385" s="33"/>
      <c r="X385" s="33"/>
      <c r="Y385" s="34"/>
      <c r="Z385" s="34">
        <v>23.153857696238852</v>
      </c>
      <c r="AA385" s="34">
        <v>16.176562184883444</v>
      </c>
      <c r="AB385" s="21"/>
      <c r="AC385" s="33" t="s">
        <v>52</v>
      </c>
      <c r="AD385" s="33"/>
      <c r="AE385" s="33"/>
      <c r="AF385" s="34"/>
      <c r="AG385" s="34">
        <v>22.798253268792863</v>
      </c>
      <c r="AH385" s="34">
        <v>12.655924776503996</v>
      </c>
      <c r="AI385" s="21"/>
    </row>
    <row r="386" spans="1:35" ht="15" outlineLevel="1" thickTop="1" x14ac:dyDescent="0.2">
      <c r="G386" s="21"/>
      <c r="N386" s="21"/>
      <c r="U386" s="21"/>
      <c r="AB386" s="21"/>
      <c r="AI386" s="21"/>
    </row>
    <row r="387" spans="1:35" ht="16.5" thickBot="1" x14ac:dyDescent="0.3">
      <c r="A387" s="71" t="s">
        <v>60</v>
      </c>
      <c r="B387" s="71"/>
      <c r="C387" s="71"/>
      <c r="D387" s="71"/>
      <c r="E387" s="71"/>
      <c r="F387" s="71"/>
      <c r="G387" s="21"/>
      <c r="H387" s="71" t="s">
        <v>60</v>
      </c>
      <c r="I387" s="71"/>
      <c r="J387" s="71"/>
      <c r="K387" s="71"/>
      <c r="L387" s="71"/>
      <c r="M387" s="71"/>
      <c r="N387" s="21"/>
      <c r="O387" s="71" t="s">
        <v>60</v>
      </c>
      <c r="P387" s="71"/>
      <c r="Q387" s="71"/>
      <c r="R387" s="71"/>
      <c r="S387" s="71"/>
      <c r="T387" s="71"/>
      <c r="U387" s="21"/>
      <c r="V387" s="71" t="s">
        <v>60</v>
      </c>
      <c r="W387" s="71"/>
      <c r="X387" s="71"/>
      <c r="Y387" s="71"/>
      <c r="Z387" s="71"/>
      <c r="AA387" s="71"/>
      <c r="AB387" s="21"/>
      <c r="AC387" s="71" t="s">
        <v>60</v>
      </c>
      <c r="AD387" s="71"/>
      <c r="AE387" s="71"/>
      <c r="AF387" s="71"/>
      <c r="AG387" s="71"/>
      <c r="AH387" s="71"/>
      <c r="AI387" s="21"/>
    </row>
    <row r="388" spans="1:35" ht="15" outlineLevel="1" thickTop="1" x14ac:dyDescent="0.2">
      <c r="A388" s="1"/>
      <c r="B388" s="22" t="s">
        <v>148</v>
      </c>
      <c r="C388" s="23">
        <v>25.571950650414113</v>
      </c>
      <c r="D388" s="24"/>
      <c r="E388" s="1"/>
      <c r="F388" s="1"/>
      <c r="G388" s="21"/>
      <c r="H388" s="1"/>
      <c r="I388" s="22" t="s">
        <v>148</v>
      </c>
      <c r="J388" s="23">
        <v>5.0109160009137748</v>
      </c>
      <c r="K388" s="24"/>
      <c r="L388" s="1"/>
      <c r="M388" s="1"/>
      <c r="N388" s="21"/>
      <c r="O388" s="1"/>
      <c r="P388" s="22" t="s">
        <v>148</v>
      </c>
      <c r="Q388" s="23">
        <v>7.0366340031426677</v>
      </c>
      <c r="R388" s="24"/>
      <c r="S388" s="1"/>
      <c r="T388" s="1"/>
      <c r="U388" s="21"/>
      <c r="V388" s="1"/>
      <c r="W388" s="22" t="s">
        <v>148</v>
      </c>
      <c r="X388" s="23">
        <v>3.8628936007951378</v>
      </c>
      <c r="Y388" s="24"/>
      <c r="Z388" s="1"/>
      <c r="AA388" s="1"/>
      <c r="AB388" s="21"/>
      <c r="AC388" s="1"/>
      <c r="AD388" s="22" t="s">
        <v>148</v>
      </c>
      <c r="AE388" s="23">
        <v>0.33727323589230668</v>
      </c>
      <c r="AF388" s="24"/>
      <c r="AG388" s="1"/>
      <c r="AH388" s="1"/>
      <c r="AI388" s="21"/>
    </row>
    <row r="389" spans="1:35" outlineLevel="1" x14ac:dyDescent="0.2">
      <c r="A389" s="1"/>
      <c r="B389" s="25" t="s">
        <v>149</v>
      </c>
      <c r="C389" s="23">
        <v>15.909627175563614</v>
      </c>
      <c r="D389" s="1"/>
      <c r="E389" s="1"/>
      <c r="F389" s="1"/>
      <c r="G389" s="21"/>
      <c r="H389" s="1"/>
      <c r="I389" s="25" t="s">
        <v>149</v>
      </c>
      <c r="J389" s="23">
        <v>17.336795298327761</v>
      </c>
      <c r="K389" s="1"/>
      <c r="L389" s="1"/>
      <c r="M389" s="1"/>
      <c r="N389" s="21"/>
      <c r="O389" s="1"/>
      <c r="P389" s="25" t="s">
        <v>149</v>
      </c>
      <c r="Q389" s="23">
        <v>16.036370185094487</v>
      </c>
      <c r="R389" s="1"/>
      <c r="S389" s="1"/>
      <c r="T389" s="1"/>
      <c r="U389" s="21"/>
      <c r="V389" s="1"/>
      <c r="W389" s="25" t="s">
        <v>149</v>
      </c>
      <c r="X389" s="23">
        <v>14.211426605560519</v>
      </c>
      <c r="Y389" s="1"/>
      <c r="Z389" s="1"/>
      <c r="AA389" s="1"/>
      <c r="AB389" s="21"/>
      <c r="AC389" s="1"/>
      <c r="AD389" s="25" t="s">
        <v>149</v>
      </c>
      <c r="AE389" s="23">
        <v>15.237664988611119</v>
      </c>
      <c r="AF389" s="1"/>
      <c r="AG389" s="1"/>
      <c r="AH389" s="1"/>
      <c r="AI389" s="21"/>
    </row>
    <row r="390" spans="1:35" outlineLevel="1" x14ac:dyDescent="0.2">
      <c r="A390" s="1"/>
      <c r="B390" s="22" t="s">
        <v>150</v>
      </c>
      <c r="C390" s="23">
        <v>406.84020099999998</v>
      </c>
      <c r="D390" s="24"/>
      <c r="E390" s="1"/>
      <c r="F390" s="1"/>
      <c r="G390" s="21"/>
      <c r="H390" s="1"/>
      <c r="I390" s="22" t="s">
        <v>150</v>
      </c>
      <c r="J390" s="23">
        <v>86.873224964957259</v>
      </c>
      <c r="K390" s="24"/>
      <c r="L390" s="1"/>
      <c r="M390" s="1"/>
      <c r="N390" s="21"/>
      <c r="O390" s="1"/>
      <c r="P390" s="22" t="s">
        <v>150</v>
      </c>
      <c r="Q390" s="23">
        <v>112.84206773141914</v>
      </c>
      <c r="R390" s="24"/>
      <c r="S390" s="1"/>
      <c r="T390" s="1"/>
      <c r="U390" s="21"/>
      <c r="V390" s="1"/>
      <c r="W390" s="22" t="s">
        <v>150</v>
      </c>
      <c r="X390" s="23">
        <v>54.897228892789492</v>
      </c>
      <c r="Y390" s="24"/>
      <c r="Z390" s="1"/>
      <c r="AA390" s="1"/>
      <c r="AB390" s="21"/>
      <c r="AC390" s="1"/>
      <c r="AD390" s="22" t="s">
        <v>150</v>
      </c>
      <c r="AE390" s="23">
        <v>5.1392565781517803</v>
      </c>
      <c r="AF390" s="24"/>
      <c r="AG390" s="1"/>
      <c r="AH390" s="1"/>
      <c r="AI390" s="21"/>
    </row>
    <row r="391" spans="1:35" outlineLevel="1" x14ac:dyDescent="0.2">
      <c r="A391" s="1"/>
      <c r="B391" s="25"/>
      <c r="C391" s="26"/>
      <c r="D391" s="1"/>
      <c r="E391" s="1"/>
      <c r="F391" s="1"/>
      <c r="G391" s="21"/>
      <c r="H391" s="1"/>
      <c r="I391" s="25"/>
      <c r="J391" s="26"/>
      <c r="K391" s="1"/>
      <c r="L391" s="1"/>
      <c r="M391" s="1"/>
      <c r="N391" s="21"/>
      <c r="O391" s="1"/>
      <c r="P391" s="25"/>
      <c r="Q391" s="26"/>
      <c r="R391" s="1"/>
      <c r="S391" s="1"/>
      <c r="T391" s="1"/>
      <c r="U391" s="21"/>
      <c r="V391" s="1"/>
      <c r="W391" s="25"/>
      <c r="X391" s="26"/>
      <c r="Y391" s="1"/>
      <c r="Z391" s="1"/>
      <c r="AA391" s="1"/>
      <c r="AB391" s="21"/>
      <c r="AC391" s="1"/>
      <c r="AD391" s="25"/>
      <c r="AE391" s="26"/>
      <c r="AF391" s="1"/>
      <c r="AG391" s="1"/>
      <c r="AH391" s="1"/>
      <c r="AI391" s="21"/>
    </row>
    <row r="392" spans="1:35" ht="15.6" customHeight="1" outlineLevel="1" thickBot="1" x14ac:dyDescent="0.3">
      <c r="A392" s="72" t="s">
        <v>158</v>
      </c>
      <c r="B392" s="72"/>
      <c r="C392" s="72"/>
      <c r="D392" s="72"/>
      <c r="E392" s="72"/>
      <c r="F392" s="72"/>
      <c r="G392" s="21"/>
      <c r="H392" s="72" t="s">
        <v>158</v>
      </c>
      <c r="I392" s="72"/>
      <c r="J392" s="72"/>
      <c r="K392" s="72"/>
      <c r="L392" s="72"/>
      <c r="M392" s="72"/>
      <c r="N392" s="21"/>
      <c r="O392" s="72" t="s">
        <v>158</v>
      </c>
      <c r="P392" s="72"/>
      <c r="Q392" s="72"/>
      <c r="R392" s="72"/>
      <c r="S392" s="72"/>
      <c r="T392" s="72"/>
      <c r="U392" s="21"/>
      <c r="V392" s="72" t="s">
        <v>158</v>
      </c>
      <c r="W392" s="72"/>
      <c r="X392" s="72"/>
      <c r="Y392" s="72"/>
      <c r="Z392" s="72"/>
      <c r="AA392" s="72"/>
      <c r="AB392" s="21"/>
      <c r="AC392" s="72" t="s">
        <v>158</v>
      </c>
      <c r="AD392" s="72"/>
      <c r="AE392" s="72"/>
      <c r="AF392" s="72"/>
      <c r="AG392" s="72"/>
      <c r="AH392" s="72"/>
      <c r="AI392" s="21"/>
    </row>
    <row r="393" spans="1:35" ht="15" outlineLevel="1" thickTop="1" x14ac:dyDescent="0.2">
      <c r="A393" s="67" t="s">
        <v>1</v>
      </c>
      <c r="B393" s="69" t="s">
        <v>2</v>
      </c>
      <c r="C393" s="69" t="s">
        <v>151</v>
      </c>
      <c r="D393" s="35" t="s">
        <v>152</v>
      </c>
      <c r="E393" s="36" t="s">
        <v>153</v>
      </c>
      <c r="F393" s="35" t="s">
        <v>154</v>
      </c>
      <c r="G393" s="21"/>
      <c r="H393" s="67" t="s">
        <v>1</v>
      </c>
      <c r="I393" s="69" t="s">
        <v>2</v>
      </c>
      <c r="J393" s="69" t="s">
        <v>151</v>
      </c>
      <c r="K393" s="35" t="s">
        <v>152</v>
      </c>
      <c r="L393" s="36" t="s">
        <v>153</v>
      </c>
      <c r="M393" s="35" t="s">
        <v>154</v>
      </c>
      <c r="N393" s="21"/>
      <c r="O393" s="67" t="s">
        <v>1</v>
      </c>
      <c r="P393" s="69" t="s">
        <v>2</v>
      </c>
      <c r="Q393" s="69" t="s">
        <v>151</v>
      </c>
      <c r="R393" s="35" t="s">
        <v>152</v>
      </c>
      <c r="S393" s="36" t="s">
        <v>153</v>
      </c>
      <c r="T393" s="35" t="s">
        <v>154</v>
      </c>
      <c r="U393" s="21"/>
      <c r="V393" s="67" t="s">
        <v>1</v>
      </c>
      <c r="W393" s="69" t="s">
        <v>2</v>
      </c>
      <c r="X393" s="69" t="s">
        <v>151</v>
      </c>
      <c r="Y393" s="35" t="s">
        <v>152</v>
      </c>
      <c r="Z393" s="36" t="s">
        <v>153</v>
      </c>
      <c r="AA393" s="35" t="s">
        <v>154</v>
      </c>
      <c r="AB393" s="21"/>
      <c r="AC393" s="67" t="s">
        <v>1</v>
      </c>
      <c r="AD393" s="69" t="s">
        <v>2</v>
      </c>
      <c r="AE393" s="69" t="s">
        <v>151</v>
      </c>
      <c r="AF393" s="35" t="s">
        <v>152</v>
      </c>
      <c r="AG393" s="36" t="s">
        <v>153</v>
      </c>
      <c r="AH393" s="35" t="s">
        <v>154</v>
      </c>
      <c r="AI393" s="21"/>
    </row>
    <row r="394" spans="1:35" ht="15" outlineLevel="1" thickBot="1" x14ac:dyDescent="0.25">
      <c r="A394" s="68"/>
      <c r="B394" s="70"/>
      <c r="C394" s="70"/>
      <c r="D394" s="37" t="s">
        <v>155</v>
      </c>
      <c r="E394" s="37" t="s">
        <v>156</v>
      </c>
      <c r="F394" s="37" t="s">
        <v>157</v>
      </c>
      <c r="G394" s="21"/>
      <c r="H394" s="68"/>
      <c r="I394" s="70"/>
      <c r="J394" s="70"/>
      <c r="K394" s="37" t="s">
        <v>155</v>
      </c>
      <c r="L394" s="37" t="s">
        <v>156</v>
      </c>
      <c r="M394" s="37" t="s">
        <v>157</v>
      </c>
      <c r="N394" s="21"/>
      <c r="O394" s="68"/>
      <c r="P394" s="70"/>
      <c r="Q394" s="70"/>
      <c r="R394" s="37" t="s">
        <v>155</v>
      </c>
      <c r="S394" s="37" t="s">
        <v>156</v>
      </c>
      <c r="T394" s="37" t="s">
        <v>157</v>
      </c>
      <c r="U394" s="21"/>
      <c r="V394" s="68"/>
      <c r="W394" s="70"/>
      <c r="X394" s="70"/>
      <c r="Y394" s="37" t="s">
        <v>155</v>
      </c>
      <c r="Z394" s="37" t="s">
        <v>156</v>
      </c>
      <c r="AA394" s="37" t="s">
        <v>157</v>
      </c>
      <c r="AB394" s="21"/>
      <c r="AC394" s="68"/>
      <c r="AD394" s="70"/>
      <c r="AE394" s="70"/>
      <c r="AF394" s="37" t="s">
        <v>155</v>
      </c>
      <c r="AG394" s="37" t="s">
        <v>156</v>
      </c>
      <c r="AH394" s="37" t="s">
        <v>157</v>
      </c>
      <c r="AI394" s="21"/>
    </row>
    <row r="395" spans="1:35" ht="15" outlineLevel="1" thickTop="1" x14ac:dyDescent="0.2">
      <c r="A395" s="27" t="s">
        <v>3</v>
      </c>
      <c r="B395" t="s">
        <v>4</v>
      </c>
      <c r="C395" s="28">
        <v>0</v>
      </c>
      <c r="D395" s="29">
        <v>2.0060826593271046</v>
      </c>
      <c r="E395" s="30">
        <v>0</v>
      </c>
      <c r="F395" s="31">
        <v>0</v>
      </c>
      <c r="G395" s="21"/>
      <c r="H395" s="27" t="s">
        <v>3</v>
      </c>
      <c r="I395" t="s">
        <v>4</v>
      </c>
      <c r="J395" s="28">
        <v>0.29987075910369748</v>
      </c>
      <c r="K395" s="29">
        <v>2.8660698074113307</v>
      </c>
      <c r="L395" s="30">
        <v>0.85945052879262374</v>
      </c>
      <c r="M395" s="31">
        <v>4.3066344067207636</v>
      </c>
      <c r="N395" s="21"/>
      <c r="O395" s="27" t="s">
        <v>3</v>
      </c>
      <c r="P395" t="s">
        <v>4</v>
      </c>
      <c r="Q395" s="28">
        <v>0</v>
      </c>
      <c r="R395" s="29">
        <v>2.0373146192785812</v>
      </c>
      <c r="S395" s="30">
        <v>0</v>
      </c>
      <c r="T395" s="31">
        <v>0</v>
      </c>
      <c r="U395" s="21"/>
      <c r="V395" s="27" t="s">
        <v>3</v>
      </c>
      <c r="W395" t="s">
        <v>4</v>
      </c>
      <c r="X395" s="28">
        <v>0</v>
      </c>
      <c r="Y395" s="29">
        <v>2.0278905937435683</v>
      </c>
      <c r="Z395" s="30">
        <v>0</v>
      </c>
      <c r="AA395" s="31">
        <v>0</v>
      </c>
      <c r="AB395" s="21"/>
      <c r="AC395" s="27" t="s">
        <v>3</v>
      </c>
      <c r="AD395" t="s">
        <v>4</v>
      </c>
      <c r="AE395" s="28">
        <v>0.29987075910369748</v>
      </c>
      <c r="AF395" s="29">
        <v>2.5009380572301922</v>
      </c>
      <c r="AG395" s="30">
        <v>0.74995819369294414</v>
      </c>
      <c r="AH395" s="31">
        <v>0.25294082677076857</v>
      </c>
      <c r="AI395" s="21"/>
    </row>
    <row r="396" spans="1:35" outlineLevel="1" x14ac:dyDescent="0.2">
      <c r="A396" s="27" t="s">
        <v>3</v>
      </c>
      <c r="B396" t="s">
        <v>5</v>
      </c>
      <c r="C396" s="28">
        <v>0.56480652046221125</v>
      </c>
      <c r="D396" s="29">
        <v>2.2998275064993421</v>
      </c>
      <c r="E396" s="30">
        <v>1.298957571609177</v>
      </c>
      <c r="F396" s="31">
        <v>33.216878918171631</v>
      </c>
      <c r="G396" s="21"/>
      <c r="H396" s="27" t="s">
        <v>3</v>
      </c>
      <c r="I396" t="s">
        <v>5</v>
      </c>
      <c r="J396" s="28">
        <v>0</v>
      </c>
      <c r="K396" s="29">
        <v>3.0852133599390417</v>
      </c>
      <c r="L396" s="30">
        <v>0</v>
      </c>
      <c r="M396" s="31">
        <v>0</v>
      </c>
      <c r="N396" s="21"/>
      <c r="O396" s="27" t="s">
        <v>3</v>
      </c>
      <c r="P396" t="s">
        <v>5</v>
      </c>
      <c r="Q396" s="28">
        <v>0.56480652046221125</v>
      </c>
      <c r="R396" s="29">
        <v>2.5559864783181325</v>
      </c>
      <c r="S396" s="30">
        <v>1.4436378291673255</v>
      </c>
      <c r="T396" s="31">
        <v>10.158351036941868</v>
      </c>
      <c r="U396" s="21"/>
      <c r="V396" s="27" t="s">
        <v>3</v>
      </c>
      <c r="W396" t="s">
        <v>5</v>
      </c>
      <c r="X396" s="28">
        <v>0.56480652046221125</v>
      </c>
      <c r="Y396" s="29">
        <v>2.4103686915075091</v>
      </c>
      <c r="Z396" s="30">
        <v>1.3613919536814092</v>
      </c>
      <c r="AA396" s="31">
        <v>5.2589122660499061</v>
      </c>
      <c r="AB396" s="21"/>
      <c r="AC396" s="27" t="s">
        <v>3</v>
      </c>
      <c r="AD396" t="s">
        <v>5</v>
      </c>
      <c r="AE396" s="28">
        <v>0</v>
      </c>
      <c r="AF396" s="29">
        <v>2.6123444912601648</v>
      </c>
      <c r="AG396" s="30">
        <v>0</v>
      </c>
      <c r="AH396" s="31">
        <v>0</v>
      </c>
      <c r="AI396" s="21"/>
    </row>
    <row r="397" spans="1:35" outlineLevel="1" x14ac:dyDescent="0.2">
      <c r="A397" s="27" t="s">
        <v>3</v>
      </c>
      <c r="B397" t="s">
        <v>6</v>
      </c>
      <c r="C397" s="28">
        <v>0.2486785431748221</v>
      </c>
      <c r="D397" s="29">
        <v>2.0338101321581634</v>
      </c>
      <c r="E397" s="30">
        <v>0.50576494075928446</v>
      </c>
      <c r="F397" s="31">
        <v>12.93339610580604</v>
      </c>
      <c r="G397" s="21"/>
      <c r="H397" s="27" t="s">
        <v>3</v>
      </c>
      <c r="I397" t="s">
        <v>6</v>
      </c>
      <c r="J397" s="28">
        <v>0.49212233740202738</v>
      </c>
      <c r="K397" s="29">
        <v>2.3213183870711758</v>
      </c>
      <c r="L397" s="30">
        <v>1.1423726304997712</v>
      </c>
      <c r="M397" s="31">
        <v>5.7243332931772626</v>
      </c>
      <c r="N397" s="21"/>
      <c r="O397" s="27" t="s">
        <v>3</v>
      </c>
      <c r="P397" t="s">
        <v>6</v>
      </c>
      <c r="Q397" s="28">
        <v>0.2486785431748221</v>
      </c>
      <c r="R397" s="29">
        <v>1.9493396698097334</v>
      </c>
      <c r="S397" s="30">
        <v>0.48475894924117324</v>
      </c>
      <c r="T397" s="31">
        <v>3.4110713055581501</v>
      </c>
      <c r="U397" s="21"/>
      <c r="V397" s="27" t="s">
        <v>3</v>
      </c>
      <c r="W397" t="s">
        <v>6</v>
      </c>
      <c r="X397" s="28">
        <v>0.2486785431748221</v>
      </c>
      <c r="Y397" s="29">
        <v>2.0074032450951451</v>
      </c>
      <c r="Z397" s="30">
        <v>0.49919811455467106</v>
      </c>
      <c r="AA397" s="31">
        <v>1.928349202242237</v>
      </c>
      <c r="AB397" s="21"/>
      <c r="AC397" s="27" t="s">
        <v>3</v>
      </c>
      <c r="AD397" t="s">
        <v>6</v>
      </c>
      <c r="AE397" s="28">
        <v>0.49212233740202738</v>
      </c>
      <c r="AF397" s="29">
        <v>2.1414154252462247</v>
      </c>
      <c r="AG397" s="30">
        <v>1.0538383644209286</v>
      </c>
      <c r="AH397" s="31">
        <v>0.35543147527570251</v>
      </c>
      <c r="AI397" s="21"/>
    </row>
    <row r="398" spans="1:35" outlineLevel="1" x14ac:dyDescent="0.2">
      <c r="A398" s="27" t="s">
        <v>3</v>
      </c>
      <c r="B398" s="32" t="s">
        <v>7</v>
      </c>
      <c r="C398" s="28">
        <v>1.5953788756159278E-3</v>
      </c>
      <c r="D398" s="29">
        <v>1.7051841241644548</v>
      </c>
      <c r="E398" s="30">
        <v>2.7204147307276186E-3</v>
      </c>
      <c r="F398" s="31">
        <v>6.9566311242826265E-2</v>
      </c>
      <c r="G398" s="21"/>
      <c r="H398" s="27" t="s">
        <v>3</v>
      </c>
      <c r="I398" s="32" t="s">
        <v>7</v>
      </c>
      <c r="J398" s="28">
        <v>3.1949305444255741E-2</v>
      </c>
      <c r="K398" s="29">
        <v>2.2752469003807008</v>
      </c>
      <c r="L398" s="30">
        <v>7.2692558181359127E-2</v>
      </c>
      <c r="M398" s="31">
        <v>0.36425630293832795</v>
      </c>
      <c r="N398" s="21"/>
      <c r="O398" s="27" t="s">
        <v>3</v>
      </c>
      <c r="P398" s="32" t="s">
        <v>7</v>
      </c>
      <c r="Q398" s="28">
        <v>1.5953788756159278E-3</v>
      </c>
      <c r="R398" s="29">
        <v>1.6669764626329331</v>
      </c>
      <c r="S398" s="30">
        <v>2.6594590346335455E-3</v>
      </c>
      <c r="T398" s="31">
        <v>1.8713639873067379E-2</v>
      </c>
      <c r="U398" s="21"/>
      <c r="V398" s="27" t="s">
        <v>3</v>
      </c>
      <c r="W398" s="32" t="s">
        <v>7</v>
      </c>
      <c r="X398" s="28">
        <v>1.5953788756159278E-3</v>
      </c>
      <c r="Y398" s="29">
        <v>1.650980486204634</v>
      </c>
      <c r="Z398" s="30">
        <v>2.6339393917449868E-3</v>
      </c>
      <c r="AA398" s="31">
        <v>1.0174627621253946E-2</v>
      </c>
      <c r="AB398" s="21"/>
      <c r="AC398" s="27" t="s">
        <v>3</v>
      </c>
      <c r="AD398" s="32" t="s">
        <v>7</v>
      </c>
      <c r="AE398" s="28">
        <v>3.1949305444255741E-2</v>
      </c>
      <c r="AF398" s="29">
        <v>2.039520171956569</v>
      </c>
      <c r="AG398" s="30">
        <v>6.5161252933561412E-2</v>
      </c>
      <c r="AH398" s="31">
        <v>2.1977146631699317E-2</v>
      </c>
      <c r="AI398" s="21"/>
    </row>
    <row r="399" spans="1:35" outlineLevel="1" x14ac:dyDescent="0.2">
      <c r="A399" s="27" t="s">
        <v>3</v>
      </c>
      <c r="B399" s="32" t="s">
        <v>8</v>
      </c>
      <c r="C399" s="28">
        <v>2.8307858750558509E-2</v>
      </c>
      <c r="D399" s="29">
        <v>2.0317582991686658</v>
      </c>
      <c r="E399" s="30">
        <v>5.7514726948141588E-2</v>
      </c>
      <c r="F399" s="31">
        <v>1.4707637591899194</v>
      </c>
      <c r="G399" s="21"/>
      <c r="H399" s="27" t="s">
        <v>3</v>
      </c>
      <c r="I399" s="32" t="s">
        <v>8</v>
      </c>
      <c r="J399" s="28">
        <v>2.2369060494469413E-2</v>
      </c>
      <c r="K399" s="29">
        <v>2.3204627094102577</v>
      </c>
      <c r="L399" s="30">
        <v>5.190657072195845E-2</v>
      </c>
      <c r="M399" s="31">
        <v>0.26009946578322407</v>
      </c>
      <c r="N399" s="21"/>
      <c r="O399" s="27" t="s">
        <v>3</v>
      </c>
      <c r="P399" s="32" t="s">
        <v>8</v>
      </c>
      <c r="Q399" s="28">
        <v>2.8307858750558509E-2</v>
      </c>
      <c r="R399" s="29">
        <v>1.9461150241055181</v>
      </c>
      <c r="S399" s="30">
        <v>5.5090349214718774E-2</v>
      </c>
      <c r="T399" s="31">
        <v>0.38765062452929411</v>
      </c>
      <c r="U399" s="21"/>
      <c r="V399" s="27" t="s">
        <v>3</v>
      </c>
      <c r="W399" s="32" t="s">
        <v>8</v>
      </c>
      <c r="X399" s="28">
        <v>2.8307858750558509E-2</v>
      </c>
      <c r="Y399" s="29">
        <v>2.0048334034528339</v>
      </c>
      <c r="Z399" s="30">
        <v>5.6752540803344305E-2</v>
      </c>
      <c r="AA399" s="31">
        <v>0.21922902669810365</v>
      </c>
      <c r="AB399" s="21"/>
      <c r="AC399" s="27" t="s">
        <v>3</v>
      </c>
      <c r="AD399" s="32" t="s">
        <v>8</v>
      </c>
      <c r="AE399" s="28">
        <v>2.2369060494469413E-2</v>
      </c>
      <c r="AF399" s="29">
        <v>2.1407334915327683</v>
      </c>
      <c r="AG399" s="30">
        <v>4.788619697463322E-2</v>
      </c>
      <c r="AH399" s="31">
        <v>1.6150732608210934E-2</v>
      </c>
      <c r="AI399" s="21"/>
    </row>
    <row r="400" spans="1:35" outlineLevel="1" x14ac:dyDescent="0.2">
      <c r="A400" s="27" t="s">
        <v>3</v>
      </c>
      <c r="B400" s="32" t="s">
        <v>9</v>
      </c>
      <c r="C400" s="28">
        <v>0.15501631986117639</v>
      </c>
      <c r="D400" s="29">
        <v>0.81352405286326546</v>
      </c>
      <c r="E400" s="30">
        <v>0.12610950479341254</v>
      </c>
      <c r="F400" s="31">
        <v>3.2248660331253074</v>
      </c>
      <c r="G400" s="21"/>
      <c r="H400" s="27" t="s">
        <v>3</v>
      </c>
      <c r="I400" s="32" t="s">
        <v>9</v>
      </c>
      <c r="J400" s="28">
        <v>4.1963257356131372E-5</v>
      </c>
      <c r="K400" s="29">
        <v>0.92852735482847037</v>
      </c>
      <c r="L400" s="30">
        <v>3.8964032352875013E-5</v>
      </c>
      <c r="M400" s="31">
        <v>1.9524549317714339E-4</v>
      </c>
      <c r="N400" s="21"/>
      <c r="O400" s="27" t="s">
        <v>3</v>
      </c>
      <c r="P400" s="32" t="s">
        <v>9</v>
      </c>
      <c r="Q400" s="28">
        <v>0.15501631986117639</v>
      </c>
      <c r="R400" s="29">
        <v>0.77973586792389338</v>
      </c>
      <c r="S400" s="30">
        <v>0.12087178470932225</v>
      </c>
      <c r="T400" s="31">
        <v>0.85053051030615689</v>
      </c>
      <c r="U400" s="21"/>
      <c r="V400" s="27" t="s">
        <v>3</v>
      </c>
      <c r="W400" s="32" t="s">
        <v>9</v>
      </c>
      <c r="X400" s="28">
        <v>0.15501631986117639</v>
      </c>
      <c r="Y400" s="29">
        <v>0.80296129803805805</v>
      </c>
      <c r="Z400" s="30">
        <v>0.12447210541281299</v>
      </c>
      <c r="AA400" s="31">
        <v>0.48082249947665312</v>
      </c>
      <c r="AB400" s="21"/>
      <c r="AC400" s="27" t="s">
        <v>3</v>
      </c>
      <c r="AD400" s="32" t="s">
        <v>9</v>
      </c>
      <c r="AE400" s="28">
        <v>4.1963257356131372E-5</v>
      </c>
      <c r="AF400" s="29">
        <v>0.8565661700984899</v>
      </c>
      <c r="AG400" s="30">
        <v>3.5944306638398734E-5</v>
      </c>
      <c r="AH400" s="31">
        <v>1.2123052611838061E-5</v>
      </c>
      <c r="AI400" s="21"/>
    </row>
    <row r="401" spans="1:35" outlineLevel="1" x14ac:dyDescent="0.2">
      <c r="A401" s="27" t="s">
        <v>3</v>
      </c>
      <c r="B401" s="32" t="s">
        <v>10</v>
      </c>
      <c r="C401" s="28">
        <v>1.5953788756159278E-3</v>
      </c>
      <c r="D401" s="29">
        <v>2.0317582991686658</v>
      </c>
      <c r="E401" s="30">
        <v>3.2414242708510357E-3</v>
      </c>
      <c r="F401" s="31">
        <v>8.288954149125724E-2</v>
      </c>
      <c r="G401" s="21"/>
      <c r="H401" s="27" t="s">
        <v>3</v>
      </c>
      <c r="I401" s="32" t="s">
        <v>10</v>
      </c>
      <c r="J401" s="28">
        <v>8.3328971128292295E-2</v>
      </c>
      <c r="K401" s="29">
        <v>2.3204627094102577</v>
      </c>
      <c r="L401" s="30">
        <v>0.19336177011672628</v>
      </c>
      <c r="M401" s="31">
        <v>0.96891958784291465</v>
      </c>
      <c r="N401" s="21"/>
      <c r="O401" s="27" t="s">
        <v>3</v>
      </c>
      <c r="P401" s="32" t="s">
        <v>10</v>
      </c>
      <c r="Q401" s="28">
        <v>1.5953788756159278E-3</v>
      </c>
      <c r="R401" s="29">
        <v>1.9461150241055181</v>
      </c>
      <c r="S401" s="30">
        <v>3.1047907989767256E-3</v>
      </c>
      <c r="T401" s="31">
        <v>2.1847276508724117E-2</v>
      </c>
      <c r="U401" s="21"/>
      <c r="V401" s="27" t="s">
        <v>3</v>
      </c>
      <c r="W401" s="32" t="s">
        <v>10</v>
      </c>
      <c r="X401" s="28">
        <v>1.5953788756159278E-3</v>
      </c>
      <c r="Y401" s="29">
        <v>2.0048334034528339</v>
      </c>
      <c r="Z401" s="30">
        <v>3.1984688609978358E-3</v>
      </c>
      <c r="AA401" s="31">
        <v>1.2355344895491054E-2</v>
      </c>
      <c r="AB401" s="21"/>
      <c r="AC401" s="27" t="s">
        <v>3</v>
      </c>
      <c r="AD401" s="32" t="s">
        <v>10</v>
      </c>
      <c r="AE401" s="28">
        <v>8.3328971128292295E-2</v>
      </c>
      <c r="AF401" s="29">
        <v>2.1407334915327683</v>
      </c>
      <c r="AG401" s="30">
        <v>0.1783851193093024</v>
      </c>
      <c r="AH401" s="31">
        <v>6.0164526424483618E-2</v>
      </c>
      <c r="AI401" s="21"/>
    </row>
    <row r="402" spans="1:35" outlineLevel="1" x14ac:dyDescent="0.2">
      <c r="A402" s="27" t="s">
        <v>3</v>
      </c>
      <c r="B402" s="32" t="s">
        <v>11</v>
      </c>
      <c r="C402" s="28">
        <v>0</v>
      </c>
      <c r="D402" s="29">
        <v>1.8870208909905386</v>
      </c>
      <c r="E402" s="30">
        <v>0</v>
      </c>
      <c r="F402" s="31">
        <v>0</v>
      </c>
      <c r="G402" s="21"/>
      <c r="H402" s="27" t="s">
        <v>3</v>
      </c>
      <c r="I402" s="32" t="s">
        <v>11</v>
      </c>
      <c r="J402" s="28">
        <v>6.0327792162783951E-2</v>
      </c>
      <c r="K402" s="29">
        <v>1.8086773968486243</v>
      </c>
      <c r="L402" s="30">
        <v>0.10911351408660891</v>
      </c>
      <c r="M402" s="31">
        <v>0.54675865365251919</v>
      </c>
      <c r="N402" s="21"/>
      <c r="O402" s="27" t="s">
        <v>3</v>
      </c>
      <c r="P402" s="32" t="s">
        <v>11</v>
      </c>
      <c r="Q402" s="28">
        <v>0</v>
      </c>
      <c r="R402" s="29">
        <v>1.8079513581633708</v>
      </c>
      <c r="S402" s="30">
        <v>0</v>
      </c>
      <c r="T402" s="31">
        <v>0</v>
      </c>
      <c r="U402" s="21"/>
      <c r="V402" s="27" t="s">
        <v>3</v>
      </c>
      <c r="W402" s="32" t="s">
        <v>11</v>
      </c>
      <c r="X402" s="28">
        <v>0</v>
      </c>
      <c r="Y402" s="29">
        <v>1.8622071923045784</v>
      </c>
      <c r="Z402" s="30">
        <v>0</v>
      </c>
      <c r="AA402" s="31">
        <v>0</v>
      </c>
      <c r="AB402" s="21"/>
      <c r="AC402" s="27" t="s">
        <v>3</v>
      </c>
      <c r="AD402" s="32" t="s">
        <v>11</v>
      </c>
      <c r="AE402" s="28">
        <v>6.0327792162783951E-2</v>
      </c>
      <c r="AF402" s="29">
        <v>1.6685482318361446</v>
      </c>
      <c r="AG402" s="30">
        <v>0.10065983094379159</v>
      </c>
      <c r="AH402" s="31">
        <v>3.3949866906785135E-2</v>
      </c>
      <c r="AI402" s="21"/>
    </row>
    <row r="403" spans="1:35" outlineLevel="1" x14ac:dyDescent="0.2">
      <c r="A403" s="27" t="s">
        <v>12</v>
      </c>
      <c r="B403" s="32" t="s">
        <v>13</v>
      </c>
      <c r="C403" s="28">
        <v>0</v>
      </c>
      <c r="D403" s="29">
        <v>10.125870137684217</v>
      </c>
      <c r="E403" s="30">
        <v>0</v>
      </c>
      <c r="F403" s="31">
        <v>0</v>
      </c>
      <c r="G403" s="21"/>
      <c r="H403" s="27" t="s">
        <v>12</v>
      </c>
      <c r="I403" s="32" t="s">
        <v>13</v>
      </c>
      <c r="J403" s="28">
        <v>0</v>
      </c>
      <c r="K403" s="29">
        <v>5.3951039482939418</v>
      </c>
      <c r="L403" s="30">
        <v>0</v>
      </c>
      <c r="M403" s="31">
        <v>0</v>
      </c>
      <c r="N403" s="21"/>
      <c r="O403" s="27" t="s">
        <v>12</v>
      </c>
      <c r="P403" s="32" t="s">
        <v>13</v>
      </c>
      <c r="Q403" s="28">
        <v>0</v>
      </c>
      <c r="R403" s="29">
        <v>9.6114759466877793</v>
      </c>
      <c r="S403" s="30">
        <v>0</v>
      </c>
      <c r="T403" s="31">
        <v>0</v>
      </c>
      <c r="U403" s="21"/>
      <c r="V403" s="27" t="s">
        <v>12</v>
      </c>
      <c r="W403" s="32" t="s">
        <v>13</v>
      </c>
      <c r="X403" s="28">
        <v>0</v>
      </c>
      <c r="Y403" s="29">
        <v>9.6400113140879178</v>
      </c>
      <c r="Z403" s="30">
        <v>0</v>
      </c>
      <c r="AA403" s="31">
        <v>0</v>
      </c>
      <c r="AB403" s="21"/>
      <c r="AC403" s="27" t="s">
        <v>12</v>
      </c>
      <c r="AD403" s="32" t="s">
        <v>13</v>
      </c>
      <c r="AE403" s="28">
        <v>0</v>
      </c>
      <c r="AF403" s="29">
        <v>3.1512948206894573</v>
      </c>
      <c r="AG403" s="30">
        <v>0</v>
      </c>
      <c r="AH403" s="31">
        <v>0</v>
      </c>
      <c r="AI403" s="21"/>
    </row>
    <row r="404" spans="1:35" outlineLevel="1" x14ac:dyDescent="0.2">
      <c r="A404" s="27" t="s">
        <v>12</v>
      </c>
      <c r="B404" s="32" t="s">
        <v>14</v>
      </c>
      <c r="C404" s="28">
        <v>0</v>
      </c>
      <c r="D404" s="29">
        <v>9.6436858454135397</v>
      </c>
      <c r="E404" s="30">
        <v>0</v>
      </c>
      <c r="F404" s="31">
        <v>0</v>
      </c>
      <c r="G404" s="21"/>
      <c r="H404" s="27" t="s">
        <v>12</v>
      </c>
      <c r="I404" s="32" t="s">
        <v>14</v>
      </c>
      <c r="J404" s="28">
        <v>7.2455972312208211E-2</v>
      </c>
      <c r="K404" s="29">
        <v>5.1381942364704205</v>
      </c>
      <c r="L404" s="30">
        <v>0.3722928593324486</v>
      </c>
      <c r="M404" s="31">
        <v>1.8655282458549078</v>
      </c>
      <c r="N404" s="21"/>
      <c r="O404" s="27" t="s">
        <v>12</v>
      </c>
      <c r="P404" s="32" t="s">
        <v>14</v>
      </c>
      <c r="Q404" s="28">
        <v>0</v>
      </c>
      <c r="R404" s="29">
        <v>9.1537866158931251</v>
      </c>
      <c r="S404" s="30">
        <v>0</v>
      </c>
      <c r="T404" s="31">
        <v>0</v>
      </c>
      <c r="U404" s="21"/>
      <c r="V404" s="27" t="s">
        <v>12</v>
      </c>
      <c r="W404" s="32" t="s">
        <v>14</v>
      </c>
      <c r="X404" s="28">
        <v>0</v>
      </c>
      <c r="Y404" s="29">
        <v>9.180963156274208</v>
      </c>
      <c r="Z404" s="30">
        <v>0</v>
      </c>
      <c r="AA404" s="31">
        <v>0</v>
      </c>
      <c r="AB404" s="21"/>
      <c r="AC404" s="27" t="s">
        <v>12</v>
      </c>
      <c r="AD404" s="32" t="s">
        <v>14</v>
      </c>
      <c r="AE404" s="28">
        <v>7.2455972312208211E-2</v>
      </c>
      <c r="AF404" s="29">
        <v>3.0012331625613879</v>
      </c>
      <c r="AG404" s="30">
        <v>0.217457266929029</v>
      </c>
      <c r="AH404" s="31">
        <v>7.3342516085450699E-2</v>
      </c>
      <c r="AI404" s="21"/>
    </row>
    <row r="405" spans="1:35" outlineLevel="1" x14ac:dyDescent="0.2">
      <c r="A405" s="27" t="s">
        <v>12</v>
      </c>
      <c r="B405" s="32" t="s">
        <v>8</v>
      </c>
      <c r="C405" s="28">
        <v>2.8307858750558523E-2</v>
      </c>
      <c r="D405" s="29">
        <v>5.9482065973582561</v>
      </c>
      <c r="E405" s="30">
        <v>0.16838099217715785</v>
      </c>
      <c r="F405" s="31">
        <v>4.3058304224220452</v>
      </c>
      <c r="G405" s="21"/>
      <c r="H405" s="27" t="s">
        <v>12</v>
      </c>
      <c r="I405" s="32" t="s">
        <v>8</v>
      </c>
      <c r="J405" s="28">
        <v>2.2369060494469413E-2</v>
      </c>
      <c r="K405" s="29">
        <v>3.2388113243123318</v>
      </c>
      <c r="L405" s="30">
        <v>7.2449166443715143E-2</v>
      </c>
      <c r="M405" s="31">
        <v>0.36303668738567751</v>
      </c>
      <c r="N405" s="21"/>
      <c r="O405" s="27" t="s">
        <v>12</v>
      </c>
      <c r="P405" s="32" t="s">
        <v>8</v>
      </c>
      <c r="Q405" s="28">
        <v>2.8307858750558523E-2</v>
      </c>
      <c r="R405" s="29">
        <v>6.3115127182484985</v>
      </c>
      <c r="S405" s="30">
        <v>0.17866541053053217</v>
      </c>
      <c r="T405" s="31">
        <v>1.2572031029245867</v>
      </c>
      <c r="U405" s="21"/>
      <c r="V405" s="27" t="s">
        <v>12</v>
      </c>
      <c r="W405" s="32" t="s">
        <v>8</v>
      </c>
      <c r="X405" s="28">
        <v>2.8307858750558523E-2</v>
      </c>
      <c r="Y405" s="29">
        <v>6.3202673594279375</v>
      </c>
      <c r="Z405" s="30">
        <v>0.17891323567645157</v>
      </c>
      <c r="AA405" s="31">
        <v>0.69112279319211711</v>
      </c>
      <c r="AB405" s="21"/>
      <c r="AC405" s="27" t="s">
        <v>12</v>
      </c>
      <c r="AD405" s="32" t="s">
        <v>8</v>
      </c>
      <c r="AE405" s="28">
        <v>2.2369060494469413E-2</v>
      </c>
      <c r="AF405" s="29">
        <v>1.7715279453314674</v>
      </c>
      <c r="AG405" s="30">
        <v>3.9627415776762695E-2</v>
      </c>
      <c r="AH405" s="31">
        <v>1.33652667490786E-2</v>
      </c>
      <c r="AI405" s="21"/>
    </row>
    <row r="406" spans="1:35" outlineLevel="1" x14ac:dyDescent="0.2">
      <c r="A406" s="27" t="s">
        <v>12</v>
      </c>
      <c r="B406" s="32" t="s">
        <v>10</v>
      </c>
      <c r="C406" s="28">
        <v>1.5953788756159278E-3</v>
      </c>
      <c r="D406" s="29">
        <v>6.6091184415091728</v>
      </c>
      <c r="E406" s="30">
        <v>1.0544047948027397E-2</v>
      </c>
      <c r="F406" s="31">
        <v>0.26963187378255676</v>
      </c>
      <c r="G406" s="21"/>
      <c r="H406" s="27" t="s">
        <v>12</v>
      </c>
      <c r="I406" s="32" t="s">
        <v>10</v>
      </c>
      <c r="J406" s="28">
        <v>8.3328971128292295E-2</v>
      </c>
      <c r="K406" s="29">
        <v>3.5986792492359241</v>
      </c>
      <c r="L406" s="30">
        <v>0.29987423925956491</v>
      </c>
      <c r="M406" s="31">
        <v>1.5026446237675994</v>
      </c>
      <c r="N406" s="21"/>
      <c r="O406" s="27" t="s">
        <v>12</v>
      </c>
      <c r="P406" s="32" t="s">
        <v>10</v>
      </c>
      <c r="Q406" s="28">
        <v>1.5953788756159278E-3</v>
      </c>
      <c r="R406" s="29">
        <v>7.0127919091649975</v>
      </c>
      <c r="S406" s="30">
        <v>1.1188060070972129E-2</v>
      </c>
      <c r="T406" s="31">
        <v>7.8726283924605248E-2</v>
      </c>
      <c r="U406" s="21"/>
      <c r="V406" s="27" t="s">
        <v>12</v>
      </c>
      <c r="W406" s="32" t="s">
        <v>10</v>
      </c>
      <c r="X406" s="28">
        <v>1.5953788756159278E-3</v>
      </c>
      <c r="Y406" s="29">
        <v>7.0225192882532639</v>
      </c>
      <c r="Z406" s="30">
        <v>1.1203578926084657E-2</v>
      </c>
      <c r="AA406" s="31">
        <v>4.3278233339575686E-2</v>
      </c>
      <c r="AB406" s="21"/>
      <c r="AC406" s="27" t="s">
        <v>12</v>
      </c>
      <c r="AD406" s="32" t="s">
        <v>10</v>
      </c>
      <c r="AE406" s="28">
        <v>8.3328971128292295E-2</v>
      </c>
      <c r="AF406" s="29">
        <v>1.9683643837016302</v>
      </c>
      <c r="AG406" s="30">
        <v>0.16402177889943201</v>
      </c>
      <c r="AH406" s="31">
        <v>5.5320156126223902E-2</v>
      </c>
      <c r="AI406" s="21"/>
    </row>
    <row r="407" spans="1:35" outlineLevel="1" x14ac:dyDescent="0.2">
      <c r="A407" s="27" t="s">
        <v>12</v>
      </c>
      <c r="B407" s="32" t="s">
        <v>11</v>
      </c>
      <c r="C407" s="28">
        <v>0</v>
      </c>
      <c r="D407" s="29">
        <v>5.4713574981697581</v>
      </c>
      <c r="E407" s="30">
        <v>0</v>
      </c>
      <c r="F407" s="31">
        <v>0</v>
      </c>
      <c r="G407" s="21"/>
      <c r="H407" s="27" t="s">
        <v>12</v>
      </c>
      <c r="I407" s="32" t="s">
        <v>11</v>
      </c>
      <c r="J407" s="28">
        <v>6.0327792162783951E-2</v>
      </c>
      <c r="K407" s="29">
        <v>3.0967849704954373</v>
      </c>
      <c r="L407" s="30">
        <v>0.18682220007288178</v>
      </c>
      <c r="M407" s="31">
        <v>0.93615035167111793</v>
      </c>
      <c r="N407" s="21"/>
      <c r="O407" s="27" t="s">
        <v>12</v>
      </c>
      <c r="P407" s="32" t="s">
        <v>11</v>
      </c>
      <c r="Q407" s="28">
        <v>0</v>
      </c>
      <c r="R407" s="29">
        <v>6.0719774510307882</v>
      </c>
      <c r="S407" s="30">
        <v>0</v>
      </c>
      <c r="T407" s="31">
        <v>0</v>
      </c>
      <c r="U407" s="21"/>
      <c r="V407" s="27" t="s">
        <v>12</v>
      </c>
      <c r="W407" s="32" t="s">
        <v>11</v>
      </c>
      <c r="X407" s="28">
        <v>0</v>
      </c>
      <c r="Y407" s="29">
        <v>6.0065381641612969</v>
      </c>
      <c r="Z407" s="30">
        <v>0</v>
      </c>
      <c r="AA407" s="31">
        <v>0</v>
      </c>
      <c r="AB407" s="21"/>
      <c r="AC407" s="27" t="s">
        <v>12</v>
      </c>
      <c r="AD407" s="32" t="s">
        <v>11</v>
      </c>
      <c r="AE407" s="28">
        <v>6.0327792162783951E-2</v>
      </c>
      <c r="AF407" s="29">
        <v>1.6603909005724875</v>
      </c>
      <c r="AG407" s="30">
        <v>0.1001677171587147</v>
      </c>
      <c r="AH407" s="31">
        <v>3.3783890098065039E-2</v>
      </c>
      <c r="AI407" s="21"/>
    </row>
    <row r="408" spans="1:35" outlineLevel="1" x14ac:dyDescent="0.2">
      <c r="A408" s="27" t="s">
        <v>15</v>
      </c>
      <c r="B408" s="32" t="s">
        <v>15</v>
      </c>
      <c r="C408" s="28">
        <v>1</v>
      </c>
      <c r="D408" s="29">
        <v>3.5254617681476637</v>
      </c>
      <c r="E408" s="30">
        <v>3.5254617681476637</v>
      </c>
      <c r="F408" s="31">
        <v>90.152934354993732</v>
      </c>
      <c r="G408" s="21"/>
      <c r="H408" s="27" t="s">
        <v>15</v>
      </c>
      <c r="I408" s="32" t="s">
        <v>15</v>
      </c>
      <c r="J408" s="28">
        <v>1</v>
      </c>
      <c r="K408" s="29">
        <v>4.0134483362695388</v>
      </c>
      <c r="L408" s="30">
        <v>4.0134483362695388</v>
      </c>
      <c r="M408" s="31">
        <v>20.111052487053801</v>
      </c>
      <c r="N408" s="21"/>
      <c r="O408" s="27" t="s">
        <v>15</v>
      </c>
      <c r="P408" s="32" t="s">
        <v>15</v>
      </c>
      <c r="Q408" s="28">
        <v>1</v>
      </c>
      <c r="R408" s="29">
        <v>3.5254617681476641</v>
      </c>
      <c r="S408" s="30">
        <v>3.5254617681476641</v>
      </c>
      <c r="T408" s="31">
        <v>24.807384154527327</v>
      </c>
      <c r="U408" s="21"/>
      <c r="V408" s="27" t="s">
        <v>15</v>
      </c>
      <c r="W408" s="32" t="s">
        <v>15</v>
      </c>
      <c r="X408" s="28">
        <v>1</v>
      </c>
      <c r="Y408" s="29">
        <v>1.7627308840738318</v>
      </c>
      <c r="Z408" s="30">
        <v>1.7627308840738318</v>
      </c>
      <c r="AA408" s="31">
        <v>6.8092418520127609</v>
      </c>
      <c r="AB408" s="21"/>
      <c r="AC408" s="27" t="s">
        <v>15</v>
      </c>
      <c r="AD408" s="32" t="s">
        <v>15</v>
      </c>
      <c r="AE408" s="28">
        <v>1</v>
      </c>
      <c r="AF408" s="29">
        <v>3.5701283705960121</v>
      </c>
      <c r="AG408" s="30">
        <v>3.5701283705960121</v>
      </c>
      <c r="AH408" s="31">
        <v>1.2041087481018453</v>
      </c>
      <c r="AI408" s="21"/>
    </row>
    <row r="409" spans="1:35" outlineLevel="1" x14ac:dyDescent="0.2">
      <c r="A409" s="27" t="s">
        <v>16</v>
      </c>
      <c r="B409" s="32" t="s">
        <v>17</v>
      </c>
      <c r="C409" s="28">
        <v>0.24484780476647372</v>
      </c>
      <c r="D409" s="29">
        <v>2.0044590000000002</v>
      </c>
      <c r="E409" s="30">
        <v>0.49078738589440118</v>
      </c>
      <c r="F409" s="31">
        <v>12.550390811937374</v>
      </c>
      <c r="G409" s="21"/>
      <c r="H409" s="27" t="s">
        <v>16</v>
      </c>
      <c r="I409" s="32" t="s">
        <v>17</v>
      </c>
      <c r="J409" s="28">
        <v>0.3968121371932109</v>
      </c>
      <c r="K409" s="29">
        <v>2.081817</v>
      </c>
      <c r="L409" s="30">
        <v>0.8260902530151587</v>
      </c>
      <c r="M409" s="31">
        <v>4.1394688670325674</v>
      </c>
      <c r="N409" s="21"/>
      <c r="O409" s="27" t="s">
        <v>16</v>
      </c>
      <c r="P409" s="32" t="s">
        <v>17</v>
      </c>
      <c r="Q409" s="28">
        <v>0.24484780476647372</v>
      </c>
      <c r="R409" s="29">
        <v>2.0044590000000002</v>
      </c>
      <c r="S409" s="30">
        <v>0.49078738589440118</v>
      </c>
      <c r="T409" s="31">
        <v>3.4534912078980455</v>
      </c>
      <c r="U409" s="21"/>
      <c r="V409" s="27" t="s">
        <v>16</v>
      </c>
      <c r="W409" s="32" t="s">
        <v>17</v>
      </c>
      <c r="X409" s="28">
        <v>0.24484780476647372</v>
      </c>
      <c r="Y409" s="29">
        <v>2.0044590000000002</v>
      </c>
      <c r="Z409" s="30">
        <v>0.49078738589440118</v>
      </c>
      <c r="AA409" s="31">
        <v>1.8958594523224561</v>
      </c>
      <c r="AB409" s="21"/>
      <c r="AC409" s="27" t="s">
        <v>16</v>
      </c>
      <c r="AD409" s="32" t="s">
        <v>17</v>
      </c>
      <c r="AE409" s="28">
        <v>0.3968121371932109</v>
      </c>
      <c r="AF409" s="29">
        <v>2.081817</v>
      </c>
      <c r="AG409" s="30">
        <v>0.8260902530151587</v>
      </c>
      <c r="AH409" s="31">
        <v>0.27861813277351694</v>
      </c>
      <c r="AI409" s="21"/>
    </row>
    <row r="410" spans="1:35" outlineLevel="1" x14ac:dyDescent="0.2">
      <c r="A410" s="27" t="s">
        <v>18</v>
      </c>
      <c r="B410" s="32" t="s">
        <v>19</v>
      </c>
      <c r="C410" s="28">
        <v>1</v>
      </c>
      <c r="D410" s="29">
        <v>0.22924923337210532</v>
      </c>
      <c r="E410" s="30">
        <v>0.22924923337210532</v>
      </c>
      <c r="F410" s="31">
        <v>5.8623500824367456</v>
      </c>
      <c r="G410" s="21"/>
      <c r="H410" s="27" t="s">
        <v>18</v>
      </c>
      <c r="I410" s="32" t="s">
        <v>19</v>
      </c>
      <c r="J410" s="28">
        <v>1</v>
      </c>
      <c r="K410" s="29">
        <v>0.2017393253674527</v>
      </c>
      <c r="L410" s="30">
        <v>0.2017393253674527</v>
      </c>
      <c r="M410" s="31">
        <v>1.0108988134973189</v>
      </c>
      <c r="N410" s="21"/>
      <c r="O410" s="27" t="s">
        <v>18</v>
      </c>
      <c r="P410" s="32" t="s">
        <v>19</v>
      </c>
      <c r="Q410" s="28">
        <v>1</v>
      </c>
      <c r="R410" s="29">
        <v>0.22924923337210532</v>
      </c>
      <c r="S410" s="30">
        <v>0.22924923337210532</v>
      </c>
      <c r="T410" s="31">
        <v>1.613142950740545</v>
      </c>
      <c r="U410" s="21"/>
      <c r="V410" s="27" t="s">
        <v>18</v>
      </c>
      <c r="W410" s="32" t="s">
        <v>19</v>
      </c>
      <c r="X410" s="28">
        <v>1</v>
      </c>
      <c r="Y410" s="29">
        <v>0.22924923337210532</v>
      </c>
      <c r="Z410" s="30">
        <v>0.22924923337210532</v>
      </c>
      <c r="AA410" s="31">
        <v>0.88556539658029676</v>
      </c>
      <c r="AB410" s="21"/>
      <c r="AC410" s="27" t="s">
        <v>18</v>
      </c>
      <c r="AD410" s="32" t="s">
        <v>19</v>
      </c>
      <c r="AE410" s="28">
        <v>1</v>
      </c>
      <c r="AF410" s="29">
        <v>0.2017393253674527</v>
      </c>
      <c r="AG410" s="30">
        <v>0.2017393253674527</v>
      </c>
      <c r="AH410" s="31">
        <v>6.8041275073411678E-2</v>
      </c>
      <c r="AI410" s="21"/>
    </row>
    <row r="411" spans="1:35" outlineLevel="1" x14ac:dyDescent="0.2">
      <c r="A411" s="27" t="s">
        <v>18</v>
      </c>
      <c r="B411" s="32" t="s">
        <v>20</v>
      </c>
      <c r="C411" s="28">
        <v>1</v>
      </c>
      <c r="D411" s="29">
        <v>3.6782277677910535E-2</v>
      </c>
      <c r="E411" s="30">
        <v>3.6782277677910535E-2</v>
      </c>
      <c r="F411" s="31">
        <v>0.94059458958935682</v>
      </c>
      <c r="G411" s="21"/>
      <c r="H411" s="27" t="s">
        <v>18</v>
      </c>
      <c r="I411" s="32" t="s">
        <v>20</v>
      </c>
      <c r="J411" s="28">
        <v>1</v>
      </c>
      <c r="K411" s="29">
        <v>3.236840435656127E-2</v>
      </c>
      <c r="L411" s="30">
        <v>3.236840435656127E-2</v>
      </c>
      <c r="M411" s="31">
        <v>0.16219535531434001</v>
      </c>
      <c r="N411" s="21"/>
      <c r="O411" s="27" t="s">
        <v>18</v>
      </c>
      <c r="P411" s="32" t="s">
        <v>20</v>
      </c>
      <c r="Q411" s="28">
        <v>1</v>
      </c>
      <c r="R411" s="29">
        <v>3.6782277677910535E-2</v>
      </c>
      <c r="S411" s="30">
        <v>3.6782277677910535E-2</v>
      </c>
      <c r="T411" s="31">
        <v>0.25882342582142082</v>
      </c>
      <c r="U411" s="21"/>
      <c r="V411" s="27" t="s">
        <v>18</v>
      </c>
      <c r="W411" s="32" t="s">
        <v>20</v>
      </c>
      <c r="X411" s="28">
        <v>1</v>
      </c>
      <c r="Y411" s="29">
        <v>3.6782277677910535E-2</v>
      </c>
      <c r="Z411" s="30">
        <v>3.6782277677910535E-2</v>
      </c>
      <c r="AA411" s="31">
        <v>0.14208602506467044</v>
      </c>
      <c r="AB411" s="21"/>
      <c r="AC411" s="27" t="s">
        <v>18</v>
      </c>
      <c r="AD411" s="32" t="s">
        <v>20</v>
      </c>
      <c r="AE411" s="28">
        <v>1</v>
      </c>
      <c r="AF411" s="29">
        <v>3.236840435656127E-2</v>
      </c>
      <c r="AG411" s="30">
        <v>3.236840435656127E-2</v>
      </c>
      <c r="AH411" s="31">
        <v>1.0916996478008057E-2</v>
      </c>
      <c r="AI411" s="21"/>
    </row>
    <row r="412" spans="1:35" outlineLevel="1" x14ac:dyDescent="0.2">
      <c r="A412" s="27" t="s">
        <v>18</v>
      </c>
      <c r="B412" s="32" t="s">
        <v>21</v>
      </c>
      <c r="C412" s="28">
        <v>1</v>
      </c>
      <c r="D412" s="29">
        <v>0.74630482466494474</v>
      </c>
      <c r="E412" s="30">
        <v>0.74630482466494474</v>
      </c>
      <c r="F412" s="31">
        <v>19.084470146497925</v>
      </c>
      <c r="G412" s="21"/>
      <c r="H412" s="27" t="s">
        <v>18</v>
      </c>
      <c r="I412" s="32" t="s">
        <v>21</v>
      </c>
      <c r="J412" s="28">
        <v>1</v>
      </c>
      <c r="K412" s="29">
        <v>0.65674824570515133</v>
      </c>
      <c r="L412" s="30">
        <v>0.65674824570515133</v>
      </c>
      <c r="M412" s="31">
        <v>3.2909102929759939</v>
      </c>
      <c r="N412" s="21"/>
      <c r="O412" s="27" t="s">
        <v>18</v>
      </c>
      <c r="P412" s="32" t="s">
        <v>21</v>
      </c>
      <c r="Q412" s="28">
        <v>1</v>
      </c>
      <c r="R412" s="29">
        <v>0.74630482466494474</v>
      </c>
      <c r="S412" s="30">
        <v>0.74630482466494474</v>
      </c>
      <c r="T412" s="31">
        <v>5.251473905946777</v>
      </c>
      <c r="U412" s="21"/>
      <c r="V412" s="27" t="s">
        <v>18</v>
      </c>
      <c r="W412" s="32" t="s">
        <v>21</v>
      </c>
      <c r="X412" s="28">
        <v>1</v>
      </c>
      <c r="Y412" s="29">
        <v>0.74630482466494474</v>
      </c>
      <c r="Z412" s="30">
        <v>0.74630482466494474</v>
      </c>
      <c r="AA412" s="31">
        <v>2.8828961314407522</v>
      </c>
      <c r="AB412" s="21"/>
      <c r="AC412" s="27" t="s">
        <v>18</v>
      </c>
      <c r="AD412" s="32" t="s">
        <v>21</v>
      </c>
      <c r="AE412" s="28">
        <v>1</v>
      </c>
      <c r="AF412" s="29">
        <v>0.65674824570515133</v>
      </c>
      <c r="AG412" s="30">
        <v>0.65674824570515133</v>
      </c>
      <c r="AH412" s="31">
        <v>0.22150360599557209</v>
      </c>
      <c r="AI412" s="21"/>
    </row>
    <row r="413" spans="1:35" outlineLevel="1" x14ac:dyDescent="0.2">
      <c r="A413" s="27" t="s">
        <v>18</v>
      </c>
      <c r="B413" s="32" t="s">
        <v>22</v>
      </c>
      <c r="C413" s="28">
        <v>1</v>
      </c>
      <c r="D413" s="29">
        <v>3.4186960459566769</v>
      </c>
      <c r="E413" s="30">
        <v>3.4186960459566769</v>
      </c>
      <c r="F413" s="31">
        <v>87.422726575970003</v>
      </c>
      <c r="G413" s="21"/>
      <c r="H413" s="27" t="s">
        <v>18</v>
      </c>
      <c r="I413" s="32" t="s">
        <v>22</v>
      </c>
      <c r="J413" s="28">
        <v>1</v>
      </c>
      <c r="K413" s="29">
        <v>3.0084525204418755</v>
      </c>
      <c r="L413" s="30">
        <v>3.0084525204418755</v>
      </c>
      <c r="M413" s="31">
        <v>15.075102872671568</v>
      </c>
      <c r="N413" s="21"/>
      <c r="O413" s="27" t="s">
        <v>18</v>
      </c>
      <c r="P413" s="32" t="s">
        <v>22</v>
      </c>
      <c r="Q413" s="28">
        <v>1</v>
      </c>
      <c r="R413" s="29">
        <v>3.4186960459566769</v>
      </c>
      <c r="S413" s="30">
        <v>3.4186960459566769</v>
      </c>
      <c r="T413" s="31">
        <v>24.056112843388142</v>
      </c>
      <c r="U413" s="21"/>
      <c r="V413" s="27" t="s">
        <v>18</v>
      </c>
      <c r="W413" s="32" t="s">
        <v>22</v>
      </c>
      <c r="X413" s="28">
        <v>1</v>
      </c>
      <c r="Y413" s="29">
        <v>3.4186960459566769</v>
      </c>
      <c r="Z413" s="30">
        <v>3.4186960459566769</v>
      </c>
      <c r="AA413" s="31">
        <v>13.206059078989687</v>
      </c>
      <c r="AB413" s="21"/>
      <c r="AC413" s="27" t="s">
        <v>18</v>
      </c>
      <c r="AD413" s="32" t="s">
        <v>22</v>
      </c>
      <c r="AE413" s="28">
        <v>1</v>
      </c>
      <c r="AF413" s="29">
        <v>3.0084525204418755</v>
      </c>
      <c r="AG413" s="30">
        <v>3.0084525204418755</v>
      </c>
      <c r="AH413" s="31">
        <v>1.0146705165977972</v>
      </c>
      <c r="AI413" s="21"/>
    </row>
    <row r="414" spans="1:35" outlineLevel="1" x14ac:dyDescent="0.2">
      <c r="A414" s="27" t="s">
        <v>23</v>
      </c>
      <c r="B414" s="32" t="s">
        <v>19</v>
      </c>
      <c r="C414" s="28">
        <v>1</v>
      </c>
      <c r="D414" s="29">
        <v>0.50364492336610389</v>
      </c>
      <c r="E414" s="30">
        <v>0.50364492336610389</v>
      </c>
      <c r="F414" s="31">
        <v>12.879183125649606</v>
      </c>
      <c r="G414" s="21"/>
      <c r="H414" s="27" t="s">
        <v>23</v>
      </c>
      <c r="I414" s="32" t="s">
        <v>19</v>
      </c>
      <c r="J414" s="28">
        <v>1</v>
      </c>
      <c r="K414" s="29">
        <v>0.44320753256217144</v>
      </c>
      <c r="L414" s="30">
        <v>0.44320753256217144</v>
      </c>
      <c r="M414" s="31">
        <v>2.2208757166412978</v>
      </c>
      <c r="N414" s="21"/>
      <c r="O414" s="27" t="s">
        <v>23</v>
      </c>
      <c r="P414" s="32" t="s">
        <v>19</v>
      </c>
      <c r="Q414" s="28">
        <v>1</v>
      </c>
      <c r="R414" s="29">
        <v>0.50364492336610389</v>
      </c>
      <c r="S414" s="30">
        <v>0.50364492336610389</v>
      </c>
      <c r="T414" s="31">
        <v>3.5439649932681099</v>
      </c>
      <c r="U414" s="21"/>
      <c r="V414" s="27" t="s">
        <v>23</v>
      </c>
      <c r="W414" s="32" t="s">
        <v>19</v>
      </c>
      <c r="X414" s="28">
        <v>1</v>
      </c>
      <c r="Y414" s="29">
        <v>0.50364492336610389</v>
      </c>
      <c r="Z414" s="30">
        <v>0.50364492336610389</v>
      </c>
      <c r="AA414" s="31">
        <v>1.9455267515438803</v>
      </c>
      <c r="AB414" s="21"/>
      <c r="AC414" s="27" t="s">
        <v>23</v>
      </c>
      <c r="AD414" s="32" t="s">
        <v>19</v>
      </c>
      <c r="AE414" s="28">
        <v>1</v>
      </c>
      <c r="AF414" s="29">
        <v>0.44320753256217144</v>
      </c>
      <c r="AG414" s="30">
        <v>0.44320753256217144</v>
      </c>
      <c r="AH414" s="31">
        <v>0.14948203867908844</v>
      </c>
      <c r="AI414" s="21"/>
    </row>
    <row r="415" spans="1:35" outlineLevel="1" x14ac:dyDescent="0.2">
      <c r="A415" s="27" t="s">
        <v>23</v>
      </c>
      <c r="B415" s="32" t="s">
        <v>24</v>
      </c>
      <c r="C415" s="28">
        <v>1</v>
      </c>
      <c r="D415" s="29">
        <v>0.37842460603938571</v>
      </c>
      <c r="E415" s="30">
        <v>0.37842460603938571</v>
      </c>
      <c r="F415" s="31">
        <v>9.6770553505415737</v>
      </c>
      <c r="G415" s="21"/>
      <c r="H415" s="27" t="s">
        <v>23</v>
      </c>
      <c r="I415" s="32" t="s">
        <v>24</v>
      </c>
      <c r="J415" s="28">
        <v>1</v>
      </c>
      <c r="K415" s="29">
        <v>0.33301365331465937</v>
      </c>
      <c r="L415" s="30">
        <v>0.33301365331465937</v>
      </c>
      <c r="M415" s="31">
        <v>1.6687034439171791</v>
      </c>
      <c r="N415" s="21"/>
      <c r="O415" s="27" t="s">
        <v>23</v>
      </c>
      <c r="P415" s="32" t="s">
        <v>24</v>
      </c>
      <c r="Q415" s="28">
        <v>1</v>
      </c>
      <c r="R415" s="29">
        <v>0.37842460603938571</v>
      </c>
      <c r="S415" s="30">
        <v>0.37842460603938571</v>
      </c>
      <c r="T415" s="31">
        <v>2.6628354504826097</v>
      </c>
      <c r="U415" s="21"/>
      <c r="V415" s="27" t="s">
        <v>23</v>
      </c>
      <c r="W415" s="32" t="s">
        <v>24</v>
      </c>
      <c r="X415" s="28">
        <v>1</v>
      </c>
      <c r="Y415" s="29">
        <v>0.37842460603938571</v>
      </c>
      <c r="Z415" s="30">
        <v>0.37842460603938571</v>
      </c>
      <c r="AA415" s="31">
        <v>1.4618139890529642</v>
      </c>
      <c r="AB415" s="21"/>
      <c r="AC415" s="27" t="s">
        <v>23</v>
      </c>
      <c r="AD415" s="32" t="s">
        <v>24</v>
      </c>
      <c r="AE415" s="28">
        <v>1</v>
      </c>
      <c r="AF415" s="29">
        <v>0.33301365331465937</v>
      </c>
      <c r="AG415" s="30">
        <v>0.33301365331465937</v>
      </c>
      <c r="AH415" s="31">
        <v>0.11231659244975395</v>
      </c>
      <c r="AI415" s="21"/>
    </row>
    <row r="416" spans="1:35" outlineLevel="1" x14ac:dyDescent="0.2">
      <c r="A416" s="27" t="s">
        <v>23</v>
      </c>
      <c r="B416" s="32" t="s">
        <v>22</v>
      </c>
      <c r="C416" s="28">
        <v>1</v>
      </c>
      <c r="D416" s="29">
        <v>0.80597390034074423</v>
      </c>
      <c r="E416" s="30">
        <v>0.80597390034074423</v>
      </c>
      <c r="F416" s="31">
        <v>20.610324805035294</v>
      </c>
      <c r="G416" s="21"/>
      <c r="H416" s="27" t="s">
        <v>23</v>
      </c>
      <c r="I416" s="32" t="s">
        <v>22</v>
      </c>
      <c r="J416" s="28">
        <v>1</v>
      </c>
      <c r="K416" s="29">
        <v>0.70925703229985493</v>
      </c>
      <c r="L416" s="30">
        <v>0.70925703229985493</v>
      </c>
      <c r="M416" s="31">
        <v>3.554027411911961</v>
      </c>
      <c r="N416" s="21"/>
      <c r="O416" s="27" t="s">
        <v>23</v>
      </c>
      <c r="P416" s="32" t="s">
        <v>22</v>
      </c>
      <c r="Q416" s="28">
        <v>1</v>
      </c>
      <c r="R416" s="29">
        <v>0.80597390034074423</v>
      </c>
      <c r="S416" s="30">
        <v>0.80597390034074423</v>
      </c>
      <c r="T416" s="31">
        <v>5.6713433527832002</v>
      </c>
      <c r="U416" s="21"/>
      <c r="V416" s="27" t="s">
        <v>23</v>
      </c>
      <c r="W416" s="32" t="s">
        <v>22</v>
      </c>
      <c r="X416" s="28">
        <v>1</v>
      </c>
      <c r="Y416" s="29">
        <v>0.80597390034074423</v>
      </c>
      <c r="Z416" s="30">
        <v>0.80597390034074423</v>
      </c>
      <c r="AA416" s="31">
        <v>3.1133914220341592</v>
      </c>
      <c r="AB416" s="21"/>
      <c r="AC416" s="27" t="s">
        <v>23</v>
      </c>
      <c r="AD416" s="32" t="s">
        <v>22</v>
      </c>
      <c r="AE416" s="28">
        <v>1</v>
      </c>
      <c r="AF416" s="29">
        <v>0.70925703229985493</v>
      </c>
      <c r="AG416" s="30">
        <v>0.70925703229985493</v>
      </c>
      <c r="AH416" s="31">
        <v>0.23921341436314636</v>
      </c>
      <c r="AI416" s="21"/>
    </row>
    <row r="417" spans="1:35" outlineLevel="1" x14ac:dyDescent="0.2">
      <c r="A417" s="27" t="s">
        <v>25</v>
      </c>
      <c r="B417" s="32" t="s">
        <v>26</v>
      </c>
      <c r="C417" s="28">
        <v>7.6925418569254181E-2</v>
      </c>
      <c r="D417" s="29">
        <v>0.54028048780487803</v>
      </c>
      <c r="E417" s="30">
        <v>4.1561302669191072E-2</v>
      </c>
      <c r="F417" s="31">
        <v>1.0628035808234784</v>
      </c>
      <c r="G417" s="21"/>
      <c r="H417" s="27" t="s">
        <v>25</v>
      </c>
      <c r="I417" s="32" t="s">
        <v>26</v>
      </c>
      <c r="J417" s="28">
        <v>7.6925418569254181E-2</v>
      </c>
      <c r="K417" s="29">
        <v>0.36513461538461539</v>
      </c>
      <c r="L417" s="30">
        <v>2.8088133122585176E-2</v>
      </c>
      <c r="M417" s="31">
        <v>0.14074727569975826</v>
      </c>
      <c r="N417" s="21"/>
      <c r="O417" s="27" t="s">
        <v>25</v>
      </c>
      <c r="P417" s="32" t="s">
        <v>26</v>
      </c>
      <c r="Q417" s="28">
        <v>7.6925418569254181E-2</v>
      </c>
      <c r="R417" s="29">
        <v>0.54028048780487803</v>
      </c>
      <c r="S417" s="30">
        <v>4.1561302669191072E-2</v>
      </c>
      <c r="T417" s="31">
        <v>0.29245167557693402</v>
      </c>
      <c r="U417" s="21"/>
      <c r="V417" s="27" t="s">
        <v>25</v>
      </c>
      <c r="W417" s="32" t="s">
        <v>26</v>
      </c>
      <c r="X417" s="28">
        <v>7.6925418569254181E-2</v>
      </c>
      <c r="Y417" s="29">
        <v>0.54028048780487803</v>
      </c>
      <c r="Z417" s="30">
        <v>4.1561302669191072E-2</v>
      </c>
      <c r="AA417" s="31">
        <v>0.16054689012152806</v>
      </c>
      <c r="AB417" s="21"/>
      <c r="AC417" s="27" t="s">
        <v>25</v>
      </c>
      <c r="AD417" s="32" t="s">
        <v>26</v>
      </c>
      <c r="AE417" s="28">
        <v>7.6925418569254181E-2</v>
      </c>
      <c r="AF417" s="29">
        <v>0.32456410256410256</v>
      </c>
      <c r="AG417" s="30">
        <v>2.4967229442297935E-2</v>
      </c>
      <c r="AH417" s="31">
        <v>8.4207782652694959E-3</v>
      </c>
      <c r="AI417" s="21"/>
    </row>
    <row r="418" spans="1:35" outlineLevel="1" x14ac:dyDescent="0.2">
      <c r="A418" s="27" t="s">
        <v>25</v>
      </c>
      <c r="B418" s="32" t="s">
        <v>27</v>
      </c>
      <c r="C418" s="28">
        <v>0.13360730593607306</v>
      </c>
      <c r="D418" s="29">
        <v>0.32439024390243903</v>
      </c>
      <c r="E418" s="30">
        <v>4.3340906559750529E-2</v>
      </c>
      <c r="F418" s="31">
        <v>1.1083115236901497</v>
      </c>
      <c r="G418" s="21"/>
      <c r="H418" s="27" t="s">
        <v>25</v>
      </c>
      <c r="I418" s="32" t="s">
        <v>27</v>
      </c>
      <c r="J418" s="28">
        <v>0.13360730593607306</v>
      </c>
      <c r="K418" s="29">
        <v>0.21923076923076923</v>
      </c>
      <c r="L418" s="30">
        <v>2.9290832455216017E-2</v>
      </c>
      <c r="M418" s="31">
        <v>0.14677390102992643</v>
      </c>
      <c r="N418" s="21"/>
      <c r="O418" s="27" t="s">
        <v>25</v>
      </c>
      <c r="P418" s="32" t="s">
        <v>27</v>
      </c>
      <c r="Q418" s="28">
        <v>0.13360730593607306</v>
      </c>
      <c r="R418" s="29">
        <v>0.32439024390243903</v>
      </c>
      <c r="S418" s="30">
        <v>4.3340906559750529E-2</v>
      </c>
      <c r="T418" s="31">
        <v>0.30497409682536969</v>
      </c>
      <c r="U418" s="21"/>
      <c r="V418" s="27" t="s">
        <v>25</v>
      </c>
      <c r="W418" s="32" t="s">
        <v>27</v>
      </c>
      <c r="X418" s="28">
        <v>0.13360730593607306</v>
      </c>
      <c r="Y418" s="29">
        <v>0.32439024390243903</v>
      </c>
      <c r="Z418" s="30">
        <v>4.3340906559750529E-2</v>
      </c>
      <c r="AA418" s="31">
        <v>0.16742131060232032</v>
      </c>
      <c r="AB418" s="21"/>
      <c r="AC418" s="27" t="s">
        <v>25</v>
      </c>
      <c r="AD418" s="32" t="s">
        <v>27</v>
      </c>
      <c r="AE418" s="28">
        <v>0.13360730593607306</v>
      </c>
      <c r="AF418" s="29">
        <v>0.77948717948717949</v>
      </c>
      <c r="AG418" s="30">
        <v>0.10414518206299028</v>
      </c>
      <c r="AH418" s="31">
        <v>3.5125382556978148E-2</v>
      </c>
      <c r="AI418" s="21"/>
    </row>
    <row r="419" spans="1:35" outlineLevel="1" x14ac:dyDescent="0.2">
      <c r="A419" s="27" t="s">
        <v>25</v>
      </c>
      <c r="B419" s="32" t="s">
        <v>28</v>
      </c>
      <c r="C419" s="28">
        <v>0.26600000000000001</v>
      </c>
      <c r="D419" s="29">
        <v>0.3329268292682927</v>
      </c>
      <c r="E419" s="30">
        <v>8.855853658536586E-2</v>
      </c>
      <c r="F419" s="31">
        <v>2.2646145272338685</v>
      </c>
      <c r="G419" s="21"/>
      <c r="H419" s="27" t="s">
        <v>25</v>
      </c>
      <c r="I419" s="32" t="s">
        <v>28</v>
      </c>
      <c r="J419" s="28">
        <v>0.26600000000000001</v>
      </c>
      <c r="K419" s="29">
        <v>0.22500000000000001</v>
      </c>
      <c r="L419" s="30">
        <v>5.9850000000000007E-2</v>
      </c>
      <c r="M419" s="31">
        <v>0.29990332265468944</v>
      </c>
      <c r="N419" s="21"/>
      <c r="O419" s="27" t="s">
        <v>25</v>
      </c>
      <c r="P419" s="32" t="s">
        <v>28</v>
      </c>
      <c r="Q419" s="28">
        <v>0.26600000000000001</v>
      </c>
      <c r="R419" s="29">
        <v>0.3329268292682927</v>
      </c>
      <c r="S419" s="30">
        <v>8.855853658536586E-2</v>
      </c>
      <c r="T419" s="31">
        <v>0.62315400980513935</v>
      </c>
      <c r="U419" s="21"/>
      <c r="V419" s="27" t="s">
        <v>25</v>
      </c>
      <c r="W419" s="32" t="s">
        <v>28</v>
      </c>
      <c r="X419" s="28">
        <v>0.26600000000000001</v>
      </c>
      <c r="Y419" s="29">
        <v>0.3329268292682927</v>
      </c>
      <c r="Z419" s="30">
        <v>8.855853658536586E-2</v>
      </c>
      <c r="AA419" s="31">
        <v>0.34209220427139186</v>
      </c>
      <c r="AB419" s="21"/>
      <c r="AC419" s="27" t="s">
        <v>25</v>
      </c>
      <c r="AD419" s="32" t="s">
        <v>28</v>
      </c>
      <c r="AE419" s="28">
        <v>0.26600000000000001</v>
      </c>
      <c r="AF419" s="29">
        <v>0.2</v>
      </c>
      <c r="AG419" s="30">
        <v>5.3200000000000004E-2</v>
      </c>
      <c r="AH419" s="31">
        <v>1.7942936149470717E-2</v>
      </c>
      <c r="AI419" s="21"/>
    </row>
    <row r="420" spans="1:35" outlineLevel="1" x14ac:dyDescent="0.2">
      <c r="A420" s="27" t="s">
        <v>25</v>
      </c>
      <c r="B420" s="32" t="s">
        <v>29</v>
      </c>
      <c r="C420" s="28">
        <v>8.8666666666666671E-2</v>
      </c>
      <c r="D420" s="29">
        <v>1.0726219512195121</v>
      </c>
      <c r="E420" s="30">
        <v>9.5105813008130077E-2</v>
      </c>
      <c r="F420" s="31">
        <v>2.4320411568114149</v>
      </c>
      <c r="G420" s="21"/>
      <c r="H420" s="27" t="s">
        <v>25</v>
      </c>
      <c r="I420" s="32" t="s">
        <v>29</v>
      </c>
      <c r="J420" s="28">
        <v>0.26600000000000001</v>
      </c>
      <c r="K420" s="29">
        <v>0.72490384615384618</v>
      </c>
      <c r="L420" s="30">
        <v>0.1928244230769231</v>
      </c>
      <c r="M420" s="31">
        <v>0.96622698696312126</v>
      </c>
      <c r="N420" s="21"/>
      <c r="O420" s="27" t="s">
        <v>25</v>
      </c>
      <c r="P420" s="32" t="s">
        <v>29</v>
      </c>
      <c r="Q420" s="28">
        <v>8.8666666666666671E-2</v>
      </c>
      <c r="R420" s="29">
        <v>1.0726219512195121</v>
      </c>
      <c r="S420" s="30">
        <v>9.5105813008130077E-2</v>
      </c>
      <c r="T420" s="31">
        <v>0.66922479770953636</v>
      </c>
      <c r="U420" s="21"/>
      <c r="V420" s="27" t="s">
        <v>25</v>
      </c>
      <c r="W420" s="32" t="s">
        <v>29</v>
      </c>
      <c r="X420" s="28">
        <v>8.8666666666666671E-2</v>
      </c>
      <c r="Y420" s="29">
        <v>1.0726219512195121</v>
      </c>
      <c r="Z420" s="30">
        <v>9.5105813008130077E-2</v>
      </c>
      <c r="AA420" s="31">
        <v>0.36738363646752464</v>
      </c>
      <c r="AB420" s="21"/>
      <c r="AC420" s="27" t="s">
        <v>25</v>
      </c>
      <c r="AD420" s="32" t="s">
        <v>29</v>
      </c>
      <c r="AE420" s="28">
        <v>0.26600000000000001</v>
      </c>
      <c r="AF420" s="29">
        <v>0.32217948717948719</v>
      </c>
      <c r="AG420" s="30">
        <v>8.5699743589743596E-2</v>
      </c>
      <c r="AH420" s="31">
        <v>2.8904229835653789E-2</v>
      </c>
      <c r="AI420" s="21"/>
    </row>
    <row r="421" spans="1:35" outlineLevel="1" x14ac:dyDescent="0.2">
      <c r="A421" s="27" t="s">
        <v>25</v>
      </c>
      <c r="B421" s="32" t="s">
        <v>30</v>
      </c>
      <c r="C421" s="28">
        <v>0.26600000000000001</v>
      </c>
      <c r="D421" s="29">
        <v>0.54531707317073175</v>
      </c>
      <c r="E421" s="30">
        <v>0.14505434146341464</v>
      </c>
      <c r="F421" s="31">
        <v>3.709322461530757</v>
      </c>
      <c r="G421" s="21"/>
      <c r="H421" s="27" t="s">
        <v>25</v>
      </c>
      <c r="I421" s="32" t="s">
        <v>30</v>
      </c>
      <c r="J421" s="28">
        <v>0.26600000000000001</v>
      </c>
      <c r="K421" s="29">
        <v>0.36853846153846154</v>
      </c>
      <c r="L421" s="30">
        <v>9.8031230769230773E-2</v>
      </c>
      <c r="M421" s="31">
        <v>0.49122626285080928</v>
      </c>
      <c r="N421" s="21"/>
      <c r="O421" s="27" t="s">
        <v>25</v>
      </c>
      <c r="P421" s="32" t="s">
        <v>30</v>
      </c>
      <c r="Q421" s="28">
        <v>0.26600000000000001</v>
      </c>
      <c r="R421" s="29">
        <v>0.54531707317073175</v>
      </c>
      <c r="S421" s="30">
        <v>0.14505434146341464</v>
      </c>
      <c r="T421" s="31">
        <v>1.0206943114449307</v>
      </c>
      <c r="U421" s="21"/>
      <c r="V421" s="27" t="s">
        <v>25</v>
      </c>
      <c r="W421" s="32" t="s">
        <v>30</v>
      </c>
      <c r="X421" s="28">
        <v>0.26600000000000001</v>
      </c>
      <c r="Y421" s="29">
        <v>0.54531707317073175</v>
      </c>
      <c r="Z421" s="30">
        <v>0.14505434146341464</v>
      </c>
      <c r="AA421" s="31">
        <v>0.56032948740657729</v>
      </c>
      <c r="AB421" s="21"/>
      <c r="AC421" s="27" t="s">
        <v>25</v>
      </c>
      <c r="AD421" s="32" t="s">
        <v>30</v>
      </c>
      <c r="AE421" s="28">
        <v>0.26600000000000001</v>
      </c>
      <c r="AF421" s="29">
        <v>0.16379487179487179</v>
      </c>
      <c r="AG421" s="30">
        <v>4.35694358974359E-2</v>
      </c>
      <c r="AH421" s="31">
        <v>1.4694804631130633E-2</v>
      </c>
      <c r="AI421" s="21"/>
    </row>
    <row r="422" spans="1:35" outlineLevel="1" x14ac:dyDescent="0.2">
      <c r="A422" s="27" t="s">
        <v>25</v>
      </c>
      <c r="B422" s="32" t="s">
        <v>31</v>
      </c>
      <c r="C422" s="28">
        <v>0.26600000000000001</v>
      </c>
      <c r="D422" s="29">
        <v>0.17320731707317072</v>
      </c>
      <c r="E422" s="30">
        <v>4.6073146341463415E-2</v>
      </c>
      <c r="F422" s="31">
        <v>1.17818022455321</v>
      </c>
      <c r="G422" s="21"/>
      <c r="H422" s="27" t="s">
        <v>25</v>
      </c>
      <c r="I422" s="32" t="s">
        <v>31</v>
      </c>
      <c r="J422" s="28">
        <v>0.26600000000000001</v>
      </c>
      <c r="K422" s="29">
        <v>0.11705769230769231</v>
      </c>
      <c r="L422" s="30">
        <v>3.1137346153846154E-2</v>
      </c>
      <c r="M422" s="31">
        <v>0.15602662606829867</v>
      </c>
      <c r="N422" s="21"/>
      <c r="O422" s="27" t="s">
        <v>25</v>
      </c>
      <c r="P422" s="32" t="s">
        <v>31</v>
      </c>
      <c r="Q422" s="28">
        <v>0.26600000000000001</v>
      </c>
      <c r="R422" s="29">
        <v>0.17320731707317072</v>
      </c>
      <c r="S422" s="30">
        <v>4.6073146341463415E-2</v>
      </c>
      <c r="T422" s="31">
        <v>0.3241998681781097</v>
      </c>
      <c r="U422" s="21"/>
      <c r="V422" s="27" t="s">
        <v>25</v>
      </c>
      <c r="W422" s="32" t="s">
        <v>31</v>
      </c>
      <c r="X422" s="28">
        <v>0.26600000000000001</v>
      </c>
      <c r="Y422" s="29">
        <v>0.17320731707317072</v>
      </c>
      <c r="Z422" s="30">
        <v>4.6073146341463415E-2</v>
      </c>
      <c r="AA422" s="31">
        <v>0.17797566217093694</v>
      </c>
      <c r="AB422" s="21"/>
      <c r="AC422" s="27" t="s">
        <v>25</v>
      </c>
      <c r="AD422" s="32" t="s">
        <v>31</v>
      </c>
      <c r="AE422" s="28">
        <v>0.26600000000000001</v>
      </c>
      <c r="AF422" s="29">
        <v>0.46823076923076923</v>
      </c>
      <c r="AG422" s="30">
        <v>0.12454938461538462</v>
      </c>
      <c r="AH422" s="31">
        <v>4.2007173977626246E-2</v>
      </c>
      <c r="AI422" s="21"/>
    </row>
    <row r="423" spans="1:35" outlineLevel="1" x14ac:dyDescent="0.2">
      <c r="A423" s="27" t="s">
        <v>32</v>
      </c>
      <c r="B423" s="32" t="s">
        <v>33</v>
      </c>
      <c r="C423" s="28">
        <v>9.4340999999999994E-2</v>
      </c>
      <c r="D423" s="29">
        <v>0.5588317073170731</v>
      </c>
      <c r="E423" s="30">
        <v>5.2720742099999988E-2</v>
      </c>
      <c r="F423" s="31">
        <v>1.3481722152344093</v>
      </c>
      <c r="G423" s="21"/>
      <c r="H423" s="27" t="s">
        <v>32</v>
      </c>
      <c r="I423" s="32" t="s">
        <v>33</v>
      </c>
      <c r="J423" s="28">
        <v>0.21049200000000001</v>
      </c>
      <c r="K423" s="29">
        <v>0.21644358974358974</v>
      </c>
      <c r="L423" s="30">
        <v>4.5559644092307693E-2</v>
      </c>
      <c r="M423" s="31">
        <v>0.22829554957808135</v>
      </c>
      <c r="N423" s="21"/>
      <c r="O423" s="27" t="s">
        <v>32</v>
      </c>
      <c r="P423" s="32" t="s">
        <v>33</v>
      </c>
      <c r="Q423" s="28">
        <v>9.4340999999999994E-2</v>
      </c>
      <c r="R423" s="29">
        <v>0.5588317073170731</v>
      </c>
      <c r="S423" s="30">
        <v>5.2720742099999988E-2</v>
      </c>
      <c r="T423" s="31">
        <v>0.37097656653177508</v>
      </c>
      <c r="U423" s="21"/>
      <c r="V423" s="27" t="s">
        <v>32</v>
      </c>
      <c r="W423" s="32" t="s">
        <v>33</v>
      </c>
      <c r="X423" s="28">
        <v>9.4340999999999994E-2</v>
      </c>
      <c r="Y423" s="29">
        <v>0.5588317073170731</v>
      </c>
      <c r="Z423" s="30">
        <v>5.2720742099999988E-2</v>
      </c>
      <c r="AA423" s="31">
        <v>0.20365461728726078</v>
      </c>
      <c r="AB423" s="21"/>
      <c r="AC423" s="27" t="s">
        <v>32</v>
      </c>
      <c r="AD423" s="32" t="s">
        <v>33</v>
      </c>
      <c r="AE423" s="28">
        <v>0.21049200000000001</v>
      </c>
      <c r="AF423" s="29">
        <v>0.25354820512820508</v>
      </c>
      <c r="AG423" s="30">
        <v>5.3369868793846149E-2</v>
      </c>
      <c r="AH423" s="31">
        <v>1.8000228347248331E-2</v>
      </c>
      <c r="AI423" s="21"/>
    </row>
    <row r="424" spans="1:35" outlineLevel="1" x14ac:dyDescent="0.2">
      <c r="A424" s="27" t="s">
        <v>32</v>
      </c>
      <c r="B424" s="32" t="s">
        <v>34</v>
      </c>
      <c r="C424" s="28">
        <v>9.4340999999999994E-2</v>
      </c>
      <c r="D424" s="29">
        <v>0.80814878048780481</v>
      </c>
      <c r="E424" s="30">
        <v>7.6241564099999992E-2</v>
      </c>
      <c r="F424" s="31">
        <v>1.949645514675584</v>
      </c>
      <c r="G424" s="21"/>
      <c r="H424" s="27" t="s">
        <v>32</v>
      </c>
      <c r="I424" s="32" t="s">
        <v>34</v>
      </c>
      <c r="J424" s="28">
        <v>0.21049200000000001</v>
      </c>
      <c r="K424" s="29">
        <v>0.31300769230769226</v>
      </c>
      <c r="L424" s="30">
        <v>6.5885615169230763E-2</v>
      </c>
      <c r="M424" s="31">
        <v>0.33014728328154574</v>
      </c>
      <c r="N424" s="21"/>
      <c r="O424" s="27" t="s">
        <v>32</v>
      </c>
      <c r="P424" s="32" t="s">
        <v>34</v>
      </c>
      <c r="Q424" s="28">
        <v>9.4340999999999994E-2</v>
      </c>
      <c r="R424" s="29">
        <v>0.80814878048780481</v>
      </c>
      <c r="S424" s="30">
        <v>7.6241564099999992E-2</v>
      </c>
      <c r="T424" s="31">
        <v>0.53648398239884121</v>
      </c>
      <c r="U424" s="21"/>
      <c r="V424" s="27" t="s">
        <v>32</v>
      </c>
      <c r="W424" s="32" t="s">
        <v>34</v>
      </c>
      <c r="X424" s="28">
        <v>9.4340999999999994E-2</v>
      </c>
      <c r="Y424" s="29">
        <v>0.80814878048780481</v>
      </c>
      <c r="Z424" s="30">
        <v>7.6241564099999992E-2</v>
      </c>
      <c r="AA424" s="31">
        <v>0.2945130500765023</v>
      </c>
      <c r="AB424" s="21"/>
      <c r="AC424" s="27" t="s">
        <v>32</v>
      </c>
      <c r="AD424" s="32" t="s">
        <v>34</v>
      </c>
      <c r="AE424" s="28">
        <v>0.21049200000000001</v>
      </c>
      <c r="AF424" s="29">
        <v>0.36666615384615381</v>
      </c>
      <c r="AG424" s="30">
        <v>7.7180292055384611E-2</v>
      </c>
      <c r="AH424" s="31">
        <v>2.6030846848632858E-2</v>
      </c>
      <c r="AI424" s="21"/>
    </row>
    <row r="425" spans="1:35" outlineLevel="1" x14ac:dyDescent="0.2">
      <c r="A425" s="27" t="s">
        <v>32</v>
      </c>
      <c r="B425" s="32" t="s">
        <v>35</v>
      </c>
      <c r="C425" s="28">
        <v>9.4340999999999994E-2</v>
      </c>
      <c r="D425" s="29">
        <v>0.57254878048780489</v>
      </c>
      <c r="E425" s="30">
        <v>5.4014824499999996E-2</v>
      </c>
      <c r="F425" s="31">
        <v>1.3812644265047791</v>
      </c>
      <c r="G425" s="21"/>
      <c r="H425" s="27" t="s">
        <v>32</v>
      </c>
      <c r="I425" s="32" t="s">
        <v>35</v>
      </c>
      <c r="J425" s="28">
        <v>0.21049200000000001</v>
      </c>
      <c r="K425" s="29">
        <v>0.22175641025641027</v>
      </c>
      <c r="L425" s="30">
        <v>4.6677950307692312E-2</v>
      </c>
      <c r="M425" s="31">
        <v>0.23389928808667346</v>
      </c>
      <c r="N425" s="21"/>
      <c r="O425" s="27" t="s">
        <v>32</v>
      </c>
      <c r="P425" s="32" t="s">
        <v>35</v>
      </c>
      <c r="Q425" s="28">
        <v>9.4340999999999994E-2</v>
      </c>
      <c r="R425" s="29">
        <v>0.57254878048780489</v>
      </c>
      <c r="S425" s="30">
        <v>5.4014824499999996E-2</v>
      </c>
      <c r="T425" s="31">
        <v>0.38008255075048364</v>
      </c>
      <c r="U425" s="21"/>
      <c r="V425" s="27" t="s">
        <v>32</v>
      </c>
      <c r="W425" s="32" t="s">
        <v>35</v>
      </c>
      <c r="X425" s="28">
        <v>9.4340999999999994E-2</v>
      </c>
      <c r="Y425" s="29">
        <v>0.57254878048780489</v>
      </c>
      <c r="Z425" s="30">
        <v>5.4014824499999996E-2</v>
      </c>
      <c r="AA425" s="31">
        <v>0.2086535199091224</v>
      </c>
      <c r="AB425" s="21"/>
      <c r="AC425" s="27" t="s">
        <v>32</v>
      </c>
      <c r="AD425" s="32" t="s">
        <v>35</v>
      </c>
      <c r="AE425" s="28">
        <v>0.21049200000000001</v>
      </c>
      <c r="AF425" s="29">
        <v>0.25977179487179486</v>
      </c>
      <c r="AG425" s="30">
        <v>5.4679884646153844E-2</v>
      </c>
      <c r="AH425" s="31">
        <v>1.8442061632826363E-2</v>
      </c>
      <c r="AI425" s="21"/>
    </row>
    <row r="426" spans="1:35" outlineLevel="1" x14ac:dyDescent="0.2">
      <c r="A426" s="27" t="s">
        <v>32</v>
      </c>
      <c r="B426" s="32" t="s">
        <v>36</v>
      </c>
      <c r="C426" s="28">
        <v>9.4340999999999994E-2</v>
      </c>
      <c r="D426" s="29">
        <v>0.15223170731707317</v>
      </c>
      <c r="E426" s="30">
        <v>1.4361691499999999E-2</v>
      </c>
      <c r="F426" s="31">
        <v>0.36725646629447184</v>
      </c>
      <c r="G426" s="21"/>
      <c r="H426" s="27" t="s">
        <v>32</v>
      </c>
      <c r="I426" s="32" t="s">
        <v>36</v>
      </c>
      <c r="J426" s="28">
        <v>0.21049200000000001</v>
      </c>
      <c r="K426" s="29">
        <v>5.8961538461538461E-2</v>
      </c>
      <c r="L426" s="30">
        <v>1.2410932153846154E-2</v>
      </c>
      <c r="M426" s="31">
        <v>6.2190138515962952E-2</v>
      </c>
      <c r="N426" s="21"/>
      <c r="O426" s="27" t="s">
        <v>32</v>
      </c>
      <c r="P426" s="32" t="s">
        <v>36</v>
      </c>
      <c r="Q426" s="28">
        <v>9.4340999999999994E-2</v>
      </c>
      <c r="R426" s="29">
        <v>0.15223170731707317</v>
      </c>
      <c r="S426" s="30">
        <v>1.4361691499999999E-2</v>
      </c>
      <c r="T426" s="31">
        <v>0.10105796675154502</v>
      </c>
      <c r="U426" s="21"/>
      <c r="V426" s="27" t="s">
        <v>32</v>
      </c>
      <c r="W426" s="32" t="s">
        <v>36</v>
      </c>
      <c r="X426" s="28">
        <v>9.4340999999999994E-2</v>
      </c>
      <c r="Y426" s="29">
        <v>0.15223170731707317</v>
      </c>
      <c r="Z426" s="30">
        <v>1.4361691499999999E-2</v>
      </c>
      <c r="AA426" s="31">
        <v>5.5477686191943917E-2</v>
      </c>
      <c r="AB426" s="21"/>
      <c r="AC426" s="27" t="s">
        <v>32</v>
      </c>
      <c r="AD426" s="32" t="s">
        <v>36</v>
      </c>
      <c r="AE426" s="28">
        <v>0.21049200000000001</v>
      </c>
      <c r="AF426" s="29">
        <v>6.9069230769230758E-2</v>
      </c>
      <c r="AG426" s="30">
        <v>1.4538520523076921E-2</v>
      </c>
      <c r="AH426" s="31">
        <v>4.9034538619048646E-3</v>
      </c>
      <c r="AI426" s="21"/>
    </row>
    <row r="427" spans="1:35" outlineLevel="1" x14ac:dyDescent="0.2">
      <c r="A427" s="27" t="s">
        <v>32</v>
      </c>
      <c r="B427" s="32" t="s">
        <v>37</v>
      </c>
      <c r="C427" s="28">
        <v>9.4340999999999994E-2</v>
      </c>
      <c r="D427" s="29">
        <v>0.81556745258662211</v>
      </c>
      <c r="E427" s="30">
        <v>7.6941449044474516E-2</v>
      </c>
      <c r="F427" s="31">
        <v>1.9675429379366545</v>
      </c>
      <c r="G427" s="21"/>
      <c r="H427" s="27" t="s">
        <v>32</v>
      </c>
      <c r="I427" s="32" t="s">
        <v>37</v>
      </c>
      <c r="J427" s="28">
        <v>0.21049200000000001</v>
      </c>
      <c r="K427" s="29">
        <v>0.31588105113678888</v>
      </c>
      <c r="L427" s="30">
        <v>6.6490434215884964E-2</v>
      </c>
      <c r="M427" s="31">
        <v>0.3331779807200827</v>
      </c>
      <c r="N427" s="21"/>
      <c r="O427" s="27" t="s">
        <v>32</v>
      </c>
      <c r="P427" s="32" t="s">
        <v>37</v>
      </c>
      <c r="Q427" s="28">
        <v>9.4340999999999994E-2</v>
      </c>
      <c r="R427" s="29">
        <v>0.81556745258662211</v>
      </c>
      <c r="S427" s="30">
        <v>7.6941449044474516E-2</v>
      </c>
      <c r="T427" s="31">
        <v>0.54140881659741835</v>
      </c>
      <c r="U427" s="21"/>
      <c r="V427" s="27" t="s">
        <v>32</v>
      </c>
      <c r="W427" s="32" t="s">
        <v>37</v>
      </c>
      <c r="X427" s="28">
        <v>9.4340999999999994E-2</v>
      </c>
      <c r="Y427" s="29">
        <v>0.81556745258662211</v>
      </c>
      <c r="Z427" s="30">
        <v>7.6941449044474516E-2</v>
      </c>
      <c r="AA427" s="31">
        <v>0.29721663114980579</v>
      </c>
      <c r="AB427" s="21"/>
      <c r="AC427" s="27" t="s">
        <v>32</v>
      </c>
      <c r="AD427" s="32" t="s">
        <v>37</v>
      </c>
      <c r="AE427" s="28">
        <v>0.21049200000000001</v>
      </c>
      <c r="AF427" s="29">
        <v>0.37003208847452407</v>
      </c>
      <c r="AG427" s="30">
        <v>7.788879436717952E-2</v>
      </c>
      <c r="AH427" s="31">
        <v>2.6269805715969107E-2</v>
      </c>
      <c r="AI427" s="21"/>
    </row>
    <row r="428" spans="1:35" outlineLevel="1" x14ac:dyDescent="0.2">
      <c r="A428" s="27" t="s">
        <v>38</v>
      </c>
      <c r="B428" s="27" t="s">
        <v>39</v>
      </c>
      <c r="C428" s="28">
        <v>1</v>
      </c>
      <c r="D428" s="29">
        <v>0.44282926829268293</v>
      </c>
      <c r="E428" s="30">
        <v>0.44282926829268293</v>
      </c>
      <c r="F428" s="31">
        <v>11.324008195339479</v>
      </c>
      <c r="G428" s="21"/>
      <c r="H428" s="27" t="s">
        <v>38</v>
      </c>
      <c r="I428" s="27" t="s">
        <v>39</v>
      </c>
      <c r="J428" s="28">
        <v>1</v>
      </c>
      <c r="K428" s="29">
        <v>0.52307692307692311</v>
      </c>
      <c r="L428" s="30">
        <v>0.52307692307692311</v>
      </c>
      <c r="M428" s="31">
        <v>2.6210945235548979</v>
      </c>
      <c r="N428" s="21"/>
      <c r="O428" s="27" t="s">
        <v>38</v>
      </c>
      <c r="P428" s="27" t="s">
        <v>39</v>
      </c>
      <c r="Q428" s="28">
        <v>1</v>
      </c>
      <c r="R428" s="29">
        <v>0.44282926829268293</v>
      </c>
      <c r="S428" s="30">
        <v>0.44282926829268293</v>
      </c>
      <c r="T428" s="31">
        <v>3.1160274868550801</v>
      </c>
      <c r="U428" s="21"/>
      <c r="V428" s="27" t="s">
        <v>38</v>
      </c>
      <c r="W428" s="27" t="s">
        <v>39</v>
      </c>
      <c r="X428" s="28">
        <v>1</v>
      </c>
      <c r="Y428" s="29">
        <v>0.44282926829268293</v>
      </c>
      <c r="Z428" s="30">
        <v>0.44282926829268293</v>
      </c>
      <c r="AA428" s="31">
        <v>1.7106023467325981</v>
      </c>
      <c r="AB428" s="21"/>
      <c r="AC428" s="27" t="s">
        <v>38</v>
      </c>
      <c r="AD428" s="27" t="s">
        <v>39</v>
      </c>
      <c r="AE428" s="28">
        <v>1</v>
      </c>
      <c r="AF428" s="29">
        <v>0.46030769230769231</v>
      </c>
      <c r="AG428" s="30">
        <v>0.46030769230769231</v>
      </c>
      <c r="AH428" s="31">
        <v>0.15524946489073563</v>
      </c>
      <c r="AI428" s="21"/>
    </row>
    <row r="429" spans="1:35" outlineLevel="1" x14ac:dyDescent="0.2">
      <c r="A429" s="27" t="s">
        <v>38</v>
      </c>
      <c r="B429" s="27" t="s">
        <v>40</v>
      </c>
      <c r="C429" s="28">
        <v>1</v>
      </c>
      <c r="D429" s="29">
        <v>0.13675609756097562</v>
      </c>
      <c r="E429" s="30">
        <v>0.13675609756097562</v>
      </c>
      <c r="F429" s="31">
        <v>3.4971201779724863</v>
      </c>
      <c r="G429" s="21"/>
      <c r="H429" s="27" t="s">
        <v>38</v>
      </c>
      <c r="I429" s="27" t="s">
        <v>40</v>
      </c>
      <c r="J429" s="28">
        <v>1</v>
      </c>
      <c r="K429" s="29">
        <v>0.16153846153846155</v>
      </c>
      <c r="L429" s="30">
        <v>0.16153846153846155</v>
      </c>
      <c r="M429" s="31">
        <v>0.8094556616860713</v>
      </c>
      <c r="N429" s="21"/>
      <c r="O429" s="27" t="s">
        <v>38</v>
      </c>
      <c r="P429" s="27" t="s">
        <v>40</v>
      </c>
      <c r="Q429" s="28">
        <v>1</v>
      </c>
      <c r="R429" s="29">
        <v>0.13675609756097562</v>
      </c>
      <c r="S429" s="30">
        <v>0.13675609756097562</v>
      </c>
      <c r="T429" s="31">
        <v>0.96230260623465713</v>
      </c>
      <c r="U429" s="21"/>
      <c r="V429" s="27" t="s">
        <v>38</v>
      </c>
      <c r="W429" s="27" t="s">
        <v>40</v>
      </c>
      <c r="X429" s="28">
        <v>1</v>
      </c>
      <c r="Y429" s="29">
        <v>0.13675609756097562</v>
      </c>
      <c r="Z429" s="30">
        <v>0.13675609756097562</v>
      </c>
      <c r="AA429" s="31">
        <v>0.52827425413800833</v>
      </c>
      <c r="AB429" s="21"/>
      <c r="AC429" s="27" t="s">
        <v>38</v>
      </c>
      <c r="AD429" s="27" t="s">
        <v>40</v>
      </c>
      <c r="AE429" s="28">
        <v>1</v>
      </c>
      <c r="AF429" s="29">
        <v>0.14215384615384616</v>
      </c>
      <c r="AG429" s="30">
        <v>0.14215384615384616</v>
      </c>
      <c r="AH429" s="31">
        <v>4.7944687686844831E-2</v>
      </c>
      <c r="AI429" s="21"/>
    </row>
    <row r="430" spans="1:35" outlineLevel="1" x14ac:dyDescent="0.2">
      <c r="A430" s="27" t="s">
        <v>38</v>
      </c>
      <c r="B430" s="27" t="s">
        <v>41</v>
      </c>
      <c r="C430" s="28">
        <v>1</v>
      </c>
      <c r="D430" s="29">
        <v>0.16829268292682928</v>
      </c>
      <c r="E430" s="30">
        <v>0.16829268292682928</v>
      </c>
      <c r="F430" s="31">
        <v>4.3035721826306679</v>
      </c>
      <c r="G430" s="21"/>
      <c r="H430" s="27" t="s">
        <v>38</v>
      </c>
      <c r="I430" s="27" t="s">
        <v>41</v>
      </c>
      <c r="J430" s="28">
        <v>1</v>
      </c>
      <c r="K430" s="29">
        <v>0.23589743589743589</v>
      </c>
      <c r="L430" s="30">
        <v>0.23589743589743589</v>
      </c>
      <c r="M430" s="31">
        <v>1.1820622361129931</v>
      </c>
      <c r="N430" s="21"/>
      <c r="O430" s="27" t="s">
        <v>38</v>
      </c>
      <c r="P430" s="27" t="s">
        <v>41</v>
      </c>
      <c r="Q430" s="28">
        <v>1</v>
      </c>
      <c r="R430" s="29">
        <v>0.16829268292682928</v>
      </c>
      <c r="S430" s="30">
        <v>0.16829268292682928</v>
      </c>
      <c r="T430" s="31">
        <v>1.1842140151630345</v>
      </c>
      <c r="U430" s="21"/>
      <c r="V430" s="27" t="s">
        <v>38</v>
      </c>
      <c r="W430" s="27" t="s">
        <v>41</v>
      </c>
      <c r="X430" s="28">
        <v>1</v>
      </c>
      <c r="Y430" s="29">
        <v>0.16829268292682928</v>
      </c>
      <c r="Z430" s="30">
        <v>0.16829268292682928</v>
      </c>
      <c r="AA430" s="31">
        <v>0.650096727938694</v>
      </c>
      <c r="AB430" s="21"/>
      <c r="AC430" s="27" t="s">
        <v>38</v>
      </c>
      <c r="AD430" s="27" t="s">
        <v>41</v>
      </c>
      <c r="AE430" s="28">
        <v>1</v>
      </c>
      <c r="AF430" s="29">
        <v>5.8974358974358973E-2</v>
      </c>
      <c r="AG430" s="30">
        <v>5.8974358974358973E-2</v>
      </c>
      <c r="AH430" s="31">
        <v>1.9890472885956547E-2</v>
      </c>
      <c r="AI430" s="21"/>
    </row>
    <row r="431" spans="1:35" outlineLevel="1" x14ac:dyDescent="0.2">
      <c r="A431" s="27" t="s">
        <v>38</v>
      </c>
      <c r="B431" s="27" t="s">
        <v>42</v>
      </c>
      <c r="C431" s="28">
        <v>1</v>
      </c>
      <c r="D431" s="29">
        <v>7.8146341463414634E-2</v>
      </c>
      <c r="E431" s="30">
        <v>7.8146341463414634E-2</v>
      </c>
      <c r="F431" s="31">
        <v>1.9983543874128493</v>
      </c>
      <c r="G431" s="21"/>
      <c r="H431" s="27" t="s">
        <v>38</v>
      </c>
      <c r="I431" s="27" t="s">
        <v>42</v>
      </c>
      <c r="J431" s="28">
        <v>1</v>
      </c>
      <c r="K431" s="29">
        <v>9.2307692307692313E-2</v>
      </c>
      <c r="L431" s="30">
        <v>9.2307692307692313E-2</v>
      </c>
      <c r="M431" s="31">
        <v>0.46254609239204075</v>
      </c>
      <c r="N431" s="21"/>
      <c r="O431" s="27" t="s">
        <v>38</v>
      </c>
      <c r="P431" s="27" t="s">
        <v>42</v>
      </c>
      <c r="Q431" s="28">
        <v>1</v>
      </c>
      <c r="R431" s="29">
        <v>7.8146341463414634E-2</v>
      </c>
      <c r="S431" s="30">
        <v>7.8146341463414634E-2</v>
      </c>
      <c r="T431" s="31">
        <v>0.54988720356266119</v>
      </c>
      <c r="U431" s="21"/>
      <c r="V431" s="27" t="s">
        <v>38</v>
      </c>
      <c r="W431" s="27" t="s">
        <v>42</v>
      </c>
      <c r="X431" s="28">
        <v>1</v>
      </c>
      <c r="Y431" s="29">
        <v>7.8146341463414634E-2</v>
      </c>
      <c r="Z431" s="30">
        <v>7.8146341463414634E-2</v>
      </c>
      <c r="AA431" s="31">
        <v>0.30187100236457615</v>
      </c>
      <c r="AB431" s="21"/>
      <c r="AC431" s="27" t="s">
        <v>38</v>
      </c>
      <c r="AD431" s="27" t="s">
        <v>42</v>
      </c>
      <c r="AE431" s="28">
        <v>1</v>
      </c>
      <c r="AF431" s="29">
        <v>8.1230769230769231E-2</v>
      </c>
      <c r="AG431" s="30">
        <v>8.1230769230769231E-2</v>
      </c>
      <c r="AH431" s="31">
        <v>2.7396964392482757E-2</v>
      </c>
      <c r="AI431" s="21"/>
    </row>
    <row r="432" spans="1:35" outlineLevel="1" x14ac:dyDescent="0.2">
      <c r="A432" s="27" t="s">
        <v>38</v>
      </c>
      <c r="B432" s="27" t="s">
        <v>43</v>
      </c>
      <c r="C432" s="28">
        <v>1</v>
      </c>
      <c r="D432" s="29">
        <v>3.8153310104529624E-2</v>
      </c>
      <c r="E432" s="30">
        <v>3.8153310104529624E-2</v>
      </c>
      <c r="F432" s="31">
        <v>0.97565456314297772</v>
      </c>
      <c r="G432" s="21"/>
      <c r="H432" s="27" t="s">
        <v>38</v>
      </c>
      <c r="I432" s="27" t="s">
        <v>43</v>
      </c>
      <c r="J432" s="28">
        <v>1</v>
      </c>
      <c r="K432" s="29">
        <v>4.0109890109890113E-2</v>
      </c>
      <c r="L432" s="30">
        <v>4.0109890109890113E-2</v>
      </c>
      <c r="M432" s="31">
        <v>0.20098729014654154</v>
      </c>
      <c r="N432" s="21"/>
      <c r="O432" s="27" t="s">
        <v>38</v>
      </c>
      <c r="P432" s="27" t="s">
        <v>43</v>
      </c>
      <c r="Q432" s="28">
        <v>1</v>
      </c>
      <c r="R432" s="29">
        <v>3.8153310104529624E-2</v>
      </c>
      <c r="S432" s="30">
        <v>3.8153310104529624E-2</v>
      </c>
      <c r="T432" s="31">
        <v>0.26847087921397988</v>
      </c>
      <c r="U432" s="21"/>
      <c r="V432" s="27" t="s">
        <v>38</v>
      </c>
      <c r="W432" s="27" t="s">
        <v>43</v>
      </c>
      <c r="X432" s="28">
        <v>1</v>
      </c>
      <c r="Y432" s="29">
        <v>3.8153310104529624E-2</v>
      </c>
      <c r="Z432" s="30">
        <v>3.8153310104529624E-2</v>
      </c>
      <c r="AA432" s="31">
        <v>0.14738217745193996</v>
      </c>
      <c r="AB432" s="21"/>
      <c r="AC432" s="27" t="s">
        <v>38</v>
      </c>
      <c r="AD432" s="27" t="s">
        <v>43</v>
      </c>
      <c r="AE432" s="28">
        <v>1</v>
      </c>
      <c r="AF432" s="29">
        <v>1.2032967032967034E-2</v>
      </c>
      <c r="AG432" s="30">
        <v>1.2032967032967034E-2</v>
      </c>
      <c r="AH432" s="31">
        <v>4.0583977285942397E-3</v>
      </c>
      <c r="AI432" s="21"/>
    </row>
    <row r="433" spans="1:35" outlineLevel="1" x14ac:dyDescent="0.2">
      <c r="A433" s="27" t="s">
        <v>38</v>
      </c>
      <c r="B433" s="27" t="s">
        <v>44</v>
      </c>
      <c r="C433" s="28">
        <v>1</v>
      </c>
      <c r="D433" s="29">
        <v>4.6902439024390244E-2</v>
      </c>
      <c r="E433" s="30">
        <v>4.6902439024390244E-2</v>
      </c>
      <c r="F433" s="31">
        <v>1.1993868561157643</v>
      </c>
      <c r="G433" s="21"/>
      <c r="H433" s="27" t="s">
        <v>38</v>
      </c>
      <c r="I433" s="27" t="s">
        <v>44</v>
      </c>
      <c r="J433" s="28">
        <v>1</v>
      </c>
      <c r="K433" s="29">
        <v>4.9307692307692309E-2</v>
      </c>
      <c r="L433" s="30">
        <v>4.9307692307692309E-2</v>
      </c>
      <c r="M433" s="31">
        <v>0.24707670435274845</v>
      </c>
      <c r="N433" s="21"/>
      <c r="O433" s="27" t="s">
        <v>38</v>
      </c>
      <c r="P433" s="27" t="s">
        <v>44</v>
      </c>
      <c r="Q433" s="28">
        <v>1</v>
      </c>
      <c r="R433" s="29">
        <v>4.6902439024390244E-2</v>
      </c>
      <c r="S433" s="30">
        <v>4.6902439024390244E-2</v>
      </c>
      <c r="T433" s="31">
        <v>0.33003529726934999</v>
      </c>
      <c r="U433" s="21"/>
      <c r="V433" s="27" t="s">
        <v>38</v>
      </c>
      <c r="W433" s="27" t="s">
        <v>44</v>
      </c>
      <c r="X433" s="28">
        <v>1</v>
      </c>
      <c r="Y433" s="29">
        <v>4.6902439024390244E-2</v>
      </c>
      <c r="Z433" s="30">
        <v>4.6902439024390244E-2</v>
      </c>
      <c r="AA433" s="31">
        <v>0.18117913156900123</v>
      </c>
      <c r="AB433" s="21"/>
      <c r="AC433" s="27" t="s">
        <v>38</v>
      </c>
      <c r="AD433" s="27" t="s">
        <v>44</v>
      </c>
      <c r="AE433" s="28">
        <v>1</v>
      </c>
      <c r="AF433" s="29">
        <v>1.6435897435897438E-2</v>
      </c>
      <c r="AG433" s="30">
        <v>1.6435897435897438E-2</v>
      </c>
      <c r="AH433" s="31">
        <v>5.5433883129991949E-3</v>
      </c>
      <c r="AI433" s="21"/>
    </row>
    <row r="434" spans="1:35" outlineLevel="1" x14ac:dyDescent="0.2">
      <c r="A434" s="27" t="s">
        <v>45</v>
      </c>
      <c r="B434" s="27" t="s">
        <v>46</v>
      </c>
      <c r="C434" s="28">
        <v>0.88831888096371459</v>
      </c>
      <c r="D434" s="29">
        <v>0.12377560975609757</v>
      </c>
      <c r="E434" s="30">
        <v>0.10995221114913803</v>
      </c>
      <c r="F434" s="31">
        <v>2.8116925174096701</v>
      </c>
      <c r="G434" s="21"/>
      <c r="H434" s="27" t="s">
        <v>45</v>
      </c>
      <c r="I434" s="27" t="s">
        <v>46</v>
      </c>
      <c r="J434" s="28">
        <v>0.88831888096371459</v>
      </c>
      <c r="K434" s="29">
        <v>0.13012307692307692</v>
      </c>
      <c r="L434" s="30">
        <v>0.11559078607986305</v>
      </c>
      <c r="M434" s="31">
        <v>0.57921571952578699</v>
      </c>
      <c r="N434" s="21"/>
      <c r="O434" s="27" t="s">
        <v>45</v>
      </c>
      <c r="P434" s="27" t="s">
        <v>46</v>
      </c>
      <c r="Q434" s="28">
        <v>0.88831888096371459</v>
      </c>
      <c r="R434" s="29">
        <v>0.12377560975609757</v>
      </c>
      <c r="S434" s="30">
        <v>0.10995221114913803</v>
      </c>
      <c r="T434" s="31">
        <v>0.77369346769274705</v>
      </c>
      <c r="U434" s="21"/>
      <c r="V434" s="27" t="s">
        <v>45</v>
      </c>
      <c r="W434" s="27" t="s">
        <v>46</v>
      </c>
      <c r="X434" s="28">
        <v>0.88831888096371459</v>
      </c>
      <c r="Y434" s="29">
        <v>0.12377560975609757</v>
      </c>
      <c r="Z434" s="30">
        <v>0.10995221114913803</v>
      </c>
      <c r="AA434" s="31">
        <v>0.4247336928412811</v>
      </c>
      <c r="AB434" s="21"/>
      <c r="AC434" s="27" t="s">
        <v>45</v>
      </c>
      <c r="AD434" s="27" t="s">
        <v>46</v>
      </c>
      <c r="AE434" s="28">
        <v>0.88831888096371459</v>
      </c>
      <c r="AF434" s="29">
        <v>9.7592307692307687E-2</v>
      </c>
      <c r="AG434" s="30">
        <v>8.6693089559897282E-2</v>
      </c>
      <c r="AH434" s="31">
        <v>2.9239258845368106E-2</v>
      </c>
      <c r="AI434" s="21"/>
    </row>
    <row r="435" spans="1:35" outlineLevel="1" x14ac:dyDescent="0.2">
      <c r="A435" s="27" t="s">
        <v>45</v>
      </c>
      <c r="B435" s="27" t="s">
        <v>47</v>
      </c>
      <c r="C435" s="28">
        <v>0.90300000000000002</v>
      </c>
      <c r="D435" s="29">
        <v>9.3731707317073171E-2</v>
      </c>
      <c r="E435" s="30">
        <v>8.4639731707317076E-2</v>
      </c>
      <c r="F435" s="31">
        <v>2.1644030422838028</v>
      </c>
      <c r="G435" s="21"/>
      <c r="H435" s="27" t="s">
        <v>45</v>
      </c>
      <c r="I435" s="27" t="s">
        <v>47</v>
      </c>
      <c r="J435" s="28">
        <v>0.90300000000000002</v>
      </c>
      <c r="K435" s="29">
        <v>9.8538461538461533E-2</v>
      </c>
      <c r="L435" s="30">
        <v>8.898023076923077E-2</v>
      </c>
      <c r="M435" s="31">
        <v>0.44587246212653864</v>
      </c>
      <c r="N435" s="21"/>
      <c r="O435" s="27" t="s">
        <v>45</v>
      </c>
      <c r="P435" s="27" t="s">
        <v>47</v>
      </c>
      <c r="Q435" s="28">
        <v>0.90300000000000002</v>
      </c>
      <c r="R435" s="29">
        <v>9.3731707317073171E-2</v>
      </c>
      <c r="S435" s="30">
        <v>8.4639731707317076E-2</v>
      </c>
      <c r="T435" s="31">
        <v>0.59557881414857994</v>
      </c>
      <c r="U435" s="21"/>
      <c r="V435" s="27" t="s">
        <v>45</v>
      </c>
      <c r="W435" s="27" t="s">
        <v>47</v>
      </c>
      <c r="X435" s="28">
        <v>0.90300000000000002</v>
      </c>
      <c r="Y435" s="29">
        <v>9.3731707317073171E-2</v>
      </c>
      <c r="Z435" s="30">
        <v>8.4639731707317076E-2</v>
      </c>
      <c r="AA435" s="31">
        <v>0.32695427798521243</v>
      </c>
      <c r="AB435" s="21"/>
      <c r="AC435" s="27" t="s">
        <v>45</v>
      </c>
      <c r="AD435" s="27" t="s">
        <v>47</v>
      </c>
      <c r="AE435" s="28">
        <v>0.90300000000000002</v>
      </c>
      <c r="AF435" s="29">
        <v>9.8538461538461533E-2</v>
      </c>
      <c r="AG435" s="30">
        <v>8.898023076923077E-2</v>
      </c>
      <c r="AH435" s="31">
        <v>3.0010650361982655E-2</v>
      </c>
      <c r="AI435" s="21"/>
    </row>
    <row r="436" spans="1:35" outlineLevel="1" x14ac:dyDescent="0.2">
      <c r="A436" s="27" t="s">
        <v>45</v>
      </c>
      <c r="B436" s="27" t="s">
        <v>48</v>
      </c>
      <c r="C436" s="28">
        <v>0.36199999999999999</v>
      </c>
      <c r="D436" s="29">
        <v>0.12149007317073171</v>
      </c>
      <c r="E436" s="30">
        <v>4.3979406487804878E-2</v>
      </c>
      <c r="F436" s="31">
        <v>1.1246392123406486</v>
      </c>
      <c r="G436" s="21"/>
      <c r="H436" s="27" t="s">
        <v>45</v>
      </c>
      <c r="I436" s="27" t="s">
        <v>48</v>
      </c>
      <c r="J436" s="28">
        <v>0.36199999999999999</v>
      </c>
      <c r="K436" s="29">
        <v>0.12772033333333332</v>
      </c>
      <c r="L436" s="30">
        <v>4.6234760666666659E-2</v>
      </c>
      <c r="M436" s="31">
        <v>0.23167850202301879</v>
      </c>
      <c r="N436" s="21"/>
      <c r="O436" s="27" t="s">
        <v>45</v>
      </c>
      <c r="P436" s="27" t="s">
        <v>48</v>
      </c>
      <c r="Q436" s="28">
        <v>0.36199999999999999</v>
      </c>
      <c r="R436" s="29">
        <v>0.12149007317073171</v>
      </c>
      <c r="S436" s="30">
        <v>4.3979406487804878E-2</v>
      </c>
      <c r="T436" s="31">
        <v>0.30946698713012105</v>
      </c>
      <c r="U436" s="21"/>
      <c r="V436" s="27" t="s">
        <v>45</v>
      </c>
      <c r="W436" s="27" t="s">
        <v>48</v>
      </c>
      <c r="X436" s="28">
        <v>0.36199999999999999</v>
      </c>
      <c r="Y436" s="29">
        <v>0.12149007317073171</v>
      </c>
      <c r="Z436" s="30">
        <v>4.3979406487804878E-2</v>
      </c>
      <c r="AA436" s="31">
        <v>0.16988776788850962</v>
      </c>
      <c r="AB436" s="21"/>
      <c r="AC436" s="27" t="s">
        <v>45</v>
      </c>
      <c r="AD436" s="27" t="s">
        <v>48</v>
      </c>
      <c r="AE436" s="28">
        <v>0.36199999999999999</v>
      </c>
      <c r="AF436" s="29">
        <v>0.12772033333333332</v>
      </c>
      <c r="AG436" s="30">
        <v>4.6234760666666659E-2</v>
      </c>
      <c r="AH436" s="31">
        <v>1.5593747340753007E-2</v>
      </c>
      <c r="AI436" s="21"/>
    </row>
    <row r="437" spans="1:35" outlineLevel="1" x14ac:dyDescent="0.2">
      <c r="A437" s="27" t="s">
        <v>45</v>
      </c>
      <c r="B437" s="27" t="s">
        <v>49</v>
      </c>
      <c r="C437" s="28">
        <v>0.15</v>
      </c>
      <c r="D437" s="29">
        <v>2.9556684230127441E-2</v>
      </c>
      <c r="E437" s="30">
        <v>4.4335026345191158E-3</v>
      </c>
      <c r="F437" s="31">
        <v>0.11337331057840379</v>
      </c>
      <c r="G437" s="21"/>
      <c r="H437" s="27" t="s">
        <v>45</v>
      </c>
      <c r="I437" s="27" t="s">
        <v>49</v>
      </c>
      <c r="J437" s="28">
        <v>0.15</v>
      </c>
      <c r="K437" s="29">
        <v>3.1072411626544234E-2</v>
      </c>
      <c r="L437" s="30">
        <v>4.6608617439816346E-3</v>
      </c>
      <c r="M437" s="31">
        <v>2.3355186690964456E-2</v>
      </c>
      <c r="N437" s="21"/>
      <c r="O437" s="27" t="s">
        <v>45</v>
      </c>
      <c r="P437" s="27" t="s">
        <v>49</v>
      </c>
      <c r="Q437" s="28">
        <v>0.15</v>
      </c>
      <c r="R437" s="29">
        <v>2.9556684230127441E-2</v>
      </c>
      <c r="S437" s="30">
        <v>4.4335026345191158E-3</v>
      </c>
      <c r="T437" s="31">
        <v>3.1196935391079809E-2</v>
      </c>
      <c r="U437" s="21"/>
      <c r="V437" s="27" t="s">
        <v>45</v>
      </c>
      <c r="W437" s="27" t="s">
        <v>49</v>
      </c>
      <c r="X437" s="28">
        <v>0.15</v>
      </c>
      <c r="Y437" s="29">
        <v>2.9556684230127441E-2</v>
      </c>
      <c r="Z437" s="30">
        <v>4.4335026345191158E-3</v>
      </c>
      <c r="AA437" s="31">
        <v>1.7126148955992276E-2</v>
      </c>
      <c r="AB437" s="21"/>
      <c r="AC437" s="27" t="s">
        <v>45</v>
      </c>
      <c r="AD437" s="27" t="s">
        <v>49</v>
      </c>
      <c r="AE437" s="28">
        <v>0.15</v>
      </c>
      <c r="AF437" s="29">
        <v>3.1072411626544234E-2</v>
      </c>
      <c r="AG437" s="30">
        <v>4.6608617439816346E-3</v>
      </c>
      <c r="AH437" s="31">
        <v>1.5719839224393457E-3</v>
      </c>
      <c r="AI437" s="21"/>
    </row>
    <row r="438" spans="1:35" outlineLevel="1" x14ac:dyDescent="0.2">
      <c r="A438" s="27" t="s">
        <v>45</v>
      </c>
      <c r="B438" s="27" t="s">
        <v>50</v>
      </c>
      <c r="C438" s="28">
        <v>0.11</v>
      </c>
      <c r="D438" s="29">
        <v>9.5937741882080485E-2</v>
      </c>
      <c r="E438" s="30">
        <v>1.0553151607028853E-2</v>
      </c>
      <c r="F438" s="31">
        <v>0.26986467210128023</v>
      </c>
      <c r="G438" s="21"/>
      <c r="H438" s="27" t="s">
        <v>45</v>
      </c>
      <c r="I438" s="27" t="s">
        <v>50</v>
      </c>
      <c r="J438" s="28">
        <v>0.11</v>
      </c>
      <c r="K438" s="29">
        <v>0.10085762608116154</v>
      </c>
      <c r="L438" s="30">
        <v>1.109433886892777E-2</v>
      </c>
      <c r="M438" s="31">
        <v>5.5592800157869791E-2</v>
      </c>
      <c r="N438" s="21"/>
      <c r="O438" s="27" t="s">
        <v>45</v>
      </c>
      <c r="P438" s="27" t="s">
        <v>50</v>
      </c>
      <c r="Q438" s="28">
        <v>0.11</v>
      </c>
      <c r="R438" s="29">
        <v>9.5937741882080485E-2</v>
      </c>
      <c r="S438" s="30">
        <v>1.0553151607028853E-2</v>
      </c>
      <c r="T438" s="31">
        <v>7.4258665438338908E-2</v>
      </c>
      <c r="U438" s="21"/>
      <c r="V438" s="27" t="s">
        <v>45</v>
      </c>
      <c r="W438" s="27" t="s">
        <v>50</v>
      </c>
      <c r="X438" s="28">
        <v>0.11</v>
      </c>
      <c r="Y438" s="29">
        <v>9.5937741882080485E-2</v>
      </c>
      <c r="Z438" s="30">
        <v>1.0553151607028853E-2</v>
      </c>
      <c r="AA438" s="31">
        <v>4.0765701811012682E-2</v>
      </c>
      <c r="AB438" s="21"/>
      <c r="AC438" s="27" t="s">
        <v>45</v>
      </c>
      <c r="AD438" s="27" t="s">
        <v>50</v>
      </c>
      <c r="AE438" s="28">
        <v>0.11</v>
      </c>
      <c r="AF438" s="29">
        <v>0.10085762608116154</v>
      </c>
      <c r="AG438" s="30">
        <v>1.109433886892777E-2</v>
      </c>
      <c r="AH438" s="31">
        <v>3.7418235704090629E-3</v>
      </c>
      <c r="AI438" s="21"/>
    </row>
    <row r="439" spans="1:35" ht="15" outlineLevel="1" thickBot="1" x14ac:dyDescent="0.25">
      <c r="A439" s="27" t="s">
        <v>45</v>
      </c>
      <c r="B439" t="s">
        <v>51</v>
      </c>
      <c r="C439" s="28">
        <v>1</v>
      </c>
      <c r="D439" s="29">
        <v>1.7024561260364752</v>
      </c>
      <c r="E439" s="30">
        <v>1.7024561260364752</v>
      </c>
      <c r="F439" s="31">
        <v>43.535124039499934</v>
      </c>
      <c r="G439" s="21"/>
      <c r="H439" s="27" t="s">
        <v>45</v>
      </c>
      <c r="I439" t="s">
        <v>51</v>
      </c>
      <c r="J439" s="28">
        <v>1</v>
      </c>
      <c r="K439" s="29">
        <v>1.7070493785717973</v>
      </c>
      <c r="L439" s="30">
        <v>1.7070493785717973</v>
      </c>
      <c r="M439" s="31">
        <v>8.5538810454353342</v>
      </c>
      <c r="N439" s="21"/>
      <c r="O439" s="27" t="s">
        <v>45</v>
      </c>
      <c r="P439" t="s">
        <v>51</v>
      </c>
      <c r="Q439" s="28">
        <v>1</v>
      </c>
      <c r="R439" s="29">
        <v>1.7024561260364752</v>
      </c>
      <c r="S439" s="30">
        <v>1.7024561260364752</v>
      </c>
      <c r="T439" s="31">
        <v>11.979560665326801</v>
      </c>
      <c r="U439" s="21"/>
      <c r="V439" s="27" t="s">
        <v>45</v>
      </c>
      <c r="W439" t="s">
        <v>51</v>
      </c>
      <c r="X439" s="28">
        <v>1</v>
      </c>
      <c r="Y439" s="29">
        <v>1.7024561260364752</v>
      </c>
      <c r="Z439" s="30">
        <v>1.7024561260364752</v>
      </c>
      <c r="AA439" s="31">
        <v>6.5764068749007807</v>
      </c>
      <c r="AB439" s="21"/>
      <c r="AC439" s="27" t="s">
        <v>45</v>
      </c>
      <c r="AD439" t="s">
        <v>51</v>
      </c>
      <c r="AE439" s="28">
        <v>1</v>
      </c>
      <c r="AF439" s="29">
        <v>1.0168734208687551</v>
      </c>
      <c r="AG439" s="30">
        <v>1.0168734208687551</v>
      </c>
      <c r="AH439" s="31">
        <v>0.3429641891492845</v>
      </c>
      <c r="AI439" s="21"/>
    </row>
    <row r="440" spans="1:35" ht="15.75" outlineLevel="1" thickTop="1" thickBot="1" x14ac:dyDescent="0.25">
      <c r="A440" s="33" t="s">
        <v>52</v>
      </c>
      <c r="B440" s="33"/>
      <c r="C440" s="33"/>
      <c r="D440" s="34"/>
      <c r="E440" s="34">
        <v>15.909627175563609</v>
      </c>
      <c r="F440" s="34">
        <v>406.84020099999992</v>
      </c>
      <c r="G440" s="21"/>
      <c r="H440" s="33" t="s">
        <v>52</v>
      </c>
      <c r="I440" s="33"/>
      <c r="J440" s="33"/>
      <c r="K440" s="34"/>
      <c r="L440" s="34">
        <v>17.336795298327758</v>
      </c>
      <c r="M440" s="34">
        <v>86.873224964957288</v>
      </c>
      <c r="N440" s="21"/>
      <c r="O440" s="33" t="s">
        <v>52</v>
      </c>
      <c r="P440" s="33"/>
      <c r="Q440" s="33"/>
      <c r="R440" s="34"/>
      <c r="S440" s="34">
        <v>16.036370185094484</v>
      </c>
      <c r="T440" s="34">
        <v>112.84206773141912</v>
      </c>
      <c r="U440" s="21"/>
      <c r="V440" s="33" t="s">
        <v>52</v>
      </c>
      <c r="W440" s="33"/>
      <c r="X440" s="33"/>
      <c r="Y440" s="34"/>
      <c r="Z440" s="34">
        <v>14.211426605560515</v>
      </c>
      <c r="AA440" s="34">
        <v>54.897228892789506</v>
      </c>
      <c r="AB440" s="21"/>
      <c r="AC440" s="33" t="s">
        <v>52</v>
      </c>
      <c r="AD440" s="33"/>
      <c r="AE440" s="33"/>
      <c r="AF440" s="34"/>
      <c r="AG440" s="34">
        <v>15.237664988611119</v>
      </c>
      <c r="AH440" s="34">
        <v>5.1392565781517785</v>
      </c>
      <c r="AI440" s="21"/>
    </row>
    <row r="441" spans="1:35" ht="15" customHeight="1" outlineLevel="1" thickTop="1" x14ac:dyDescent="0.2">
      <c r="G441" s="21"/>
      <c r="N441" s="21"/>
      <c r="U441" s="21"/>
      <c r="AB441" s="21"/>
      <c r="AI441" s="21"/>
    </row>
    <row r="442" spans="1:35" ht="16.5" thickBot="1" x14ac:dyDescent="0.3">
      <c r="A442" s="71" t="s">
        <v>61</v>
      </c>
      <c r="B442" s="71"/>
      <c r="C442" s="71"/>
      <c r="D442" s="71"/>
      <c r="E442" s="71"/>
      <c r="F442" s="71"/>
      <c r="G442" s="21"/>
      <c r="H442" s="71" t="s">
        <v>61</v>
      </c>
      <c r="I442" s="71"/>
      <c r="J442" s="71"/>
      <c r="K442" s="71"/>
      <c r="L442" s="71"/>
      <c r="M442" s="71"/>
      <c r="N442" s="21"/>
      <c r="O442" s="71" t="s">
        <v>61</v>
      </c>
      <c r="P442" s="71"/>
      <c r="Q442" s="71"/>
      <c r="R442" s="71"/>
      <c r="S442" s="71"/>
      <c r="T442" s="71"/>
      <c r="U442" s="21"/>
      <c r="V442" s="71" t="s">
        <v>61</v>
      </c>
      <c r="W442" s="71"/>
      <c r="X442" s="71"/>
      <c r="Y442" s="71"/>
      <c r="Z442" s="71"/>
      <c r="AA442" s="71"/>
      <c r="AB442" s="21"/>
      <c r="AC442" s="71" t="s">
        <v>61</v>
      </c>
      <c r="AD442" s="71"/>
      <c r="AE442" s="71"/>
      <c r="AF442" s="71"/>
      <c r="AG442" s="71"/>
      <c r="AH442" s="71"/>
      <c r="AI442" s="21"/>
    </row>
    <row r="443" spans="1:35" ht="15" outlineLevel="1" thickTop="1" x14ac:dyDescent="0.2">
      <c r="A443" s="1"/>
      <c r="B443" s="22" t="s">
        <v>148</v>
      </c>
      <c r="C443" s="23">
        <v>29.972111514491349</v>
      </c>
      <c r="D443" s="24"/>
      <c r="E443" s="1"/>
      <c r="F443" s="1"/>
      <c r="G443" s="21"/>
      <c r="H443" s="1"/>
      <c r="I443" s="22" t="s">
        <v>148</v>
      </c>
      <c r="J443" s="23">
        <v>7.1587135501367412</v>
      </c>
      <c r="K443" s="24"/>
      <c r="L443" s="1"/>
      <c r="M443" s="1"/>
      <c r="N443" s="21"/>
      <c r="O443" s="1"/>
      <c r="P443" s="22" t="s">
        <v>148</v>
      </c>
      <c r="Q443" s="23">
        <v>7.2749636774366113</v>
      </c>
      <c r="R443" s="24"/>
      <c r="S443" s="1"/>
      <c r="T443" s="1"/>
      <c r="U443" s="21"/>
      <c r="V443" s="1"/>
      <c r="W443" s="22" t="s">
        <v>148</v>
      </c>
      <c r="X443" s="23">
        <v>1.9802782139654547</v>
      </c>
      <c r="Y443" s="24"/>
      <c r="Z443" s="1"/>
      <c r="AA443" s="1"/>
      <c r="AB443" s="21"/>
      <c r="AC443" s="1"/>
      <c r="AD443" s="22" t="s">
        <v>148</v>
      </c>
      <c r="AE443" s="23">
        <v>1.3382661763314383</v>
      </c>
      <c r="AF443" s="24"/>
      <c r="AG443" s="1"/>
      <c r="AH443" s="1"/>
      <c r="AI443" s="21"/>
    </row>
    <row r="444" spans="1:35" outlineLevel="1" x14ac:dyDescent="0.2">
      <c r="A444" s="1"/>
      <c r="B444" s="25" t="s">
        <v>149</v>
      </c>
      <c r="C444" s="23">
        <v>11.329580494714865</v>
      </c>
      <c r="D444" s="1"/>
      <c r="E444" s="1"/>
      <c r="F444" s="1"/>
      <c r="G444" s="21"/>
      <c r="H444" s="1"/>
      <c r="I444" s="25" t="s">
        <v>149</v>
      </c>
      <c r="J444" s="23">
        <v>10.138922762171131</v>
      </c>
      <c r="K444" s="1"/>
      <c r="L444" s="1"/>
      <c r="M444" s="1"/>
      <c r="N444" s="21"/>
      <c r="O444" s="1"/>
      <c r="P444" s="25" t="s">
        <v>149</v>
      </c>
      <c r="Q444" s="23">
        <v>11.008767173011808</v>
      </c>
      <c r="R444" s="1"/>
      <c r="S444" s="1"/>
      <c r="T444" s="1"/>
      <c r="U444" s="21"/>
      <c r="V444" s="1"/>
      <c r="W444" s="25" t="s">
        <v>149</v>
      </c>
      <c r="X444" s="23">
        <v>11.540443451126631</v>
      </c>
      <c r="Y444" s="1"/>
      <c r="Z444" s="1"/>
      <c r="AA444" s="1"/>
      <c r="AB444" s="21"/>
      <c r="AC444" s="1"/>
      <c r="AD444" s="25" t="s">
        <v>149</v>
      </c>
      <c r="AE444" s="23">
        <v>8.7573456289651617</v>
      </c>
      <c r="AF444" s="1"/>
      <c r="AG444" s="1"/>
      <c r="AH444" s="1"/>
      <c r="AI444" s="21"/>
    </row>
    <row r="445" spans="1:35" outlineLevel="1" x14ac:dyDescent="0.2">
      <c r="A445" s="1"/>
      <c r="B445" s="22" t="s">
        <v>150</v>
      </c>
      <c r="C445" s="23">
        <v>339.57145000000003</v>
      </c>
      <c r="D445" s="24"/>
      <c r="E445" s="1"/>
      <c r="F445" s="1"/>
      <c r="G445" s="21"/>
      <c r="H445" s="1"/>
      <c r="I445" s="22" t="s">
        <v>150</v>
      </c>
      <c r="J445" s="23">
        <v>72.58164376134431</v>
      </c>
      <c r="K445" s="24"/>
      <c r="L445" s="1"/>
      <c r="M445" s="1"/>
      <c r="N445" s="21"/>
      <c r="O445" s="1"/>
      <c r="P445" s="22" t="s">
        <v>150</v>
      </c>
      <c r="Q445" s="23">
        <v>80.088381317017436</v>
      </c>
      <c r="R445" s="24"/>
      <c r="S445" s="1"/>
      <c r="T445" s="1"/>
      <c r="U445" s="21"/>
      <c r="V445" s="1"/>
      <c r="W445" s="22" t="s">
        <v>150</v>
      </c>
      <c r="X445" s="23">
        <v>22.85328874576637</v>
      </c>
      <c r="Y445" s="24"/>
      <c r="Z445" s="1"/>
      <c r="AA445" s="1"/>
      <c r="AB445" s="21"/>
      <c r="AC445" s="1"/>
      <c r="AD445" s="22" t="s">
        <v>150</v>
      </c>
      <c r="AE445" s="23">
        <v>11.719659449688042</v>
      </c>
      <c r="AF445" s="24"/>
      <c r="AG445" s="1"/>
      <c r="AH445" s="1"/>
      <c r="AI445" s="21"/>
    </row>
    <row r="446" spans="1:35" outlineLevel="1" x14ac:dyDescent="0.2">
      <c r="A446" s="1"/>
      <c r="B446" s="25"/>
      <c r="C446" s="26"/>
      <c r="D446" s="1"/>
      <c r="E446" s="1"/>
      <c r="F446" s="1"/>
      <c r="G446" s="21"/>
      <c r="H446" s="1"/>
      <c r="I446" s="25"/>
      <c r="J446" s="26"/>
      <c r="K446" s="1"/>
      <c r="L446" s="1"/>
      <c r="M446" s="1"/>
      <c r="N446" s="21"/>
      <c r="O446" s="1"/>
      <c r="P446" s="25"/>
      <c r="Q446" s="26"/>
      <c r="R446" s="1"/>
      <c r="S446" s="1"/>
      <c r="T446" s="1"/>
      <c r="U446" s="21"/>
      <c r="V446" s="1"/>
      <c r="W446" s="25"/>
      <c r="X446" s="26"/>
      <c r="Y446" s="1"/>
      <c r="Z446" s="1"/>
      <c r="AA446" s="1"/>
      <c r="AB446" s="21"/>
      <c r="AC446" s="1"/>
      <c r="AD446" s="25"/>
      <c r="AE446" s="26"/>
      <c r="AF446" s="1"/>
      <c r="AG446" s="1"/>
      <c r="AH446" s="1"/>
      <c r="AI446" s="21"/>
    </row>
    <row r="447" spans="1:35" ht="15.6" customHeight="1" outlineLevel="1" thickBot="1" x14ac:dyDescent="0.3">
      <c r="A447" s="72" t="s">
        <v>158</v>
      </c>
      <c r="B447" s="72"/>
      <c r="C447" s="72"/>
      <c r="D447" s="72"/>
      <c r="E447" s="72"/>
      <c r="F447" s="72"/>
      <c r="G447" s="21"/>
      <c r="H447" s="72" t="s">
        <v>158</v>
      </c>
      <c r="I447" s="72"/>
      <c r="J447" s="72"/>
      <c r="K447" s="72"/>
      <c r="L447" s="72"/>
      <c r="M447" s="72"/>
      <c r="N447" s="21"/>
      <c r="O447" s="72" t="s">
        <v>158</v>
      </c>
      <c r="P447" s="72"/>
      <c r="Q447" s="72"/>
      <c r="R447" s="72"/>
      <c r="S447" s="72"/>
      <c r="T447" s="72"/>
      <c r="U447" s="21"/>
      <c r="V447" s="72" t="s">
        <v>158</v>
      </c>
      <c r="W447" s="72"/>
      <c r="X447" s="72"/>
      <c r="Y447" s="72"/>
      <c r="Z447" s="72"/>
      <c r="AA447" s="72"/>
      <c r="AB447" s="21"/>
      <c r="AC447" s="72" t="s">
        <v>158</v>
      </c>
      <c r="AD447" s="72"/>
      <c r="AE447" s="72"/>
      <c r="AF447" s="72"/>
      <c r="AG447" s="72"/>
      <c r="AH447" s="72"/>
      <c r="AI447" s="21"/>
    </row>
    <row r="448" spans="1:35" ht="15" outlineLevel="1" thickTop="1" x14ac:dyDescent="0.2">
      <c r="A448" s="67" t="s">
        <v>1</v>
      </c>
      <c r="B448" s="69" t="s">
        <v>2</v>
      </c>
      <c r="C448" s="69" t="s">
        <v>151</v>
      </c>
      <c r="D448" s="35" t="s">
        <v>152</v>
      </c>
      <c r="E448" s="36" t="s">
        <v>153</v>
      </c>
      <c r="F448" s="35" t="s">
        <v>154</v>
      </c>
      <c r="G448" s="21"/>
      <c r="H448" s="67" t="s">
        <v>1</v>
      </c>
      <c r="I448" s="69" t="s">
        <v>2</v>
      </c>
      <c r="J448" s="69" t="s">
        <v>151</v>
      </c>
      <c r="K448" s="35" t="s">
        <v>152</v>
      </c>
      <c r="L448" s="36" t="s">
        <v>153</v>
      </c>
      <c r="M448" s="35" t="s">
        <v>154</v>
      </c>
      <c r="N448" s="21"/>
      <c r="O448" s="67" t="s">
        <v>1</v>
      </c>
      <c r="P448" s="69" t="s">
        <v>2</v>
      </c>
      <c r="Q448" s="69" t="s">
        <v>151</v>
      </c>
      <c r="R448" s="35" t="s">
        <v>152</v>
      </c>
      <c r="S448" s="36" t="s">
        <v>153</v>
      </c>
      <c r="T448" s="35" t="s">
        <v>154</v>
      </c>
      <c r="U448" s="21"/>
      <c r="V448" s="67" t="s">
        <v>1</v>
      </c>
      <c r="W448" s="69" t="s">
        <v>2</v>
      </c>
      <c r="X448" s="69" t="s">
        <v>151</v>
      </c>
      <c r="Y448" s="35" t="s">
        <v>152</v>
      </c>
      <c r="Z448" s="36" t="s">
        <v>153</v>
      </c>
      <c r="AA448" s="35" t="s">
        <v>154</v>
      </c>
      <c r="AB448" s="21"/>
      <c r="AC448" s="67" t="s">
        <v>1</v>
      </c>
      <c r="AD448" s="69" t="s">
        <v>2</v>
      </c>
      <c r="AE448" s="69" t="s">
        <v>151</v>
      </c>
      <c r="AF448" s="35" t="s">
        <v>152</v>
      </c>
      <c r="AG448" s="36" t="s">
        <v>153</v>
      </c>
      <c r="AH448" s="35" t="s">
        <v>154</v>
      </c>
      <c r="AI448" s="21"/>
    </row>
    <row r="449" spans="1:35" ht="15" outlineLevel="1" thickBot="1" x14ac:dyDescent="0.25">
      <c r="A449" s="68"/>
      <c r="B449" s="70"/>
      <c r="C449" s="70"/>
      <c r="D449" s="37" t="s">
        <v>155</v>
      </c>
      <c r="E449" s="37" t="s">
        <v>156</v>
      </c>
      <c r="F449" s="37" t="s">
        <v>157</v>
      </c>
      <c r="G449" s="21"/>
      <c r="H449" s="68"/>
      <c r="I449" s="70"/>
      <c r="J449" s="70"/>
      <c r="K449" s="37" t="s">
        <v>155</v>
      </c>
      <c r="L449" s="37" t="s">
        <v>156</v>
      </c>
      <c r="M449" s="37" t="s">
        <v>157</v>
      </c>
      <c r="N449" s="21"/>
      <c r="O449" s="68"/>
      <c r="P449" s="70"/>
      <c r="Q449" s="70"/>
      <c r="R449" s="37" t="s">
        <v>155</v>
      </c>
      <c r="S449" s="37" t="s">
        <v>156</v>
      </c>
      <c r="T449" s="37" t="s">
        <v>157</v>
      </c>
      <c r="U449" s="21"/>
      <c r="V449" s="68"/>
      <c r="W449" s="70"/>
      <c r="X449" s="70"/>
      <c r="Y449" s="37" t="s">
        <v>155</v>
      </c>
      <c r="Z449" s="37" t="s">
        <v>156</v>
      </c>
      <c r="AA449" s="37" t="s">
        <v>157</v>
      </c>
      <c r="AB449" s="21"/>
      <c r="AC449" s="68"/>
      <c r="AD449" s="70"/>
      <c r="AE449" s="70"/>
      <c r="AF449" s="37" t="s">
        <v>155</v>
      </c>
      <c r="AG449" s="37" t="s">
        <v>156</v>
      </c>
      <c r="AH449" s="37" t="s">
        <v>157</v>
      </c>
      <c r="AI449" s="21"/>
    </row>
    <row r="450" spans="1:35" ht="15" outlineLevel="1" thickTop="1" x14ac:dyDescent="0.2">
      <c r="A450" s="27" t="s">
        <v>3</v>
      </c>
      <c r="B450" t="s">
        <v>4</v>
      </c>
      <c r="C450" s="28">
        <v>0.10299501201360378</v>
      </c>
      <c r="D450" s="29">
        <v>1.4053951907715889</v>
      </c>
      <c r="E450" s="30">
        <v>0.14474869455738079</v>
      </c>
      <c r="F450" s="31">
        <v>4.3384240148508644</v>
      </c>
      <c r="G450" s="21"/>
      <c r="H450" s="27" t="s">
        <v>3</v>
      </c>
      <c r="I450" t="s">
        <v>4</v>
      </c>
      <c r="J450" s="28">
        <v>0.22071991397963514</v>
      </c>
      <c r="K450" s="29">
        <v>1.9270109291383271</v>
      </c>
      <c r="L450" s="30">
        <v>0.42532968651722836</v>
      </c>
      <c r="M450" s="31">
        <v>3.0448133901462948</v>
      </c>
      <c r="N450" s="21"/>
      <c r="O450" s="27" t="s">
        <v>3</v>
      </c>
      <c r="P450" t="s">
        <v>4</v>
      </c>
      <c r="Q450" s="28">
        <v>0.10299501201360378</v>
      </c>
      <c r="R450" s="29">
        <v>1.2519391068847212</v>
      </c>
      <c r="S450" s="30">
        <v>0.12894348335389225</v>
      </c>
      <c r="T450" s="31">
        <v>0.93805915784171845</v>
      </c>
      <c r="U450" s="21"/>
      <c r="V450" s="27" t="s">
        <v>3</v>
      </c>
      <c r="W450" t="s">
        <v>4</v>
      </c>
      <c r="X450" s="28">
        <v>0.10299501201360378</v>
      </c>
      <c r="Y450" s="29">
        <v>1.3024085435067962</v>
      </c>
      <c r="Z450" s="30">
        <v>0.13414158358510267</v>
      </c>
      <c r="AA450" s="31">
        <v>0.26563765556040486</v>
      </c>
      <c r="AB450" s="21"/>
      <c r="AC450" s="27" t="s">
        <v>3</v>
      </c>
      <c r="AD450" t="s">
        <v>4</v>
      </c>
      <c r="AE450" s="28">
        <v>0.22071991397963514</v>
      </c>
      <c r="AF450" s="29">
        <v>1.7567178164236237</v>
      </c>
      <c r="AG450" s="30">
        <v>0.3877426053275147</v>
      </c>
      <c r="AH450" s="31">
        <v>0.51890281383244308</v>
      </c>
      <c r="AI450" s="21"/>
    </row>
    <row r="451" spans="1:35" outlineLevel="1" x14ac:dyDescent="0.2">
      <c r="A451" s="27" t="s">
        <v>3</v>
      </c>
      <c r="B451" t="s">
        <v>5</v>
      </c>
      <c r="C451" s="28">
        <v>0.14716237093729359</v>
      </c>
      <c r="D451" s="29">
        <v>1.6111831196041284</v>
      </c>
      <c r="E451" s="30">
        <v>0.2371055278950886</v>
      </c>
      <c r="F451" s="31">
        <v>7.1065533227739346</v>
      </c>
      <c r="G451" s="21"/>
      <c r="H451" s="27" t="s">
        <v>3</v>
      </c>
      <c r="I451" t="s">
        <v>5</v>
      </c>
      <c r="J451" s="28">
        <v>0</v>
      </c>
      <c r="K451" s="29">
        <v>2.0743527767371188</v>
      </c>
      <c r="L451" s="30">
        <v>0</v>
      </c>
      <c r="M451" s="31">
        <v>0</v>
      </c>
      <c r="N451" s="21"/>
      <c r="O451" s="27" t="s">
        <v>3</v>
      </c>
      <c r="P451" t="s">
        <v>5</v>
      </c>
      <c r="Q451" s="28">
        <v>0.14716237093729359</v>
      </c>
      <c r="R451" s="29">
        <v>1.5706653251269234</v>
      </c>
      <c r="S451" s="30">
        <v>0.23114283319467313</v>
      </c>
      <c r="T451" s="31">
        <v>1.6815557157910366</v>
      </c>
      <c r="U451" s="21"/>
      <c r="V451" s="27" t="s">
        <v>3</v>
      </c>
      <c r="W451" t="s">
        <v>5</v>
      </c>
      <c r="X451" s="28">
        <v>0.14716237093729359</v>
      </c>
      <c r="Y451" s="29">
        <v>1.5480543114633372</v>
      </c>
      <c r="Z451" s="30">
        <v>0.22781534281464424</v>
      </c>
      <c r="AA451" s="31">
        <v>0.45113776018291146</v>
      </c>
      <c r="AB451" s="21"/>
      <c r="AC451" s="27" t="s">
        <v>3</v>
      </c>
      <c r="AD451" t="s">
        <v>5</v>
      </c>
      <c r="AE451" s="28">
        <v>0</v>
      </c>
      <c r="AF451" s="29">
        <v>1.8349723205521369</v>
      </c>
      <c r="AG451" s="30">
        <v>0</v>
      </c>
      <c r="AH451" s="31">
        <v>0</v>
      </c>
      <c r="AI451" s="21"/>
    </row>
    <row r="452" spans="1:35" outlineLevel="1" x14ac:dyDescent="0.2">
      <c r="A452" s="27" t="s">
        <v>3</v>
      </c>
      <c r="B452" t="s">
        <v>6</v>
      </c>
      <c r="C452" s="28">
        <v>0.3412977129072714</v>
      </c>
      <c r="D452" s="29">
        <v>1.4248201415770014</v>
      </c>
      <c r="E452" s="30">
        <v>0.48628785562444521</v>
      </c>
      <c r="F452" s="31">
        <v>14.57507383691874</v>
      </c>
      <c r="G452" s="21"/>
      <c r="H452" s="27" t="s">
        <v>3</v>
      </c>
      <c r="I452" t="s">
        <v>6</v>
      </c>
      <c r="J452" s="28">
        <v>0.36222671494712316</v>
      </c>
      <c r="K452" s="29">
        <v>1.5607456211738833</v>
      </c>
      <c r="L452" s="30">
        <v>0.56534375922592284</v>
      </c>
      <c r="M452" s="31">
        <v>4.0471340296558571</v>
      </c>
      <c r="N452" s="21"/>
      <c r="O452" s="27" t="s">
        <v>3</v>
      </c>
      <c r="P452" t="s">
        <v>6</v>
      </c>
      <c r="Q452" s="28">
        <v>0.3412977129072714</v>
      </c>
      <c r="R452" s="29">
        <v>1.1978780999965175</v>
      </c>
      <c r="S452" s="30">
        <v>0.40883305587051916</v>
      </c>
      <c r="T452" s="31">
        <v>2.9742456315934396</v>
      </c>
      <c r="U452" s="21"/>
      <c r="V452" s="27" t="s">
        <v>3</v>
      </c>
      <c r="W452" t="s">
        <v>6</v>
      </c>
      <c r="X452" s="28">
        <v>0.3412977129072714</v>
      </c>
      <c r="Y452" s="29">
        <v>1.2892505861713115</v>
      </c>
      <c r="Z452" s="30">
        <v>0.44001827642462765</v>
      </c>
      <c r="AA452" s="31">
        <v>0.87135860655031938</v>
      </c>
      <c r="AB452" s="21"/>
      <c r="AC452" s="27" t="s">
        <v>3</v>
      </c>
      <c r="AD452" t="s">
        <v>6</v>
      </c>
      <c r="AE452" s="28">
        <v>0.36222671494712316</v>
      </c>
      <c r="AF452" s="29">
        <v>1.5041806489444622</v>
      </c>
      <c r="AG452" s="30">
        <v>0.54485441515418442</v>
      </c>
      <c r="AH452" s="31">
        <v>0.72916023482569248</v>
      </c>
      <c r="AI452" s="21"/>
    </row>
    <row r="453" spans="1:35" outlineLevel="1" x14ac:dyDescent="0.2">
      <c r="A453" s="27" t="s">
        <v>3</v>
      </c>
      <c r="B453" s="32" t="s">
        <v>7</v>
      </c>
      <c r="C453" s="28">
        <v>5.1445575943583843E-2</v>
      </c>
      <c r="D453" s="29">
        <v>1.1945956246312535</v>
      </c>
      <c r="E453" s="30">
        <v>6.1456659928840127E-2</v>
      </c>
      <c r="F453" s="31">
        <v>1.8419858646953682</v>
      </c>
      <c r="G453" s="21"/>
      <c r="H453" s="27" t="s">
        <v>3</v>
      </c>
      <c r="I453" s="32" t="s">
        <v>7</v>
      </c>
      <c r="J453" s="28">
        <v>2.3516290719518388E-2</v>
      </c>
      <c r="K453" s="29">
        <v>1.5297693141262949</v>
      </c>
      <c r="L453" s="30">
        <v>3.5974499924792201E-2</v>
      </c>
      <c r="M453" s="31">
        <v>0.25753114007100308</v>
      </c>
      <c r="N453" s="21"/>
      <c r="O453" s="27" t="s">
        <v>3</v>
      </c>
      <c r="P453" s="32" t="s">
        <v>7</v>
      </c>
      <c r="Q453" s="28">
        <v>5.1445575943583843E-2</v>
      </c>
      <c r="R453" s="29">
        <v>1.024364623940863</v>
      </c>
      <c r="S453" s="30">
        <v>5.2699028054870374E-2</v>
      </c>
      <c r="T453" s="31">
        <v>0.38338351493539491</v>
      </c>
      <c r="U453" s="21"/>
      <c r="V453" s="27" t="s">
        <v>3</v>
      </c>
      <c r="W453" s="32" t="s">
        <v>7</v>
      </c>
      <c r="X453" s="28">
        <v>5.1445575943583843E-2</v>
      </c>
      <c r="Y453" s="29">
        <v>1.0603388057668679</v>
      </c>
      <c r="Z453" s="30">
        <v>5.4549740558008403E-2</v>
      </c>
      <c r="AA453" s="31">
        <v>0.1080236628044918</v>
      </c>
      <c r="AB453" s="21"/>
      <c r="AC453" s="27" t="s">
        <v>3</v>
      </c>
      <c r="AD453" s="32" t="s">
        <v>7</v>
      </c>
      <c r="AE453" s="28">
        <v>2.3516290719518388E-2</v>
      </c>
      <c r="AF453" s="29">
        <v>1.4326070222624878</v>
      </c>
      <c r="AG453" s="30">
        <v>3.3689603222348215E-2</v>
      </c>
      <c r="AH453" s="31">
        <v>4.5085656486495249E-2</v>
      </c>
      <c r="AI453" s="21"/>
    </row>
    <row r="454" spans="1:35" outlineLevel="1" x14ac:dyDescent="0.2">
      <c r="A454" s="27" t="s">
        <v>3</v>
      </c>
      <c r="B454" s="32" t="s">
        <v>8</v>
      </c>
      <c r="C454" s="28">
        <v>1.8417203337670225E-2</v>
      </c>
      <c r="D454" s="29">
        <v>1.4233826952174011</v>
      </c>
      <c r="E454" s="30">
        <v>2.6214728525139962E-2</v>
      </c>
      <c r="F454" s="31">
        <v>0.7857107666776123</v>
      </c>
      <c r="G454" s="21"/>
      <c r="H454" s="27" t="s">
        <v>3</v>
      </c>
      <c r="I454" s="32" t="s">
        <v>8</v>
      </c>
      <c r="J454" s="28">
        <v>1.6464750090678864E-2</v>
      </c>
      <c r="K454" s="29">
        <v>1.5601703036431851</v>
      </c>
      <c r="L454" s="30">
        <v>2.5687814148383604E-2</v>
      </c>
      <c r="M454" s="31">
        <v>0.18389170321742801</v>
      </c>
      <c r="N454" s="21"/>
      <c r="O454" s="27" t="s">
        <v>3</v>
      </c>
      <c r="P454" s="32" t="s">
        <v>8</v>
      </c>
      <c r="Q454" s="28">
        <v>1.8417203337670225E-2</v>
      </c>
      <c r="R454" s="29">
        <v>1.19589654053351</v>
      </c>
      <c r="S454" s="30">
        <v>2.2025069757822036E-2</v>
      </c>
      <c r="T454" s="31">
        <v>0.1602315824811629</v>
      </c>
      <c r="U454" s="21"/>
      <c r="V454" s="27" t="s">
        <v>3</v>
      </c>
      <c r="W454" s="32" t="s">
        <v>8</v>
      </c>
      <c r="X454" s="28">
        <v>1.8417203337670225E-2</v>
      </c>
      <c r="Y454" s="29">
        <v>1.287600110686721</v>
      </c>
      <c r="Z454" s="30">
        <v>2.3713993056124028E-2</v>
      </c>
      <c r="AA454" s="31">
        <v>4.6960303815170482E-2</v>
      </c>
      <c r="AB454" s="21"/>
      <c r="AC454" s="27" t="s">
        <v>3</v>
      </c>
      <c r="AD454" s="32" t="s">
        <v>8</v>
      </c>
      <c r="AE454" s="28">
        <v>1.6464750090678864E-2</v>
      </c>
      <c r="AF454" s="29">
        <v>1.5037016426369747</v>
      </c>
      <c r="AG454" s="30">
        <v>2.4758071756961087E-2</v>
      </c>
      <c r="AH454" s="31">
        <v>3.3132890023527692E-2</v>
      </c>
      <c r="AI454" s="21"/>
    </row>
    <row r="455" spans="1:35" outlineLevel="1" x14ac:dyDescent="0.2">
      <c r="A455" s="27" t="s">
        <v>3</v>
      </c>
      <c r="B455" s="32" t="s">
        <v>9</v>
      </c>
      <c r="C455" s="28">
        <v>9.2819986410731983E-2</v>
      </c>
      <c r="D455" s="29">
        <v>0.56992805663080059</v>
      </c>
      <c r="E455" s="30">
        <v>5.2900714471565802E-2</v>
      </c>
      <c r="F455" s="31">
        <v>1.5855461133380364</v>
      </c>
      <c r="G455" s="21"/>
      <c r="H455" s="27" t="s">
        <v>3</v>
      </c>
      <c r="I455" s="32" t="s">
        <v>9</v>
      </c>
      <c r="J455" s="28">
        <v>3.0887061418174811E-5</v>
      </c>
      <c r="K455" s="29">
        <v>0.6242982484695534</v>
      </c>
      <c r="L455" s="30">
        <v>1.9282738343738054E-5</v>
      </c>
      <c r="M455" s="31">
        <v>1.3803960026505892E-4</v>
      </c>
      <c r="N455" s="21"/>
      <c r="O455" s="27" t="s">
        <v>3</v>
      </c>
      <c r="P455" s="32" t="s">
        <v>9</v>
      </c>
      <c r="Q455" s="28">
        <v>9.2819986410731983E-2</v>
      </c>
      <c r="R455" s="29">
        <v>0.47915123999860704</v>
      </c>
      <c r="S455" s="30">
        <v>4.4474811585356086E-2</v>
      </c>
      <c r="T455" s="31">
        <v>0.32355263884430252</v>
      </c>
      <c r="U455" s="21"/>
      <c r="V455" s="27" t="s">
        <v>3</v>
      </c>
      <c r="W455" s="32" t="s">
        <v>9</v>
      </c>
      <c r="X455" s="28">
        <v>9.2819986410731983E-2</v>
      </c>
      <c r="Y455" s="29">
        <v>0.51570023446852464</v>
      </c>
      <c r="Z455" s="30">
        <v>4.7867288755379753E-2</v>
      </c>
      <c r="AA455" s="31">
        <v>9.4790549083872105E-2</v>
      </c>
      <c r="AB455" s="21"/>
      <c r="AC455" s="27" t="s">
        <v>3</v>
      </c>
      <c r="AD455" s="32" t="s">
        <v>9</v>
      </c>
      <c r="AE455" s="28">
        <v>3.0887061418174811E-5</v>
      </c>
      <c r="AF455" s="29">
        <v>0.60167225957778492</v>
      </c>
      <c r="AG455" s="30">
        <v>1.8583888035191062E-5</v>
      </c>
      <c r="AH455" s="31">
        <v>2.4870188782226709E-5</v>
      </c>
      <c r="AI455" s="21"/>
    </row>
    <row r="456" spans="1:35" outlineLevel="1" x14ac:dyDescent="0.2">
      <c r="A456" s="27" t="s">
        <v>3</v>
      </c>
      <c r="B456" s="32" t="s">
        <v>10</v>
      </c>
      <c r="C456" s="28">
        <v>4.9954417891049908E-2</v>
      </c>
      <c r="D456" s="29">
        <v>1.4233826952174011</v>
      </c>
      <c r="E456" s="30">
        <v>7.1104253975778978E-2</v>
      </c>
      <c r="F456" s="31">
        <v>2.1311446293167622</v>
      </c>
      <c r="G456" s="21"/>
      <c r="H456" s="27" t="s">
        <v>3</v>
      </c>
      <c r="I456" s="32" t="s">
        <v>10</v>
      </c>
      <c r="J456" s="28">
        <v>6.1334300798191403E-2</v>
      </c>
      <c r="K456" s="29">
        <v>1.5601703036431851</v>
      </c>
      <c r="L456" s="30">
        <v>9.5691954700056731E-2</v>
      </c>
      <c r="M456" s="31">
        <v>0.68503129275036734</v>
      </c>
      <c r="N456" s="21"/>
      <c r="O456" s="27" t="s">
        <v>3</v>
      </c>
      <c r="P456" s="32" t="s">
        <v>10</v>
      </c>
      <c r="Q456" s="28">
        <v>4.9954417891049908E-2</v>
      </c>
      <c r="R456" s="29">
        <v>1.19589654053351</v>
      </c>
      <c r="S456" s="30">
        <v>5.9740315540271864E-2</v>
      </c>
      <c r="T456" s="31">
        <v>0.43460862563407976</v>
      </c>
      <c r="U456" s="21"/>
      <c r="V456" s="27" t="s">
        <v>3</v>
      </c>
      <c r="W456" s="32" t="s">
        <v>10</v>
      </c>
      <c r="X456" s="28">
        <v>4.9954417891049908E-2</v>
      </c>
      <c r="Y456" s="29">
        <v>1.287600110686721</v>
      </c>
      <c r="Z456" s="30">
        <v>6.4321314005806582E-2</v>
      </c>
      <c r="AA456" s="31">
        <v>0.12737409681932985</v>
      </c>
      <c r="AB456" s="21"/>
      <c r="AC456" s="27" t="s">
        <v>3</v>
      </c>
      <c r="AD456" s="32" t="s">
        <v>10</v>
      </c>
      <c r="AE456" s="28">
        <v>6.1334300798191403E-2</v>
      </c>
      <c r="AF456" s="29">
        <v>1.5037016426369747</v>
      </c>
      <c r="AG456" s="30">
        <v>9.2228488860230717E-2</v>
      </c>
      <c r="AH456" s="31">
        <v>0.12342626713580761</v>
      </c>
      <c r="AI456" s="21"/>
    </row>
    <row r="457" spans="1:35" outlineLevel="1" x14ac:dyDescent="0.2">
      <c r="A457" s="27" t="s">
        <v>3</v>
      </c>
      <c r="B457" s="32" t="s">
        <v>11</v>
      </c>
      <c r="C457" s="28">
        <v>9.1900723321632072E-3</v>
      </c>
      <c r="D457" s="29">
        <v>1.3219844520131483</v>
      </c>
      <c r="E457" s="30">
        <v>1.2149132735995972E-2</v>
      </c>
      <c r="F457" s="31">
        <v>0.36413516116762867</v>
      </c>
      <c r="G457" s="21"/>
      <c r="H457" s="27" t="s">
        <v>3</v>
      </c>
      <c r="I457" s="32" t="s">
        <v>11</v>
      </c>
      <c r="J457" s="28">
        <v>4.4404279818914816E-2</v>
      </c>
      <c r="K457" s="29">
        <v>1.2160698605456373</v>
      </c>
      <c r="L457" s="30">
        <v>5.3998706367017195E-2</v>
      </c>
      <c r="M457" s="31">
        <v>0.38656127095942111</v>
      </c>
      <c r="N457" s="21"/>
      <c r="O457" s="27" t="s">
        <v>3</v>
      </c>
      <c r="P457" s="32" t="s">
        <v>11</v>
      </c>
      <c r="Q457" s="28">
        <v>9.1900723321632072E-3</v>
      </c>
      <c r="R457" s="29">
        <v>1.1109943389261898</v>
      </c>
      <c r="S457" s="30">
        <v>1.021011833535553E-2</v>
      </c>
      <c r="T457" s="31">
        <v>7.4278240032041046E-2</v>
      </c>
      <c r="U457" s="21"/>
      <c r="V457" s="27" t="s">
        <v>3</v>
      </c>
      <c r="W457" s="32" t="s">
        <v>11</v>
      </c>
      <c r="X457" s="28">
        <v>9.1900723321632072E-3</v>
      </c>
      <c r="Y457" s="29">
        <v>1.1959987212919527</v>
      </c>
      <c r="Z457" s="30">
        <v>1.099131475784775E-2</v>
      </c>
      <c r="AA457" s="31">
        <v>2.1765861157802886E-2</v>
      </c>
      <c r="AB457" s="21"/>
      <c r="AC457" s="27" t="s">
        <v>3</v>
      </c>
      <c r="AD457" s="32" t="s">
        <v>11</v>
      </c>
      <c r="AE457" s="28">
        <v>4.4404279818914816E-2</v>
      </c>
      <c r="AF457" s="29">
        <v>1.1720275909891913</v>
      </c>
      <c r="AG457" s="30">
        <v>5.2043041105772694E-2</v>
      </c>
      <c r="AH457" s="31">
        <v>6.9647441625282289E-2</v>
      </c>
      <c r="AI457" s="21"/>
    </row>
    <row r="458" spans="1:35" outlineLevel="1" x14ac:dyDescent="0.2">
      <c r="A458" s="27" t="s">
        <v>12</v>
      </c>
      <c r="B458" s="32" t="s">
        <v>13</v>
      </c>
      <c r="C458" s="28">
        <v>0.11631488541444709</v>
      </c>
      <c r="D458" s="29">
        <v>6.4433652646212929</v>
      </c>
      <c r="E458" s="30">
        <v>0.74945929243785425</v>
      </c>
      <c r="F458" s="31">
        <v>22.462877488519151</v>
      </c>
      <c r="G458" s="21"/>
      <c r="H458" s="27" t="s">
        <v>12</v>
      </c>
      <c r="I458" s="32" t="s">
        <v>13</v>
      </c>
      <c r="J458" s="28">
        <v>0</v>
      </c>
      <c r="K458" s="29">
        <v>5.169102586156229</v>
      </c>
      <c r="L458" s="30">
        <v>0</v>
      </c>
      <c r="M458" s="31">
        <v>0</v>
      </c>
      <c r="N458" s="21"/>
      <c r="O458" s="27" t="s">
        <v>12</v>
      </c>
      <c r="P458" s="32" t="s">
        <v>13</v>
      </c>
      <c r="Q458" s="28">
        <v>0.11631488541444709</v>
      </c>
      <c r="R458" s="29">
        <v>5.2072617726833288</v>
      </c>
      <c r="S458" s="30">
        <v>0.60568205641269202</v>
      </c>
      <c r="T458" s="31">
        <v>4.406314960477447</v>
      </c>
      <c r="U458" s="21"/>
      <c r="V458" s="27" t="s">
        <v>12</v>
      </c>
      <c r="W458" s="32" t="s">
        <v>13</v>
      </c>
      <c r="X458" s="28">
        <v>0.11631488541444709</v>
      </c>
      <c r="Y458" s="29">
        <v>7.816766564298895</v>
      </c>
      <c r="Z458" s="30">
        <v>0.9092063072379073</v>
      </c>
      <c r="AA458" s="31">
        <v>1.8004814422232096</v>
      </c>
      <c r="AB458" s="21"/>
      <c r="AC458" s="27" t="s">
        <v>12</v>
      </c>
      <c r="AD458" s="32" t="s">
        <v>13</v>
      </c>
      <c r="AE458" s="28">
        <v>0</v>
      </c>
      <c r="AF458" s="29">
        <v>2.6764328035415952</v>
      </c>
      <c r="AG458" s="30">
        <v>0</v>
      </c>
      <c r="AH458" s="31">
        <v>0</v>
      </c>
      <c r="AI458" s="21"/>
    </row>
    <row r="459" spans="1:35" outlineLevel="1" x14ac:dyDescent="0.2">
      <c r="A459" s="27" t="s">
        <v>12</v>
      </c>
      <c r="B459" s="32" t="s">
        <v>14</v>
      </c>
      <c r="C459" s="28">
        <v>1.6461845218727001E-2</v>
      </c>
      <c r="D459" s="29">
        <v>6.1365383472583748</v>
      </c>
      <c r="E459" s="30">
        <v>0.10101874445135017</v>
      </c>
      <c r="F459" s="31">
        <v>3.0277450737497715</v>
      </c>
      <c r="G459" s="21"/>
      <c r="H459" s="27" t="s">
        <v>12</v>
      </c>
      <c r="I459" s="32" t="s">
        <v>14</v>
      </c>
      <c r="J459" s="28">
        <v>4.4376283366962338E-2</v>
      </c>
      <c r="K459" s="29">
        <v>4.9229548439583128</v>
      </c>
      <c r="L459" s="30">
        <v>0.21846243915825395</v>
      </c>
      <c r="M459" s="31">
        <v>1.563910023398116</v>
      </c>
      <c r="N459" s="21"/>
      <c r="O459" s="27" t="s">
        <v>12</v>
      </c>
      <c r="P459" s="32" t="s">
        <v>14</v>
      </c>
      <c r="Q459" s="28">
        <v>1.6461845218727001E-2</v>
      </c>
      <c r="R459" s="29">
        <v>4.9592969263650755</v>
      </c>
      <c r="S459" s="30">
        <v>8.1639178395530435E-2</v>
      </c>
      <c r="T459" s="31">
        <v>0.59392205748325166</v>
      </c>
      <c r="U459" s="21"/>
      <c r="V459" s="27" t="s">
        <v>12</v>
      </c>
      <c r="W459" s="32" t="s">
        <v>14</v>
      </c>
      <c r="X459" s="28">
        <v>1.6461845218727001E-2</v>
      </c>
      <c r="Y459" s="29">
        <v>7.4445395850465665</v>
      </c>
      <c r="Z459" s="30">
        <v>0.12255085837372272</v>
      </c>
      <c r="AA459" s="31">
        <v>0.242684794940249</v>
      </c>
      <c r="AB459" s="21"/>
      <c r="AC459" s="27" t="s">
        <v>12</v>
      </c>
      <c r="AD459" s="32" t="s">
        <v>14</v>
      </c>
      <c r="AE459" s="28">
        <v>4.4376283366962338E-2</v>
      </c>
      <c r="AF459" s="29">
        <v>2.5489836224205669</v>
      </c>
      <c r="AG459" s="30">
        <v>0.11311441952628121</v>
      </c>
      <c r="AH459" s="31">
        <v>0.15137720170738653</v>
      </c>
      <c r="AI459" s="21"/>
    </row>
    <row r="460" spans="1:35" outlineLevel="1" x14ac:dyDescent="0.2">
      <c r="A460" s="27" t="s">
        <v>12</v>
      </c>
      <c r="B460" s="32" t="s">
        <v>8</v>
      </c>
      <c r="C460" s="28">
        <v>1.8417203337670225E-2</v>
      </c>
      <c r="D460" s="29">
        <v>3.7850048692185432</v>
      </c>
      <c r="E460" s="30">
        <v>6.9709204310469813E-2</v>
      </c>
      <c r="F460" s="31">
        <v>2.0893320451798623</v>
      </c>
      <c r="G460" s="21"/>
      <c r="H460" s="27" t="s">
        <v>12</v>
      </c>
      <c r="I460" s="32" t="s">
        <v>8</v>
      </c>
      <c r="J460" s="28">
        <v>1.6464750090678864E-2</v>
      </c>
      <c r="K460" s="29">
        <v>3.1031372431422914</v>
      </c>
      <c r="L460" s="30">
        <v>5.1092379205416004E-2</v>
      </c>
      <c r="M460" s="31">
        <v>0.36575570732653623</v>
      </c>
      <c r="N460" s="21"/>
      <c r="O460" s="27" t="s">
        <v>12</v>
      </c>
      <c r="P460" s="32" t="s">
        <v>8</v>
      </c>
      <c r="Q460" s="28">
        <v>1.8417203337670225E-2</v>
      </c>
      <c r="R460" s="29">
        <v>3.4194226867795399</v>
      </c>
      <c r="S460" s="30">
        <v>6.2976202919861432E-2</v>
      </c>
      <c r="T460" s="31">
        <v>0.45814958878486939</v>
      </c>
      <c r="U460" s="21"/>
      <c r="V460" s="27" t="s">
        <v>12</v>
      </c>
      <c r="W460" s="32" t="s">
        <v>8</v>
      </c>
      <c r="X460" s="28">
        <v>1.8417203337670225E-2</v>
      </c>
      <c r="Y460" s="29">
        <v>5.124895911730607</v>
      </c>
      <c r="Z460" s="30">
        <v>9.4386250090737422E-2</v>
      </c>
      <c r="AA460" s="31">
        <v>0.18691103475258225</v>
      </c>
      <c r="AB460" s="21"/>
      <c r="AC460" s="27" t="s">
        <v>12</v>
      </c>
      <c r="AD460" s="32" t="s">
        <v>8</v>
      </c>
      <c r="AE460" s="28">
        <v>1.6464750090678864E-2</v>
      </c>
      <c r="AF460" s="29">
        <v>1.5045801091496851</v>
      </c>
      <c r="AG460" s="30">
        <v>2.4772535488555892E-2</v>
      </c>
      <c r="AH460" s="31">
        <v>3.3152246346304551E-2</v>
      </c>
      <c r="AI460" s="21"/>
    </row>
    <row r="461" spans="1:35" outlineLevel="1" x14ac:dyDescent="0.2">
      <c r="A461" s="27" t="s">
        <v>12</v>
      </c>
      <c r="B461" s="32" t="s">
        <v>10</v>
      </c>
      <c r="C461" s="28">
        <v>4.9954417891049915E-2</v>
      </c>
      <c r="D461" s="29">
        <v>4.205560965798381</v>
      </c>
      <c r="E461" s="30">
        <v>0.2100863499517798</v>
      </c>
      <c r="F461" s="31">
        <v>6.2967315084271984</v>
      </c>
      <c r="G461" s="21"/>
      <c r="H461" s="27" t="s">
        <v>12</v>
      </c>
      <c r="I461" s="32" t="s">
        <v>10</v>
      </c>
      <c r="J461" s="28">
        <v>6.1334300798191403E-2</v>
      </c>
      <c r="K461" s="29">
        <v>3.4479302701581016</v>
      </c>
      <c r="L461" s="30">
        <v>0.21147639232106635</v>
      </c>
      <c r="M461" s="31">
        <v>1.5138989152428513</v>
      </c>
      <c r="N461" s="21"/>
      <c r="O461" s="27" t="s">
        <v>12</v>
      </c>
      <c r="P461" s="32" t="s">
        <v>10</v>
      </c>
      <c r="Q461" s="28">
        <v>4.9954417891049915E-2</v>
      </c>
      <c r="R461" s="29">
        <v>3.7993585408661552</v>
      </c>
      <c r="S461" s="30">
        <v>0.18979474426835757</v>
      </c>
      <c r="T461" s="31">
        <v>1.3807498707206718</v>
      </c>
      <c r="U461" s="21"/>
      <c r="V461" s="27" t="s">
        <v>12</v>
      </c>
      <c r="W461" s="32" t="s">
        <v>10</v>
      </c>
      <c r="X461" s="28">
        <v>4.9954417891049915E-2</v>
      </c>
      <c r="Y461" s="29">
        <v>5.6943287908117854</v>
      </c>
      <c r="Z461" s="30">
        <v>0.28445688002524888</v>
      </c>
      <c r="AA461" s="31">
        <v>0.56330376232658552</v>
      </c>
      <c r="AB461" s="21"/>
      <c r="AC461" s="27" t="s">
        <v>12</v>
      </c>
      <c r="AD461" s="32" t="s">
        <v>10</v>
      </c>
      <c r="AE461" s="28">
        <v>6.1334300798191403E-2</v>
      </c>
      <c r="AF461" s="29">
        <v>1.6717556768329833</v>
      </c>
      <c r="AG461" s="30">
        <v>0.10253596554395826</v>
      </c>
      <c r="AH461" s="31">
        <v>0.13722041454496511</v>
      </c>
      <c r="AI461" s="21"/>
    </row>
    <row r="462" spans="1:35" outlineLevel="1" x14ac:dyDescent="0.2">
      <c r="A462" s="27" t="s">
        <v>12</v>
      </c>
      <c r="B462" s="32" t="s">
        <v>11</v>
      </c>
      <c r="C462" s="28">
        <v>9.1900723321632072E-3</v>
      </c>
      <c r="D462" s="29">
        <v>3.4815728796315422</v>
      </c>
      <c r="E462" s="30">
        <v>3.1995906593511619E-2</v>
      </c>
      <c r="F462" s="31">
        <v>0.95898488042797925</v>
      </c>
      <c r="G462" s="21"/>
      <c r="H462" s="27" t="s">
        <v>12</v>
      </c>
      <c r="I462" s="32" t="s">
        <v>11</v>
      </c>
      <c r="J462" s="28">
        <v>4.4404279818914816E-2</v>
      </c>
      <c r="K462" s="29">
        <v>2.9670603853369095</v>
      </c>
      <c r="L462" s="30">
        <v>0.13175017959011734</v>
      </c>
      <c r="M462" s="31">
        <v>0.94316179586472215</v>
      </c>
      <c r="N462" s="21"/>
      <c r="O462" s="27" t="s">
        <v>12</v>
      </c>
      <c r="P462" s="32" t="s">
        <v>11</v>
      </c>
      <c r="Q462" s="28">
        <v>9.1900723321632072E-3</v>
      </c>
      <c r="R462" s="29">
        <v>3.289648357934436</v>
      </c>
      <c r="S462" s="30">
        <v>3.0232106356799387E-2</v>
      </c>
      <c r="T462" s="31">
        <v>0.21993747563811603</v>
      </c>
      <c r="U462" s="21"/>
      <c r="V462" s="27" t="s">
        <v>12</v>
      </c>
      <c r="W462" s="32" t="s">
        <v>11</v>
      </c>
      <c r="X462" s="28">
        <v>9.1900723321632072E-3</v>
      </c>
      <c r="Y462" s="29">
        <v>4.8705032762965788</v>
      </c>
      <c r="Z462" s="30">
        <v>4.4760277403203444E-2</v>
      </c>
      <c r="AA462" s="31">
        <v>8.863780219261401E-2</v>
      </c>
      <c r="AB462" s="21"/>
      <c r="AC462" s="27" t="s">
        <v>12</v>
      </c>
      <c r="AD462" s="32" t="s">
        <v>11</v>
      </c>
      <c r="AE462" s="28">
        <v>4.4404279818914816E-2</v>
      </c>
      <c r="AF462" s="29">
        <v>1.4101900729243451</v>
      </c>
      <c r="AG462" s="30">
        <v>6.2618474595988502E-2</v>
      </c>
      <c r="AH462" s="31">
        <v>8.3800186565280835E-2</v>
      </c>
      <c r="AI462" s="21"/>
    </row>
    <row r="463" spans="1:35" outlineLevel="1" x14ac:dyDescent="0.2">
      <c r="A463" s="27" t="s">
        <v>15</v>
      </c>
      <c r="B463" s="32" t="s">
        <v>15</v>
      </c>
      <c r="C463" s="28">
        <v>1</v>
      </c>
      <c r="D463" s="29">
        <v>1.0619270414051845</v>
      </c>
      <c r="E463" s="30">
        <v>1.0619270414051845</v>
      </c>
      <c r="F463" s="31">
        <v>31.82819570525006</v>
      </c>
      <c r="G463" s="21"/>
      <c r="H463" s="27" t="s">
        <v>15</v>
      </c>
      <c r="I463" s="32" t="s">
        <v>15</v>
      </c>
      <c r="J463" s="28">
        <v>1</v>
      </c>
      <c r="K463" s="29">
        <v>1.1129718088016065</v>
      </c>
      <c r="L463" s="30">
        <v>1.1129718088016065</v>
      </c>
      <c r="M463" s="31">
        <v>7.9674463685882593</v>
      </c>
      <c r="N463" s="21"/>
      <c r="O463" s="27" t="s">
        <v>15</v>
      </c>
      <c r="P463" s="32" t="s">
        <v>15</v>
      </c>
      <c r="Q463" s="28">
        <v>1</v>
      </c>
      <c r="R463" s="29">
        <v>1.060129939955909</v>
      </c>
      <c r="S463" s="30">
        <v>1.060129939955909</v>
      </c>
      <c r="T463" s="31">
        <v>7.7124068065422939</v>
      </c>
      <c r="U463" s="21"/>
      <c r="V463" s="27" t="s">
        <v>15</v>
      </c>
      <c r="W463" s="32" t="s">
        <v>15</v>
      </c>
      <c r="X463" s="28">
        <v>1</v>
      </c>
      <c r="Y463" s="29">
        <v>1.0614197950283728</v>
      </c>
      <c r="Z463" s="30">
        <v>1.0614197950283728</v>
      </c>
      <c r="AA463" s="31">
        <v>2.1019064959663649</v>
      </c>
      <c r="AB463" s="21"/>
      <c r="AC463" s="27" t="s">
        <v>15</v>
      </c>
      <c r="AD463" s="32" t="s">
        <v>15</v>
      </c>
      <c r="AE463" s="28">
        <v>1</v>
      </c>
      <c r="AF463" s="29">
        <v>1.0539921911362244</v>
      </c>
      <c r="AG463" s="30">
        <v>1.0539921911362244</v>
      </c>
      <c r="AH463" s="31">
        <v>1.4105220995150696</v>
      </c>
      <c r="AI463" s="21"/>
    </row>
    <row r="464" spans="1:35" outlineLevel="1" x14ac:dyDescent="0.2">
      <c r="A464" s="27" t="s">
        <v>16</v>
      </c>
      <c r="B464" s="32" t="s">
        <v>17</v>
      </c>
      <c r="C464" s="28">
        <v>0.19032810161854644</v>
      </c>
      <c r="D464" s="29">
        <v>1.0029319999999999</v>
      </c>
      <c r="E464" s="30">
        <v>0.19088614361249201</v>
      </c>
      <c r="F464" s="31">
        <v>5.721260782924821</v>
      </c>
      <c r="G464" s="21"/>
      <c r="H464" s="27" t="s">
        <v>16</v>
      </c>
      <c r="I464" s="32" t="s">
        <v>17</v>
      </c>
      <c r="J464" s="28">
        <v>0.13616514489876935</v>
      </c>
      <c r="K464" s="29">
        <v>0.99000699999999997</v>
      </c>
      <c r="L464" s="30">
        <v>0.13480444660579594</v>
      </c>
      <c r="M464" s="31">
        <v>0.96502641853559623</v>
      </c>
      <c r="N464" s="21"/>
      <c r="O464" s="27" t="s">
        <v>16</v>
      </c>
      <c r="P464" s="32" t="s">
        <v>17</v>
      </c>
      <c r="Q464" s="28">
        <v>0.19032810161854644</v>
      </c>
      <c r="R464" s="29">
        <v>1.0029319999999999</v>
      </c>
      <c r="S464" s="30">
        <v>0.19088614361249201</v>
      </c>
      <c r="T464" s="31">
        <v>1.3886897613068281</v>
      </c>
      <c r="U464" s="21"/>
      <c r="V464" s="27" t="s">
        <v>16</v>
      </c>
      <c r="W464" s="32" t="s">
        <v>17</v>
      </c>
      <c r="X464" s="28">
        <v>0.19032810161854644</v>
      </c>
      <c r="Y464" s="29">
        <v>1.0029319999999999</v>
      </c>
      <c r="Z464" s="30">
        <v>0.19088614361249201</v>
      </c>
      <c r="AA464" s="31">
        <v>0.37800767154369896</v>
      </c>
      <c r="AB464" s="21"/>
      <c r="AC464" s="27" t="s">
        <v>16</v>
      </c>
      <c r="AD464" s="32" t="s">
        <v>17</v>
      </c>
      <c r="AE464" s="28">
        <v>0.13616514489876935</v>
      </c>
      <c r="AF464" s="29">
        <v>0.99000699999999997</v>
      </c>
      <c r="AG464" s="30">
        <v>0.13480444660579594</v>
      </c>
      <c r="AH464" s="31">
        <v>0.18040423131161407</v>
      </c>
      <c r="AI464" s="21"/>
    </row>
    <row r="465" spans="1:35" outlineLevel="1" x14ac:dyDescent="0.2">
      <c r="A465" s="27" t="s">
        <v>18</v>
      </c>
      <c r="B465" s="32" t="s">
        <v>19</v>
      </c>
      <c r="C465" s="28">
        <v>1</v>
      </c>
      <c r="D465" s="29">
        <v>0.16505944802791583</v>
      </c>
      <c r="E465" s="30">
        <v>0.16505944802791583</v>
      </c>
      <c r="F465" s="31">
        <v>4.9471801828130824</v>
      </c>
      <c r="G465" s="21"/>
      <c r="H465" s="27" t="s">
        <v>18</v>
      </c>
      <c r="I465" s="32" t="s">
        <v>19</v>
      </c>
      <c r="J465" s="28">
        <v>1</v>
      </c>
      <c r="K465" s="29">
        <v>0.14167602622396111</v>
      </c>
      <c r="L465" s="30">
        <v>0.14167602622396111</v>
      </c>
      <c r="M465" s="31">
        <v>1.0142180886589987</v>
      </c>
      <c r="N465" s="21"/>
      <c r="O465" s="27" t="s">
        <v>18</v>
      </c>
      <c r="P465" s="32" t="s">
        <v>19</v>
      </c>
      <c r="Q465" s="28">
        <v>1</v>
      </c>
      <c r="R465" s="29">
        <v>0.16505944802791583</v>
      </c>
      <c r="S465" s="30">
        <v>0.16505944802791583</v>
      </c>
      <c r="T465" s="31">
        <v>1.2008014890208238</v>
      </c>
      <c r="U465" s="21"/>
      <c r="V465" s="27" t="s">
        <v>18</v>
      </c>
      <c r="W465" s="32" t="s">
        <v>19</v>
      </c>
      <c r="X465" s="28">
        <v>1</v>
      </c>
      <c r="Y465" s="29">
        <v>0.16505944802791583</v>
      </c>
      <c r="Z465" s="30">
        <v>0.16505944802791583</v>
      </c>
      <c r="AA465" s="31">
        <v>0.32686362893884496</v>
      </c>
      <c r="AB465" s="21"/>
      <c r="AC465" s="27" t="s">
        <v>18</v>
      </c>
      <c r="AD465" s="32" t="s">
        <v>19</v>
      </c>
      <c r="AE465" s="28">
        <v>1</v>
      </c>
      <c r="AF465" s="29">
        <v>0.14167602622396111</v>
      </c>
      <c r="AG465" s="30">
        <v>0.14167602622396111</v>
      </c>
      <c r="AH465" s="31">
        <v>0.18960023389257302</v>
      </c>
      <c r="AI465" s="21"/>
    </row>
    <row r="466" spans="1:35" outlineLevel="1" x14ac:dyDescent="0.2">
      <c r="A466" s="27" t="s">
        <v>18</v>
      </c>
      <c r="B466" s="32" t="s">
        <v>20</v>
      </c>
      <c r="C466" s="28">
        <v>1</v>
      </c>
      <c r="D466" s="29">
        <v>2.6483239928095585E-2</v>
      </c>
      <c r="E466" s="30">
        <v>2.6483239928095585E-2</v>
      </c>
      <c r="F466" s="31">
        <v>0.79375862038991074</v>
      </c>
      <c r="G466" s="21"/>
      <c r="H466" s="27" t="s">
        <v>18</v>
      </c>
      <c r="I466" s="32" t="s">
        <v>20</v>
      </c>
      <c r="J466" s="28">
        <v>1</v>
      </c>
      <c r="K466" s="29">
        <v>2.2731447604948711E-2</v>
      </c>
      <c r="L466" s="30">
        <v>2.2731447604948711E-2</v>
      </c>
      <c r="M466" s="31">
        <v>0.1627279219837697</v>
      </c>
      <c r="N466" s="21"/>
      <c r="O466" s="27" t="s">
        <v>18</v>
      </c>
      <c r="P466" s="32" t="s">
        <v>20</v>
      </c>
      <c r="Q466" s="28">
        <v>1</v>
      </c>
      <c r="R466" s="29">
        <v>2.6483239928095585E-2</v>
      </c>
      <c r="S466" s="30">
        <v>2.6483239928095585E-2</v>
      </c>
      <c r="T466" s="31">
        <v>0.19266460853773434</v>
      </c>
      <c r="U466" s="21"/>
      <c r="V466" s="27" t="s">
        <v>18</v>
      </c>
      <c r="W466" s="32" t="s">
        <v>20</v>
      </c>
      <c r="X466" s="28">
        <v>1</v>
      </c>
      <c r="Y466" s="29">
        <v>2.6483239928095585E-2</v>
      </c>
      <c r="Z466" s="30">
        <v>2.6483239928095585E-2</v>
      </c>
      <c r="AA466" s="31">
        <v>5.2444183064827739E-2</v>
      </c>
      <c r="AB466" s="21"/>
      <c r="AC466" s="27" t="s">
        <v>18</v>
      </c>
      <c r="AD466" s="32" t="s">
        <v>20</v>
      </c>
      <c r="AE466" s="28">
        <v>1</v>
      </c>
      <c r="AF466" s="29">
        <v>2.2731447604948711E-2</v>
      </c>
      <c r="AG466" s="30">
        <v>2.2731447604948711E-2</v>
      </c>
      <c r="AH466" s="31">
        <v>3.0420727468753142E-2</v>
      </c>
      <c r="AI466" s="21"/>
    </row>
    <row r="467" spans="1:35" outlineLevel="1" x14ac:dyDescent="0.2">
      <c r="A467" s="27" t="s">
        <v>18</v>
      </c>
      <c r="B467" s="32" t="s">
        <v>21</v>
      </c>
      <c r="C467" s="28">
        <v>1</v>
      </c>
      <c r="D467" s="29">
        <v>0.66473207451363703</v>
      </c>
      <c r="E467" s="30">
        <v>0.66473207451363703</v>
      </c>
      <c r="F467" s="31">
        <v>19.923423864581903</v>
      </c>
      <c r="G467" s="21"/>
      <c r="H467" s="27" t="s">
        <v>18</v>
      </c>
      <c r="I467" s="32" t="s">
        <v>21</v>
      </c>
      <c r="J467" s="28">
        <v>1</v>
      </c>
      <c r="K467" s="29">
        <v>0.57056169729087169</v>
      </c>
      <c r="L467" s="30">
        <v>0.57056169729087169</v>
      </c>
      <c r="M467" s="31">
        <v>4.0844877535851811</v>
      </c>
      <c r="N467" s="21"/>
      <c r="O467" s="27" t="s">
        <v>18</v>
      </c>
      <c r="P467" s="32" t="s">
        <v>21</v>
      </c>
      <c r="Q467" s="28">
        <v>1</v>
      </c>
      <c r="R467" s="29">
        <v>0.66473207451363703</v>
      </c>
      <c r="S467" s="30">
        <v>0.66473207451363703</v>
      </c>
      <c r="T467" s="31">
        <v>4.8359016973137967</v>
      </c>
      <c r="U467" s="21"/>
      <c r="V467" s="27" t="s">
        <v>18</v>
      </c>
      <c r="W467" s="32" t="s">
        <v>21</v>
      </c>
      <c r="X467" s="28">
        <v>1</v>
      </c>
      <c r="Y467" s="29">
        <v>0.66473207451363703</v>
      </c>
      <c r="Z467" s="30">
        <v>0.66473207451363703</v>
      </c>
      <c r="AA467" s="31">
        <v>1.3163544452834166</v>
      </c>
      <c r="AB467" s="21"/>
      <c r="AC467" s="27" t="s">
        <v>18</v>
      </c>
      <c r="AD467" s="32" t="s">
        <v>21</v>
      </c>
      <c r="AE467" s="28">
        <v>1</v>
      </c>
      <c r="AF467" s="29">
        <v>0.57056169729087169</v>
      </c>
      <c r="AG467" s="30">
        <v>0.57056169729087169</v>
      </c>
      <c r="AH467" s="31">
        <v>0.76356342099463037</v>
      </c>
      <c r="AI467" s="21"/>
    </row>
    <row r="468" spans="1:35" outlineLevel="1" x14ac:dyDescent="0.2">
      <c r="A468" s="27" t="s">
        <v>18</v>
      </c>
      <c r="B468" s="32" t="s">
        <v>22</v>
      </c>
      <c r="C468" s="28">
        <v>1</v>
      </c>
      <c r="D468" s="29">
        <v>2.5910845124484423</v>
      </c>
      <c r="E468" s="30">
        <v>2.5910845124484423</v>
      </c>
      <c r="F468" s="31">
        <v>77.660273950576155</v>
      </c>
      <c r="G468" s="21"/>
      <c r="H468" s="27" t="s">
        <v>18</v>
      </c>
      <c r="I468" s="32" t="s">
        <v>22</v>
      </c>
      <c r="J468" s="28">
        <v>1</v>
      </c>
      <c r="K468" s="29">
        <v>2.2240142065182469</v>
      </c>
      <c r="L468" s="30">
        <v>2.2240142065182469</v>
      </c>
      <c r="M468" s="31">
        <v>15.921080635898786</v>
      </c>
      <c r="N468" s="21"/>
      <c r="O468" s="27" t="s">
        <v>18</v>
      </c>
      <c r="P468" s="32" t="s">
        <v>22</v>
      </c>
      <c r="Q468" s="28">
        <v>1</v>
      </c>
      <c r="R468" s="29">
        <v>2.5910845124484423</v>
      </c>
      <c r="S468" s="30">
        <v>2.5910845124484423</v>
      </c>
      <c r="T468" s="31">
        <v>18.850045713230969</v>
      </c>
      <c r="U468" s="21"/>
      <c r="V468" s="27" t="s">
        <v>18</v>
      </c>
      <c r="W468" s="32" t="s">
        <v>22</v>
      </c>
      <c r="X468" s="28">
        <v>1</v>
      </c>
      <c r="Y468" s="29">
        <v>2.5910845124484423</v>
      </c>
      <c r="Z468" s="30">
        <v>2.5910845124484423</v>
      </c>
      <c r="AA468" s="31">
        <v>5.1310682105449521</v>
      </c>
      <c r="AB468" s="21"/>
      <c r="AC468" s="27" t="s">
        <v>18</v>
      </c>
      <c r="AD468" s="32" t="s">
        <v>22</v>
      </c>
      <c r="AE468" s="28">
        <v>1</v>
      </c>
      <c r="AF468" s="29">
        <v>2.2240142065182469</v>
      </c>
      <c r="AG468" s="30">
        <v>2.2240142065182469</v>
      </c>
      <c r="AH468" s="31">
        <v>2.9763229882639721</v>
      </c>
      <c r="AI468" s="21"/>
    </row>
    <row r="469" spans="1:35" outlineLevel="1" x14ac:dyDescent="0.2">
      <c r="A469" s="27" t="s">
        <v>23</v>
      </c>
      <c r="B469" s="32" t="s">
        <v>19</v>
      </c>
      <c r="C469" s="28">
        <v>1</v>
      </c>
      <c r="D469" s="29">
        <v>0.40883734916890108</v>
      </c>
      <c r="E469" s="30">
        <v>0.40883734916890108</v>
      </c>
      <c r="F469" s="31">
        <v>12.25371862057934</v>
      </c>
      <c r="G469" s="21"/>
      <c r="H469" s="27" t="s">
        <v>23</v>
      </c>
      <c r="I469" s="32" t="s">
        <v>19</v>
      </c>
      <c r="J469" s="28">
        <v>1</v>
      </c>
      <c r="K469" s="29">
        <v>0.35091872470330682</v>
      </c>
      <c r="L469" s="30">
        <v>0.35091872470330682</v>
      </c>
      <c r="M469" s="31">
        <v>2.5121266295302673</v>
      </c>
      <c r="N469" s="21"/>
      <c r="O469" s="27" t="s">
        <v>23</v>
      </c>
      <c r="P469" s="32" t="s">
        <v>19</v>
      </c>
      <c r="Q469" s="28">
        <v>1</v>
      </c>
      <c r="R469" s="29">
        <v>0.40883734916890108</v>
      </c>
      <c r="S469" s="30">
        <v>0.40883734916890108</v>
      </c>
      <c r="T469" s="31">
        <v>2.9742768651832243</v>
      </c>
      <c r="U469" s="21"/>
      <c r="V469" s="27" t="s">
        <v>23</v>
      </c>
      <c r="W469" s="32" t="s">
        <v>19</v>
      </c>
      <c r="X469" s="28">
        <v>1</v>
      </c>
      <c r="Y469" s="29">
        <v>0.40883734916890108</v>
      </c>
      <c r="Z469" s="30">
        <v>0.40883734916890108</v>
      </c>
      <c r="AA469" s="31">
        <v>0.80961169561456237</v>
      </c>
      <c r="AB469" s="21"/>
      <c r="AC469" s="27" t="s">
        <v>23</v>
      </c>
      <c r="AD469" s="32" t="s">
        <v>19</v>
      </c>
      <c r="AE469" s="28">
        <v>1</v>
      </c>
      <c r="AF469" s="29">
        <v>0.35091872470330682</v>
      </c>
      <c r="AG469" s="30">
        <v>0.35091872470330682</v>
      </c>
      <c r="AH469" s="31">
        <v>0.46962265991179908</v>
      </c>
      <c r="AI469" s="21"/>
    </row>
    <row r="470" spans="1:35" outlineLevel="1" x14ac:dyDescent="0.2">
      <c r="A470" s="27" t="s">
        <v>23</v>
      </c>
      <c r="B470" s="32" t="s">
        <v>24</v>
      </c>
      <c r="C470" s="28">
        <v>1</v>
      </c>
      <c r="D470" s="29">
        <v>0.62730740763931281</v>
      </c>
      <c r="E470" s="30">
        <v>0.62730740763931281</v>
      </c>
      <c r="F470" s="31">
        <v>18.801727575631965</v>
      </c>
      <c r="G470" s="21"/>
      <c r="H470" s="27" t="s">
        <v>23</v>
      </c>
      <c r="I470" s="32" t="s">
        <v>24</v>
      </c>
      <c r="J470" s="28">
        <v>1</v>
      </c>
      <c r="K470" s="29">
        <v>0.53843885822374349</v>
      </c>
      <c r="L470" s="30">
        <v>0.53843885822374349</v>
      </c>
      <c r="M470" s="31">
        <v>3.8545295502864683</v>
      </c>
      <c r="N470" s="21"/>
      <c r="O470" s="27" t="s">
        <v>23</v>
      </c>
      <c r="P470" s="32" t="s">
        <v>24</v>
      </c>
      <c r="Q470" s="28">
        <v>1</v>
      </c>
      <c r="R470" s="29">
        <v>0.62730740763931281</v>
      </c>
      <c r="S470" s="30">
        <v>0.62730740763931281</v>
      </c>
      <c r="T470" s="31">
        <v>4.5636386051629225</v>
      </c>
      <c r="U470" s="21"/>
      <c r="V470" s="27" t="s">
        <v>23</v>
      </c>
      <c r="W470" s="32" t="s">
        <v>24</v>
      </c>
      <c r="X470" s="28">
        <v>1</v>
      </c>
      <c r="Y470" s="29">
        <v>0.62730740763931281</v>
      </c>
      <c r="Z470" s="30">
        <v>0.62730740763931281</v>
      </c>
      <c r="AA470" s="31">
        <v>1.2422431928072777</v>
      </c>
      <c r="AB470" s="21"/>
      <c r="AC470" s="27" t="s">
        <v>23</v>
      </c>
      <c r="AD470" s="32" t="s">
        <v>24</v>
      </c>
      <c r="AE470" s="28">
        <v>1</v>
      </c>
      <c r="AF470" s="29">
        <v>0.53843885822374349</v>
      </c>
      <c r="AG470" s="30">
        <v>0.53843885822374349</v>
      </c>
      <c r="AH470" s="31">
        <v>0.72057451198335465</v>
      </c>
      <c r="AI470" s="21"/>
    </row>
    <row r="471" spans="1:35" outlineLevel="1" x14ac:dyDescent="0.2">
      <c r="A471" s="27" t="s">
        <v>23</v>
      </c>
      <c r="B471" s="32" t="s">
        <v>22</v>
      </c>
      <c r="C471" s="28">
        <v>1</v>
      </c>
      <c r="D471" s="29">
        <v>0.78579538235206581</v>
      </c>
      <c r="E471" s="30">
        <v>0.78579538235206581</v>
      </c>
      <c r="F471" s="31">
        <v>23.551946827428484</v>
      </c>
      <c r="G471" s="21"/>
      <c r="H471" s="27" t="s">
        <v>23</v>
      </c>
      <c r="I471" s="32" t="s">
        <v>22</v>
      </c>
      <c r="J471" s="28">
        <v>1</v>
      </c>
      <c r="K471" s="29">
        <v>0.67447436985218978</v>
      </c>
      <c r="L471" s="30">
        <v>0.67447436985218978</v>
      </c>
      <c r="M471" s="31">
        <v>4.8283688106808107</v>
      </c>
      <c r="N471" s="21"/>
      <c r="O471" s="27" t="s">
        <v>23</v>
      </c>
      <c r="P471" s="32" t="s">
        <v>22</v>
      </c>
      <c r="Q471" s="28">
        <v>1</v>
      </c>
      <c r="R471" s="29">
        <v>0.78579538235206581</v>
      </c>
      <c r="S471" s="30">
        <v>0.78579538235206581</v>
      </c>
      <c r="T471" s="31">
        <v>5.7166328645086928</v>
      </c>
      <c r="U471" s="21"/>
      <c r="V471" s="27" t="s">
        <v>23</v>
      </c>
      <c r="W471" s="32" t="s">
        <v>22</v>
      </c>
      <c r="X471" s="28">
        <v>1</v>
      </c>
      <c r="Y471" s="29">
        <v>0.78579538235206581</v>
      </c>
      <c r="Z471" s="30">
        <v>0.78579538235206581</v>
      </c>
      <c r="AA471" s="31">
        <v>1.5560934763064505</v>
      </c>
      <c r="AB471" s="21"/>
      <c r="AC471" s="27" t="s">
        <v>23</v>
      </c>
      <c r="AD471" s="32" t="s">
        <v>22</v>
      </c>
      <c r="AE471" s="28">
        <v>1</v>
      </c>
      <c r="AF471" s="29">
        <v>0.67447436985218978</v>
      </c>
      <c r="AG471" s="30">
        <v>0.67447436985218978</v>
      </c>
      <c r="AH471" s="31">
        <v>0.90262623597564628</v>
      </c>
      <c r="AI471" s="21"/>
    </row>
    <row r="472" spans="1:35" outlineLevel="1" x14ac:dyDescent="0.2">
      <c r="A472" s="27" t="s">
        <v>25</v>
      </c>
      <c r="B472" s="32" t="s">
        <v>26</v>
      </c>
      <c r="C472" s="28">
        <v>0.19</v>
      </c>
      <c r="D472" s="29">
        <v>0.3136982608695652</v>
      </c>
      <c r="E472" s="30">
        <v>5.9602669565217391E-2</v>
      </c>
      <c r="F472" s="31">
        <v>1.7864178587700752</v>
      </c>
      <c r="G472" s="21"/>
      <c r="H472" s="27" t="s">
        <v>25</v>
      </c>
      <c r="I472" s="32" t="s">
        <v>26</v>
      </c>
      <c r="J472" s="28">
        <v>0.19</v>
      </c>
      <c r="K472" s="29">
        <v>0.16715051282051283</v>
      </c>
      <c r="L472" s="30">
        <v>3.1758597435897436E-2</v>
      </c>
      <c r="M472" s="31">
        <v>0.22735070179769692</v>
      </c>
      <c r="N472" s="21"/>
      <c r="O472" s="27" t="s">
        <v>25</v>
      </c>
      <c r="P472" s="32" t="s">
        <v>26</v>
      </c>
      <c r="Q472" s="28">
        <v>0.19</v>
      </c>
      <c r="R472" s="29">
        <v>0.3136982608695652</v>
      </c>
      <c r="S472" s="30">
        <v>5.9602669565217391E-2</v>
      </c>
      <c r="T472" s="31">
        <v>0.43360725616521312</v>
      </c>
      <c r="U472" s="21"/>
      <c r="V472" s="27" t="s">
        <v>25</v>
      </c>
      <c r="W472" s="32" t="s">
        <v>26</v>
      </c>
      <c r="X472" s="28">
        <v>0.19</v>
      </c>
      <c r="Y472" s="29">
        <v>0.3136982608695652</v>
      </c>
      <c r="Z472" s="30">
        <v>5.9602669565217391E-2</v>
      </c>
      <c r="AA472" s="31">
        <v>0.11802986803418186</v>
      </c>
      <c r="AB472" s="21"/>
      <c r="AC472" s="27" t="s">
        <v>25</v>
      </c>
      <c r="AD472" s="32" t="s">
        <v>26</v>
      </c>
      <c r="AE472" s="28">
        <v>0.19</v>
      </c>
      <c r="AF472" s="29">
        <v>0.16228205128205128</v>
      </c>
      <c r="AG472" s="30">
        <v>3.0833589743589743E-2</v>
      </c>
      <c r="AH472" s="31">
        <v>4.1263550248726098E-2</v>
      </c>
      <c r="AI472" s="21"/>
    </row>
    <row r="473" spans="1:35" outlineLevel="1" x14ac:dyDescent="0.2">
      <c r="A473" s="27" t="s">
        <v>25</v>
      </c>
      <c r="B473" s="32" t="s">
        <v>27</v>
      </c>
      <c r="C473" s="28">
        <v>0.33</v>
      </c>
      <c r="D473" s="29">
        <v>0.18834782608695652</v>
      </c>
      <c r="E473" s="30">
        <v>6.2154782608695655E-2</v>
      </c>
      <c r="F473" s="31">
        <v>1.8629100755067938</v>
      </c>
      <c r="G473" s="21"/>
      <c r="H473" s="27" t="s">
        <v>25</v>
      </c>
      <c r="I473" s="32" t="s">
        <v>27</v>
      </c>
      <c r="J473" s="28">
        <v>0.33</v>
      </c>
      <c r="K473" s="29">
        <v>0.10035897435897435</v>
      </c>
      <c r="L473" s="30">
        <v>3.3118461538461541E-2</v>
      </c>
      <c r="M473" s="31">
        <v>0.23708557937506713</v>
      </c>
      <c r="N473" s="21"/>
      <c r="O473" s="27" t="s">
        <v>25</v>
      </c>
      <c r="P473" s="32" t="s">
        <v>27</v>
      </c>
      <c r="Q473" s="28">
        <v>0.33</v>
      </c>
      <c r="R473" s="29">
        <v>0.18834782608695652</v>
      </c>
      <c r="S473" s="30">
        <v>6.2154782608695655E-2</v>
      </c>
      <c r="T473" s="31">
        <v>0.45217378585722967</v>
      </c>
      <c r="U473" s="21"/>
      <c r="V473" s="27" t="s">
        <v>25</v>
      </c>
      <c r="W473" s="32" t="s">
        <v>27</v>
      </c>
      <c r="X473" s="28">
        <v>0.33</v>
      </c>
      <c r="Y473" s="29">
        <v>0.18834782608695652</v>
      </c>
      <c r="Z473" s="30">
        <v>6.2154782608695655E-2</v>
      </c>
      <c r="AA473" s="31">
        <v>0.12308376189375894</v>
      </c>
      <c r="AB473" s="21"/>
      <c r="AC473" s="27" t="s">
        <v>25</v>
      </c>
      <c r="AD473" s="32" t="s">
        <v>27</v>
      </c>
      <c r="AE473" s="28">
        <v>0.33</v>
      </c>
      <c r="AF473" s="29">
        <v>9.7435897435897437E-2</v>
      </c>
      <c r="AG473" s="30">
        <v>3.2153846153846158E-2</v>
      </c>
      <c r="AH473" s="31">
        <v>4.3030404746657022E-2</v>
      </c>
      <c r="AI473" s="21"/>
    </row>
    <row r="474" spans="1:35" outlineLevel="1" x14ac:dyDescent="0.2">
      <c r="A474" s="27" t="s">
        <v>25</v>
      </c>
      <c r="B474" s="32" t="s">
        <v>28</v>
      </c>
      <c r="C474" s="28">
        <v>0.65700000000000003</v>
      </c>
      <c r="D474" s="29">
        <v>0.19330434782608696</v>
      </c>
      <c r="E474" s="30">
        <v>0.12700095652173915</v>
      </c>
      <c r="F474" s="31">
        <v>3.8064868313166333</v>
      </c>
      <c r="G474" s="21"/>
      <c r="H474" s="27" t="s">
        <v>25</v>
      </c>
      <c r="I474" s="32" t="s">
        <v>28</v>
      </c>
      <c r="J474" s="28">
        <v>0.65700000000000003</v>
      </c>
      <c r="K474" s="29">
        <v>0.10299999999999999</v>
      </c>
      <c r="L474" s="30">
        <v>6.7670999999999995E-2</v>
      </c>
      <c r="M474" s="31">
        <v>0.48443730465130336</v>
      </c>
      <c r="N474" s="21"/>
      <c r="O474" s="27" t="s">
        <v>25</v>
      </c>
      <c r="P474" s="32" t="s">
        <v>28</v>
      </c>
      <c r="Q474" s="28">
        <v>0.65700000000000003</v>
      </c>
      <c r="R474" s="29">
        <v>0.19330434782608696</v>
      </c>
      <c r="S474" s="30">
        <v>0.12700095652173915</v>
      </c>
      <c r="T474" s="31">
        <v>0.92392734569535861</v>
      </c>
      <c r="U474" s="21"/>
      <c r="V474" s="27" t="s">
        <v>25</v>
      </c>
      <c r="W474" s="32" t="s">
        <v>28</v>
      </c>
      <c r="X474" s="28">
        <v>0.65700000000000003</v>
      </c>
      <c r="Y474" s="29">
        <v>0.19330434782608696</v>
      </c>
      <c r="Z474" s="30">
        <v>0.12700095652173915</v>
      </c>
      <c r="AA474" s="31">
        <v>0.25149722735277397</v>
      </c>
      <c r="AB474" s="21"/>
      <c r="AC474" s="27" t="s">
        <v>25</v>
      </c>
      <c r="AD474" s="32" t="s">
        <v>28</v>
      </c>
      <c r="AE474" s="28">
        <v>0.65700000000000003</v>
      </c>
      <c r="AF474" s="29">
        <v>0.1</v>
      </c>
      <c r="AG474" s="30">
        <v>6.5700000000000008E-2</v>
      </c>
      <c r="AH474" s="31">
        <v>8.7924087784975513E-2</v>
      </c>
      <c r="AI474" s="21"/>
    </row>
    <row r="475" spans="1:35" outlineLevel="1" x14ac:dyDescent="0.2">
      <c r="A475" s="27" t="s">
        <v>25</v>
      </c>
      <c r="B475" s="32" t="s">
        <v>29</v>
      </c>
      <c r="C475" s="28">
        <v>0.219</v>
      </c>
      <c r="D475" s="29">
        <v>0.6227869565217391</v>
      </c>
      <c r="E475" s="30">
        <v>0.13639034347826087</v>
      </c>
      <c r="F475" s="31">
        <v>4.0879065842302129</v>
      </c>
      <c r="G475" s="21"/>
      <c r="H475" s="27" t="s">
        <v>25</v>
      </c>
      <c r="I475" s="32" t="s">
        <v>29</v>
      </c>
      <c r="J475" s="28">
        <v>0.65700000000000003</v>
      </c>
      <c r="K475" s="29">
        <v>0.33184487179487182</v>
      </c>
      <c r="L475" s="30">
        <v>0.2180220807692308</v>
      </c>
      <c r="M475" s="31">
        <v>1.5607576238316996</v>
      </c>
      <c r="N475" s="21"/>
      <c r="O475" s="27" t="s">
        <v>25</v>
      </c>
      <c r="P475" s="32" t="s">
        <v>29</v>
      </c>
      <c r="Q475" s="28">
        <v>0.219</v>
      </c>
      <c r="R475" s="29">
        <v>0.6227869565217391</v>
      </c>
      <c r="S475" s="30">
        <v>0.13639034347826087</v>
      </c>
      <c r="T475" s="31">
        <v>0.99223479475745124</v>
      </c>
      <c r="U475" s="21"/>
      <c r="V475" s="27" t="s">
        <v>25</v>
      </c>
      <c r="W475" s="32" t="s">
        <v>29</v>
      </c>
      <c r="X475" s="28">
        <v>0.219</v>
      </c>
      <c r="Y475" s="29">
        <v>0.6227869565217391</v>
      </c>
      <c r="Z475" s="30">
        <v>0.13639034347826087</v>
      </c>
      <c r="AA475" s="31">
        <v>0.27009082578526533</v>
      </c>
      <c r="AB475" s="21"/>
      <c r="AC475" s="27" t="s">
        <v>25</v>
      </c>
      <c r="AD475" s="32" t="s">
        <v>29</v>
      </c>
      <c r="AE475" s="28">
        <v>0.65700000000000003</v>
      </c>
      <c r="AF475" s="29">
        <v>0.32217948717948719</v>
      </c>
      <c r="AG475" s="30">
        <v>0.21167192307692309</v>
      </c>
      <c r="AH475" s="31">
        <v>0.2832733751328762</v>
      </c>
      <c r="AI475" s="21"/>
    </row>
    <row r="476" spans="1:35" outlineLevel="1" x14ac:dyDescent="0.2">
      <c r="A476" s="27" t="s">
        <v>25</v>
      </c>
      <c r="B476" s="32" t="s">
        <v>30</v>
      </c>
      <c r="C476" s="28">
        <v>0.65700000000000003</v>
      </c>
      <c r="D476" s="29">
        <v>0.31662260869565217</v>
      </c>
      <c r="E476" s="30">
        <v>0.20802105391304349</v>
      </c>
      <c r="F476" s="31">
        <v>6.2348302252437566</v>
      </c>
      <c r="G476" s="21"/>
      <c r="H476" s="27" t="s">
        <v>25</v>
      </c>
      <c r="I476" s="32" t="s">
        <v>30</v>
      </c>
      <c r="J476" s="28">
        <v>0.65700000000000003</v>
      </c>
      <c r="K476" s="29">
        <v>0.16870871794871795</v>
      </c>
      <c r="L476" s="30">
        <v>0.1108416276923077</v>
      </c>
      <c r="M476" s="31">
        <v>0.79348346208013498</v>
      </c>
      <c r="N476" s="21"/>
      <c r="O476" s="27" t="s">
        <v>25</v>
      </c>
      <c r="P476" s="32" t="s">
        <v>30</v>
      </c>
      <c r="Q476" s="28">
        <v>0.65700000000000003</v>
      </c>
      <c r="R476" s="29">
        <v>0.31662260869565217</v>
      </c>
      <c r="S476" s="30">
        <v>0.20802105391304349</v>
      </c>
      <c r="T476" s="31">
        <v>1.5133456113594743</v>
      </c>
      <c r="U476" s="21"/>
      <c r="V476" s="27" t="s">
        <v>25</v>
      </c>
      <c r="W476" s="32" t="s">
        <v>30</v>
      </c>
      <c r="X476" s="28">
        <v>0.65700000000000003</v>
      </c>
      <c r="Y476" s="29">
        <v>0.31662260869565217</v>
      </c>
      <c r="Z476" s="30">
        <v>0.20802105391304349</v>
      </c>
      <c r="AA476" s="31">
        <v>0.4119395611101333</v>
      </c>
      <c r="AB476" s="21"/>
      <c r="AC476" s="27" t="s">
        <v>25</v>
      </c>
      <c r="AD476" s="32" t="s">
        <v>30</v>
      </c>
      <c r="AE476" s="28">
        <v>0.65700000000000003</v>
      </c>
      <c r="AF476" s="29">
        <v>0.16379487179487179</v>
      </c>
      <c r="AG476" s="30">
        <v>0.10761323076923077</v>
      </c>
      <c r="AH476" s="31">
        <v>0.14401514686421113</v>
      </c>
      <c r="AI476" s="21"/>
    </row>
    <row r="477" spans="1:35" outlineLevel="1" x14ac:dyDescent="0.2">
      <c r="A477" s="27" t="s">
        <v>25</v>
      </c>
      <c r="B477" s="32" t="s">
        <v>31</v>
      </c>
      <c r="C477" s="28">
        <v>0.65700000000000003</v>
      </c>
      <c r="D477" s="29">
        <v>0.10056782608695652</v>
      </c>
      <c r="E477" s="30">
        <v>6.607306173913044E-2</v>
      </c>
      <c r="F477" s="31">
        <v>1.9803491745490893</v>
      </c>
      <c r="G477" s="21"/>
      <c r="H477" s="27" t="s">
        <v>25</v>
      </c>
      <c r="I477" s="32" t="s">
        <v>31</v>
      </c>
      <c r="J477" s="28">
        <v>0.65700000000000003</v>
      </c>
      <c r="K477" s="29">
        <v>5.3586410256410255E-2</v>
      </c>
      <c r="L477" s="30">
        <v>3.5206271538461537E-2</v>
      </c>
      <c r="M477" s="31">
        <v>0.25203161311217809</v>
      </c>
      <c r="N477" s="21"/>
      <c r="O477" s="27" t="s">
        <v>25</v>
      </c>
      <c r="P477" s="32" t="s">
        <v>31</v>
      </c>
      <c r="Q477" s="28">
        <v>0.65700000000000003</v>
      </c>
      <c r="R477" s="29">
        <v>0.10056782608695652</v>
      </c>
      <c r="S477" s="30">
        <v>6.607306173913044E-2</v>
      </c>
      <c r="T477" s="31">
        <v>0.48067912420920067</v>
      </c>
      <c r="U477" s="21"/>
      <c r="V477" s="27" t="s">
        <v>25</v>
      </c>
      <c r="W477" s="32" t="s">
        <v>31</v>
      </c>
      <c r="X477" s="28">
        <v>0.65700000000000003</v>
      </c>
      <c r="Y477" s="29">
        <v>0.10056782608695652</v>
      </c>
      <c r="Z477" s="30">
        <v>6.607306173913044E-2</v>
      </c>
      <c r="AA477" s="31">
        <v>0.13084304469199445</v>
      </c>
      <c r="AB477" s="21"/>
      <c r="AC477" s="27" t="s">
        <v>25</v>
      </c>
      <c r="AD477" s="32" t="s">
        <v>31</v>
      </c>
      <c r="AE477" s="28">
        <v>0.65700000000000003</v>
      </c>
      <c r="AF477" s="29">
        <v>7.8038461538461543E-2</v>
      </c>
      <c r="AG477" s="30">
        <v>5.1271269230769238E-2</v>
      </c>
      <c r="AH477" s="31">
        <v>6.8614605429121275E-2</v>
      </c>
      <c r="AI477" s="21"/>
    </row>
    <row r="478" spans="1:35" outlineLevel="1" x14ac:dyDescent="0.2">
      <c r="A478" s="27" t="s">
        <v>32</v>
      </c>
      <c r="B478" s="32" t="s">
        <v>33</v>
      </c>
      <c r="C478" s="28">
        <v>0.37117050000000001</v>
      </c>
      <c r="D478" s="29">
        <v>0.10486086956521738</v>
      </c>
      <c r="E478" s="30">
        <v>3.8921261386956521E-2</v>
      </c>
      <c r="F478" s="31">
        <v>1.1665523865745271</v>
      </c>
      <c r="G478" s="21"/>
      <c r="H478" s="27" t="s">
        <v>32</v>
      </c>
      <c r="I478" s="32" t="s">
        <v>33</v>
      </c>
      <c r="J478" s="28">
        <v>0.42924600000000002</v>
      </c>
      <c r="K478" s="29">
        <v>7.4209230769230763E-2</v>
      </c>
      <c r="L478" s="30">
        <v>3.1854015470769229E-2</v>
      </c>
      <c r="M478" s="31">
        <v>0.22803377217686105</v>
      </c>
      <c r="N478" s="21"/>
      <c r="O478" s="27" t="s">
        <v>32</v>
      </c>
      <c r="P478" s="32" t="s">
        <v>33</v>
      </c>
      <c r="Q478" s="28">
        <v>0.37117050000000001</v>
      </c>
      <c r="R478" s="29">
        <v>0.10486086956521738</v>
      </c>
      <c r="S478" s="30">
        <v>3.8921261386956521E-2</v>
      </c>
      <c r="T478" s="31">
        <v>0.28315076287012481</v>
      </c>
      <c r="U478" s="21"/>
      <c r="V478" s="27" t="s">
        <v>32</v>
      </c>
      <c r="W478" s="32" t="s">
        <v>33</v>
      </c>
      <c r="X478" s="28">
        <v>0.37117050000000001</v>
      </c>
      <c r="Y478" s="29">
        <v>0.10486086956521738</v>
      </c>
      <c r="Z478" s="30">
        <v>3.8921261386956521E-2</v>
      </c>
      <c r="AA478" s="31">
        <v>7.7074925984644868E-2</v>
      </c>
      <c r="AB478" s="21"/>
      <c r="AC478" s="27" t="s">
        <v>32</v>
      </c>
      <c r="AD478" s="32" t="s">
        <v>33</v>
      </c>
      <c r="AE478" s="28">
        <v>0.42924600000000002</v>
      </c>
      <c r="AF478" s="29">
        <v>9.2761538461538451E-2</v>
      </c>
      <c r="AG478" s="30">
        <v>3.9817519338461532E-2</v>
      </c>
      <c r="AH478" s="31">
        <v>5.3286439356086013E-2</v>
      </c>
      <c r="AI478" s="21"/>
    </row>
    <row r="479" spans="1:35" outlineLevel="1" x14ac:dyDescent="0.2">
      <c r="A479" s="27" t="s">
        <v>32</v>
      </c>
      <c r="B479" s="32" t="s">
        <v>34</v>
      </c>
      <c r="C479" s="28">
        <v>0.34017049999999999</v>
      </c>
      <c r="D479" s="29">
        <v>5.0547826086956522E-2</v>
      </c>
      <c r="E479" s="30">
        <v>1.7194879273913045E-2</v>
      </c>
      <c r="F479" s="31">
        <v>0.51536683907593783</v>
      </c>
      <c r="G479" s="21"/>
      <c r="H479" s="27" t="s">
        <v>32</v>
      </c>
      <c r="I479" s="32" t="s">
        <v>34</v>
      </c>
      <c r="J479" s="28">
        <v>0.39824599999999999</v>
      </c>
      <c r="K479" s="29">
        <v>0.10731692307692307</v>
      </c>
      <c r="L479" s="30">
        <v>4.2738535347692307E-2</v>
      </c>
      <c r="M479" s="31">
        <v>0.30595293210652297</v>
      </c>
      <c r="N479" s="21"/>
      <c r="O479" s="27" t="s">
        <v>32</v>
      </c>
      <c r="P479" s="32" t="s">
        <v>34</v>
      </c>
      <c r="Q479" s="28">
        <v>0.34017049999999999</v>
      </c>
      <c r="R479" s="29">
        <v>5.0547826086956522E-2</v>
      </c>
      <c r="S479" s="30">
        <v>1.7194879273913045E-2</v>
      </c>
      <c r="T479" s="31">
        <v>0.12509212215562501</v>
      </c>
      <c r="U479" s="21"/>
      <c r="V479" s="27" t="s">
        <v>32</v>
      </c>
      <c r="W479" s="32" t="s">
        <v>34</v>
      </c>
      <c r="X479" s="28">
        <v>0.34017049999999999</v>
      </c>
      <c r="Y479" s="29">
        <v>5.0547826086956522E-2</v>
      </c>
      <c r="Z479" s="30">
        <v>1.7194879273913045E-2</v>
      </c>
      <c r="AA479" s="31">
        <v>3.4050644817896138E-2</v>
      </c>
      <c r="AB479" s="21"/>
      <c r="AC479" s="27" t="s">
        <v>32</v>
      </c>
      <c r="AD479" s="32" t="s">
        <v>34</v>
      </c>
      <c r="AE479" s="28">
        <v>0.39824599999999999</v>
      </c>
      <c r="AF479" s="29">
        <v>0.13414615384615383</v>
      </c>
      <c r="AG479" s="30">
        <v>5.3423169184615378E-2</v>
      </c>
      <c r="AH479" s="31">
        <v>7.1494420352202742E-2</v>
      </c>
      <c r="AI479" s="21"/>
    </row>
    <row r="480" spans="1:35" outlineLevel="1" x14ac:dyDescent="0.2">
      <c r="A480" s="27" t="s">
        <v>32</v>
      </c>
      <c r="B480" s="32" t="s">
        <v>35</v>
      </c>
      <c r="C480" s="28">
        <v>0.16946800000000001</v>
      </c>
      <c r="D480" s="29">
        <v>0.31782608695652176</v>
      </c>
      <c r="E480" s="30">
        <v>5.3861351304347833E-2</v>
      </c>
      <c r="F480" s="31">
        <v>1.6143384276151074</v>
      </c>
      <c r="G480" s="21"/>
      <c r="H480" s="27" t="s">
        <v>32</v>
      </c>
      <c r="I480" s="32" t="s">
        <v>35</v>
      </c>
      <c r="J480" s="28">
        <v>0.36686150000000001</v>
      </c>
      <c r="K480" s="29">
        <v>7.6030769230769221E-2</v>
      </c>
      <c r="L480" s="30">
        <v>2.7892762046153843E-2</v>
      </c>
      <c r="M480" s="31">
        <v>0.19967629361054132</v>
      </c>
      <c r="N480" s="21"/>
      <c r="O480" s="27" t="s">
        <v>32</v>
      </c>
      <c r="P480" s="32" t="s">
        <v>35</v>
      </c>
      <c r="Q480" s="28">
        <v>0.16946800000000001</v>
      </c>
      <c r="R480" s="29">
        <v>0.3581159420289855</v>
      </c>
      <c r="S480" s="30">
        <v>6.0689192463768117E-2</v>
      </c>
      <c r="T480" s="31">
        <v>0.44151167078687276</v>
      </c>
      <c r="U480" s="21"/>
      <c r="V480" s="27" t="s">
        <v>32</v>
      </c>
      <c r="W480" s="32" t="s">
        <v>35</v>
      </c>
      <c r="X480" s="28">
        <v>0.16946800000000001</v>
      </c>
      <c r="Y480" s="29">
        <v>0.3581159420289855</v>
      </c>
      <c r="Z480" s="30">
        <v>6.0689192463768117E-2</v>
      </c>
      <c r="AA480" s="31">
        <v>0.12018148565915646</v>
      </c>
      <c r="AB480" s="21"/>
      <c r="AC480" s="27" t="s">
        <v>32</v>
      </c>
      <c r="AD480" s="32" t="s">
        <v>35</v>
      </c>
      <c r="AE480" s="28">
        <v>0.36686150000000001</v>
      </c>
      <c r="AF480" s="29">
        <v>9.5038461538461544E-2</v>
      </c>
      <c r="AG480" s="30">
        <v>3.4865952557692308E-2</v>
      </c>
      <c r="AH480" s="31">
        <v>4.6659925013536219E-2</v>
      </c>
      <c r="AI480" s="21"/>
    </row>
    <row r="481" spans="1:35" outlineLevel="1" x14ac:dyDescent="0.2">
      <c r="A481" s="27" t="s">
        <v>32</v>
      </c>
      <c r="B481" s="32" t="s">
        <v>36</v>
      </c>
      <c r="C481" s="28">
        <v>0.16946800000000001</v>
      </c>
      <c r="D481" s="29">
        <v>9.5217391304347823E-3</v>
      </c>
      <c r="E481" s="30">
        <v>1.6136300869565219E-3</v>
      </c>
      <c r="F481" s="31">
        <v>4.8363900909399245E-2</v>
      </c>
      <c r="G481" s="21"/>
      <c r="H481" s="27" t="s">
        <v>32</v>
      </c>
      <c r="I481" s="32" t="s">
        <v>36</v>
      </c>
      <c r="J481" s="28">
        <v>0.36686150000000001</v>
      </c>
      <c r="K481" s="29">
        <v>2.0215384615384614E-2</v>
      </c>
      <c r="L481" s="30">
        <v>7.4162463230769225E-3</v>
      </c>
      <c r="M481" s="31">
        <v>5.3090783044162551E-2</v>
      </c>
      <c r="N481" s="21"/>
      <c r="O481" s="27" t="s">
        <v>32</v>
      </c>
      <c r="P481" s="32" t="s">
        <v>36</v>
      </c>
      <c r="Q481" s="28">
        <v>0.16946800000000001</v>
      </c>
      <c r="R481" s="29">
        <v>9.5217391304347823E-3</v>
      </c>
      <c r="S481" s="30">
        <v>1.6136300869565219E-3</v>
      </c>
      <c r="T481" s="31">
        <v>1.1739100271427577E-2</v>
      </c>
      <c r="U481" s="21"/>
      <c r="V481" s="27" t="s">
        <v>32</v>
      </c>
      <c r="W481" s="32" t="s">
        <v>36</v>
      </c>
      <c r="X481" s="28">
        <v>0.16946800000000001</v>
      </c>
      <c r="Y481" s="29">
        <v>9.5217391304347823E-3</v>
      </c>
      <c r="Z481" s="30">
        <v>1.6136300869565219E-3</v>
      </c>
      <c r="AA481" s="31">
        <v>3.1954365065991826E-3</v>
      </c>
      <c r="AB481" s="21"/>
      <c r="AC481" s="27" t="s">
        <v>32</v>
      </c>
      <c r="AD481" s="32" t="s">
        <v>36</v>
      </c>
      <c r="AE481" s="28">
        <v>0.36686150000000001</v>
      </c>
      <c r="AF481" s="29">
        <v>2.526923076923077E-2</v>
      </c>
      <c r="AG481" s="30">
        <v>9.2703079038461544E-3</v>
      </c>
      <c r="AH481" s="31">
        <v>1.2406139511895304E-2</v>
      </c>
      <c r="AI481" s="21"/>
    </row>
    <row r="482" spans="1:35" outlineLevel="1" x14ac:dyDescent="0.2">
      <c r="A482" s="27" t="s">
        <v>32</v>
      </c>
      <c r="B482" s="32" t="s">
        <v>37</v>
      </c>
      <c r="C482" s="28">
        <v>0.16946800000000001</v>
      </c>
      <c r="D482" s="29">
        <v>0.15303554030229521</v>
      </c>
      <c r="E482" s="30">
        <v>2.5934626943949365E-2</v>
      </c>
      <c r="F482" s="31">
        <v>0.77731553085078231</v>
      </c>
      <c r="G482" s="21"/>
      <c r="H482" s="27" t="s">
        <v>32</v>
      </c>
      <c r="I482" s="32" t="s">
        <v>37</v>
      </c>
      <c r="J482" s="28">
        <v>0.36686150000000001</v>
      </c>
      <c r="K482" s="29">
        <v>0.10830207467547047</v>
      </c>
      <c r="L482" s="30">
        <v>3.9731861568555113E-2</v>
      </c>
      <c r="M482" s="31">
        <v>0.28442901578297275</v>
      </c>
      <c r="N482" s="21"/>
      <c r="O482" s="27" t="s">
        <v>32</v>
      </c>
      <c r="P482" s="32" t="s">
        <v>37</v>
      </c>
      <c r="Q482" s="28">
        <v>0.16946800000000001</v>
      </c>
      <c r="R482" s="29">
        <v>0.15303554030229521</v>
      </c>
      <c r="S482" s="30">
        <v>2.5934626943949365E-2</v>
      </c>
      <c r="T482" s="31">
        <v>0.18867346900510051</v>
      </c>
      <c r="U482" s="21"/>
      <c r="V482" s="27" t="s">
        <v>32</v>
      </c>
      <c r="W482" s="32" t="s">
        <v>37</v>
      </c>
      <c r="X482" s="28">
        <v>0.16946800000000001</v>
      </c>
      <c r="Y482" s="29">
        <v>0.15303554030229521</v>
      </c>
      <c r="Z482" s="30">
        <v>2.5934626943949365E-2</v>
      </c>
      <c r="AA482" s="31">
        <v>5.135777672442441E-2</v>
      </c>
      <c r="AB482" s="21"/>
      <c r="AC482" s="27" t="s">
        <v>32</v>
      </c>
      <c r="AD482" s="32" t="s">
        <v>37</v>
      </c>
      <c r="AE482" s="28">
        <v>0.36686150000000001</v>
      </c>
      <c r="AF482" s="29">
        <v>0.13537759334433808</v>
      </c>
      <c r="AG482" s="30">
        <v>4.9664826960693881E-2</v>
      </c>
      <c r="AH482" s="31">
        <v>6.6464758074850333E-2</v>
      </c>
      <c r="AI482" s="21"/>
    </row>
    <row r="483" spans="1:35" outlineLevel="1" x14ac:dyDescent="0.2">
      <c r="A483" s="27" t="s">
        <v>38</v>
      </c>
      <c r="B483" s="27" t="s">
        <v>39</v>
      </c>
      <c r="C483" s="28">
        <v>1</v>
      </c>
      <c r="D483" s="29">
        <v>0.55582608695652169</v>
      </c>
      <c r="E483" s="30">
        <v>0.55582608695652169</v>
      </c>
      <c r="F483" s="31">
        <v>16.659281460924234</v>
      </c>
      <c r="G483" s="21"/>
      <c r="H483" s="27" t="s">
        <v>38</v>
      </c>
      <c r="I483" s="27" t="s">
        <v>39</v>
      </c>
      <c r="J483" s="28">
        <v>1</v>
      </c>
      <c r="K483" s="29">
        <v>0.60676923076923073</v>
      </c>
      <c r="L483" s="30">
        <v>0.60676923076923073</v>
      </c>
      <c r="M483" s="31">
        <v>4.343687114113739</v>
      </c>
      <c r="N483" s="21"/>
      <c r="O483" s="27" t="s">
        <v>38</v>
      </c>
      <c r="P483" s="27" t="s">
        <v>39</v>
      </c>
      <c r="Q483" s="28">
        <v>1</v>
      </c>
      <c r="R483" s="29">
        <v>0.55582608695652169</v>
      </c>
      <c r="S483" s="30">
        <v>0.55582608695652169</v>
      </c>
      <c r="T483" s="31">
        <v>4.0436145935804184</v>
      </c>
      <c r="U483" s="21"/>
      <c r="V483" s="27" t="s">
        <v>38</v>
      </c>
      <c r="W483" s="27" t="s">
        <v>39</v>
      </c>
      <c r="X483" s="28">
        <v>1</v>
      </c>
      <c r="Y483" s="29">
        <v>0.55582608695652169</v>
      </c>
      <c r="Z483" s="30">
        <v>0.55582608695652169</v>
      </c>
      <c r="AA483" s="31">
        <v>1.1006902907536682</v>
      </c>
      <c r="AB483" s="21"/>
      <c r="AC483" s="27" t="s">
        <v>38</v>
      </c>
      <c r="AD483" s="27" t="s">
        <v>39</v>
      </c>
      <c r="AE483" s="28">
        <v>1</v>
      </c>
      <c r="AF483" s="29">
        <v>0.31384615384615383</v>
      </c>
      <c r="AG483" s="30">
        <v>0.31384615384615383</v>
      </c>
      <c r="AH483" s="31">
        <v>0.42000969226402063</v>
      </c>
      <c r="AI483" s="21"/>
    </row>
    <row r="484" spans="1:35" outlineLevel="1" x14ac:dyDescent="0.2">
      <c r="A484" s="27" t="s">
        <v>38</v>
      </c>
      <c r="B484" s="27" t="s">
        <v>40</v>
      </c>
      <c r="C484" s="28">
        <v>1</v>
      </c>
      <c r="D484" s="29">
        <v>0.17165217391304347</v>
      </c>
      <c r="E484" s="30">
        <v>0.17165217391304347</v>
      </c>
      <c r="F484" s="31">
        <v>5.1447780982266016</v>
      </c>
      <c r="G484" s="21"/>
      <c r="H484" s="27" t="s">
        <v>38</v>
      </c>
      <c r="I484" s="27" t="s">
        <v>40</v>
      </c>
      <c r="J484" s="28">
        <v>1</v>
      </c>
      <c r="K484" s="29">
        <v>0.18738461538461537</v>
      </c>
      <c r="L484" s="30">
        <v>0.18738461538461537</v>
      </c>
      <c r="M484" s="31">
        <v>1.3414327852410077</v>
      </c>
      <c r="N484" s="21"/>
      <c r="O484" s="27" t="s">
        <v>38</v>
      </c>
      <c r="P484" s="27" t="s">
        <v>40</v>
      </c>
      <c r="Q484" s="28">
        <v>1</v>
      </c>
      <c r="R484" s="29">
        <v>0.17165217391304347</v>
      </c>
      <c r="S484" s="30">
        <v>0.17165217391304347</v>
      </c>
      <c r="T484" s="31">
        <v>1.2487633303704235</v>
      </c>
      <c r="U484" s="21"/>
      <c r="V484" s="27" t="s">
        <v>38</v>
      </c>
      <c r="W484" s="27" t="s">
        <v>40</v>
      </c>
      <c r="X484" s="28">
        <v>1</v>
      </c>
      <c r="Y484" s="29">
        <v>0.17165217391304347</v>
      </c>
      <c r="Z484" s="30">
        <v>0.17165217391304347</v>
      </c>
      <c r="AA484" s="31">
        <v>0.33991906037980935</v>
      </c>
      <c r="AB484" s="21"/>
      <c r="AC484" s="27" t="s">
        <v>38</v>
      </c>
      <c r="AD484" s="27" t="s">
        <v>40</v>
      </c>
      <c r="AE484" s="28">
        <v>1</v>
      </c>
      <c r="AF484" s="29">
        <v>9.6923076923076917E-2</v>
      </c>
      <c r="AG484" s="30">
        <v>9.6923076923076917E-2</v>
      </c>
      <c r="AH484" s="31">
        <v>0.12970887555212401</v>
      </c>
      <c r="AI484" s="21"/>
    </row>
    <row r="485" spans="1:35" outlineLevel="1" x14ac:dyDescent="0.2">
      <c r="A485" s="27" t="s">
        <v>38</v>
      </c>
      <c r="B485" s="27" t="s">
        <v>41</v>
      </c>
      <c r="C485" s="28">
        <v>1</v>
      </c>
      <c r="D485" s="29">
        <v>0.2</v>
      </c>
      <c r="E485" s="30">
        <v>0.2</v>
      </c>
      <c r="F485" s="31">
        <v>5.9944223028982702</v>
      </c>
      <c r="G485" s="21"/>
      <c r="H485" s="27" t="s">
        <v>38</v>
      </c>
      <c r="I485" s="27" t="s">
        <v>41</v>
      </c>
      <c r="J485" s="28">
        <v>1</v>
      </c>
      <c r="K485" s="29">
        <v>0.23589743589743589</v>
      </c>
      <c r="L485" s="30">
        <v>0.23589743589743589</v>
      </c>
      <c r="M485" s="31">
        <v>1.6887221708014877</v>
      </c>
      <c r="N485" s="21"/>
      <c r="O485" s="27" t="s">
        <v>38</v>
      </c>
      <c r="P485" s="27" t="s">
        <v>41</v>
      </c>
      <c r="Q485" s="28">
        <v>1</v>
      </c>
      <c r="R485" s="29">
        <v>0.2</v>
      </c>
      <c r="S485" s="30">
        <v>0.2</v>
      </c>
      <c r="T485" s="31">
        <v>1.4549927354873224</v>
      </c>
      <c r="U485" s="21"/>
      <c r="V485" s="27" t="s">
        <v>38</v>
      </c>
      <c r="W485" s="27" t="s">
        <v>41</v>
      </c>
      <c r="X485" s="28">
        <v>1</v>
      </c>
      <c r="Y485" s="29">
        <v>0.2</v>
      </c>
      <c r="Z485" s="30">
        <v>0.2</v>
      </c>
      <c r="AA485" s="31">
        <v>0.39605564279309097</v>
      </c>
      <c r="AB485" s="21"/>
      <c r="AC485" s="27" t="s">
        <v>38</v>
      </c>
      <c r="AD485" s="27" t="s">
        <v>41</v>
      </c>
      <c r="AE485" s="28">
        <v>1</v>
      </c>
      <c r="AF485" s="29">
        <v>5.8974358974358973E-2</v>
      </c>
      <c r="AG485" s="30">
        <v>5.8974358974358973E-2</v>
      </c>
      <c r="AH485" s="31">
        <v>7.892338988621303E-2</v>
      </c>
      <c r="AI485" s="21"/>
    </row>
    <row r="486" spans="1:35" outlineLevel="1" x14ac:dyDescent="0.2">
      <c r="A486" s="27" t="s">
        <v>38</v>
      </c>
      <c r="B486" s="27" t="s">
        <v>42</v>
      </c>
      <c r="C486" s="28">
        <v>1</v>
      </c>
      <c r="D486" s="29">
        <v>9.8086956521739127E-2</v>
      </c>
      <c r="E486" s="30">
        <v>9.8086956521739127E-2</v>
      </c>
      <c r="F486" s="31">
        <v>2.9398731989866298</v>
      </c>
      <c r="G486" s="21"/>
      <c r="H486" s="27" t="s">
        <v>38</v>
      </c>
      <c r="I486" s="27" t="s">
        <v>42</v>
      </c>
      <c r="J486" s="28">
        <v>1</v>
      </c>
      <c r="K486" s="29">
        <v>0.10707692307692308</v>
      </c>
      <c r="L486" s="30">
        <v>0.10707692307692308</v>
      </c>
      <c r="M486" s="31">
        <v>0.76653302013771885</v>
      </c>
      <c r="N486" s="21"/>
      <c r="O486" s="27" t="s">
        <v>38</v>
      </c>
      <c r="P486" s="27" t="s">
        <v>42</v>
      </c>
      <c r="Q486" s="28">
        <v>1</v>
      </c>
      <c r="R486" s="29">
        <v>9.8086956521739127E-2</v>
      </c>
      <c r="S486" s="30">
        <v>9.8086956521739127E-2</v>
      </c>
      <c r="T486" s="31">
        <v>0.71357904592595633</v>
      </c>
      <c r="U486" s="21"/>
      <c r="V486" s="27" t="s">
        <v>38</v>
      </c>
      <c r="W486" s="27" t="s">
        <v>42</v>
      </c>
      <c r="X486" s="28">
        <v>1</v>
      </c>
      <c r="Y486" s="29">
        <v>9.8086956521739127E-2</v>
      </c>
      <c r="Z486" s="30">
        <v>9.8086956521739127E-2</v>
      </c>
      <c r="AA486" s="31">
        <v>0.19423946307417678</v>
      </c>
      <c r="AB486" s="21"/>
      <c r="AC486" s="27" t="s">
        <v>38</v>
      </c>
      <c r="AD486" s="27" t="s">
        <v>42</v>
      </c>
      <c r="AE486" s="28">
        <v>1</v>
      </c>
      <c r="AF486" s="29">
        <v>5.5384615384615386E-2</v>
      </c>
      <c r="AG486" s="30">
        <v>5.5384615384615386E-2</v>
      </c>
      <c r="AH486" s="31">
        <v>7.4119357458356586E-2</v>
      </c>
      <c r="AI486" s="21"/>
    </row>
    <row r="487" spans="1:35" outlineLevel="1" x14ac:dyDescent="0.2">
      <c r="A487" s="27" t="s">
        <v>38</v>
      </c>
      <c r="B487" s="27" t="s">
        <v>43</v>
      </c>
      <c r="C487" s="28">
        <v>1</v>
      </c>
      <c r="D487" s="29">
        <v>4.5341614906832306E-2</v>
      </c>
      <c r="E487" s="30">
        <v>4.5341614906832306E-2</v>
      </c>
      <c r="F487" s="31">
        <v>1.3589839382347011</v>
      </c>
      <c r="G487" s="21"/>
      <c r="H487" s="27" t="s">
        <v>38</v>
      </c>
      <c r="I487" s="27" t="s">
        <v>43</v>
      </c>
      <c r="J487" s="28">
        <v>1</v>
      </c>
      <c r="K487" s="29">
        <v>4.0109890109890113E-2</v>
      </c>
      <c r="L487" s="30">
        <v>4.0109890109890113E-2</v>
      </c>
      <c r="M487" s="31">
        <v>0.28713521382416601</v>
      </c>
      <c r="N487" s="21"/>
      <c r="O487" s="27" t="s">
        <v>38</v>
      </c>
      <c r="P487" s="27" t="s">
        <v>43</v>
      </c>
      <c r="Q487" s="28">
        <v>1</v>
      </c>
      <c r="R487" s="29">
        <v>4.5341614906832306E-2</v>
      </c>
      <c r="S487" s="30">
        <v>4.5341614906832306E-2</v>
      </c>
      <c r="T487" s="31">
        <v>0.32985860152352342</v>
      </c>
      <c r="U487" s="21"/>
      <c r="V487" s="27" t="s">
        <v>38</v>
      </c>
      <c r="W487" s="27" t="s">
        <v>43</v>
      </c>
      <c r="X487" s="28">
        <v>1</v>
      </c>
      <c r="Y487" s="29">
        <v>4.5341614906832306E-2</v>
      </c>
      <c r="Z487" s="30">
        <v>4.5341614906832306E-2</v>
      </c>
      <c r="AA487" s="31">
        <v>8.9789012186011319E-2</v>
      </c>
      <c r="AB487" s="21"/>
      <c r="AC487" s="27" t="s">
        <v>38</v>
      </c>
      <c r="AD487" s="27" t="s">
        <v>43</v>
      </c>
      <c r="AE487" s="28">
        <v>1</v>
      </c>
      <c r="AF487" s="29">
        <v>1.2032967032967034E-2</v>
      </c>
      <c r="AG487" s="30">
        <v>1.2032967032967034E-2</v>
      </c>
      <c r="AH487" s="31">
        <v>1.6103312781131043E-2</v>
      </c>
      <c r="AI487" s="21"/>
    </row>
    <row r="488" spans="1:35" outlineLevel="1" x14ac:dyDescent="0.2">
      <c r="A488" s="27" t="s">
        <v>38</v>
      </c>
      <c r="B488" s="27" t="s">
        <v>44</v>
      </c>
      <c r="C488" s="28">
        <v>0.36</v>
      </c>
      <c r="D488" s="29">
        <v>1.8579710144927535E-2</v>
      </c>
      <c r="E488" s="30">
        <v>6.6886956521739118E-3</v>
      </c>
      <c r="F488" s="31">
        <v>0.20047433197344994</v>
      </c>
      <c r="G488" s="21"/>
      <c r="H488" s="27" t="s">
        <v>38</v>
      </c>
      <c r="I488" s="27" t="s">
        <v>44</v>
      </c>
      <c r="J488" s="28">
        <v>0.36</v>
      </c>
      <c r="K488" s="29">
        <v>3.2871794871794875E-2</v>
      </c>
      <c r="L488" s="30">
        <v>1.1833846153846155E-2</v>
      </c>
      <c r="M488" s="31">
        <v>8.4715114811772033E-2</v>
      </c>
      <c r="N488" s="21"/>
      <c r="O488" s="27" t="s">
        <v>38</v>
      </c>
      <c r="P488" s="27" t="s">
        <v>44</v>
      </c>
      <c r="Q488" s="28">
        <v>0.36</v>
      </c>
      <c r="R488" s="29">
        <v>1.8579710144927535E-2</v>
      </c>
      <c r="S488" s="30">
        <v>6.6886956521739118E-3</v>
      </c>
      <c r="T488" s="31">
        <v>4.8660017918993395E-2</v>
      </c>
      <c r="U488" s="21"/>
      <c r="V488" s="27" t="s">
        <v>38</v>
      </c>
      <c r="W488" s="27" t="s">
        <v>44</v>
      </c>
      <c r="X488" s="28">
        <v>0.36</v>
      </c>
      <c r="Y488" s="29">
        <v>1.8579710144927535E-2</v>
      </c>
      <c r="Z488" s="30">
        <v>6.6886956521739118E-3</v>
      </c>
      <c r="AA488" s="31">
        <v>1.3245478279845456E-2</v>
      </c>
      <c r="AB488" s="21"/>
      <c r="AC488" s="27" t="s">
        <v>38</v>
      </c>
      <c r="AD488" s="27" t="s">
        <v>44</v>
      </c>
      <c r="AE488" s="28">
        <v>0.36</v>
      </c>
      <c r="AF488" s="29">
        <v>1.6435897435897438E-2</v>
      </c>
      <c r="AG488" s="30">
        <v>5.9169230769230774E-3</v>
      </c>
      <c r="AH488" s="31">
        <v>7.9184180218010956E-3</v>
      </c>
      <c r="AI488" s="21"/>
    </row>
    <row r="489" spans="1:35" outlineLevel="1" x14ac:dyDescent="0.2">
      <c r="A489" s="27" t="s">
        <v>45</v>
      </c>
      <c r="B489" s="27" t="s">
        <v>46</v>
      </c>
      <c r="C489" s="28">
        <v>0.43663447205500328</v>
      </c>
      <c r="D489" s="29">
        <v>0.25741739130434782</v>
      </c>
      <c r="E489" s="30">
        <v>0.1123973067499501</v>
      </c>
      <c r="F489" s="31">
        <v>3.3687846118379956</v>
      </c>
      <c r="G489" s="21"/>
      <c r="H489" s="27" t="s">
        <v>45</v>
      </c>
      <c r="I489" s="27" t="s">
        <v>46</v>
      </c>
      <c r="J489" s="28">
        <v>0.43663447205500328</v>
      </c>
      <c r="K489" s="29">
        <v>0.35133230769230772</v>
      </c>
      <c r="L489" s="30">
        <v>0.15340379668509674</v>
      </c>
      <c r="M489" s="31">
        <v>1.0981738379720236</v>
      </c>
      <c r="N489" s="21"/>
      <c r="O489" s="27" t="s">
        <v>45</v>
      </c>
      <c r="P489" s="27" t="s">
        <v>46</v>
      </c>
      <c r="Q489" s="28">
        <v>0.43663447205500328</v>
      </c>
      <c r="R489" s="29">
        <v>0.25741739130434782</v>
      </c>
      <c r="S489" s="30">
        <v>0.1123973067499501</v>
      </c>
      <c r="T489" s="31">
        <v>0.8176863240475879</v>
      </c>
      <c r="U489" s="21"/>
      <c r="V489" s="27" t="s">
        <v>45</v>
      </c>
      <c r="W489" s="27" t="s">
        <v>46</v>
      </c>
      <c r="X489" s="28">
        <v>0.43663447205500328</v>
      </c>
      <c r="Y489" s="29">
        <v>0.25741739130434782</v>
      </c>
      <c r="Z489" s="30">
        <v>0.1123973067499501</v>
      </c>
      <c r="AA489" s="31">
        <v>0.22257793786531854</v>
      </c>
      <c r="AB489" s="21"/>
      <c r="AC489" s="27" t="s">
        <v>45</v>
      </c>
      <c r="AD489" s="27" t="s">
        <v>46</v>
      </c>
      <c r="AE489" s="28">
        <v>0.43663447205500328</v>
      </c>
      <c r="AF489" s="29">
        <v>9.7592307692307687E-2</v>
      </c>
      <c r="AG489" s="30">
        <v>4.26121657458602E-2</v>
      </c>
      <c r="AH489" s="31">
        <v>5.7026420117913819E-2</v>
      </c>
      <c r="AI489" s="21"/>
    </row>
    <row r="490" spans="1:35" outlineLevel="1" x14ac:dyDescent="0.2">
      <c r="A490" s="27" t="s">
        <v>45</v>
      </c>
      <c r="B490" s="27" t="s">
        <v>47</v>
      </c>
      <c r="C490" s="28">
        <v>0.06</v>
      </c>
      <c r="D490" s="29">
        <v>0.11139130434782608</v>
      </c>
      <c r="E490" s="30">
        <v>6.6834782608695652E-3</v>
      </c>
      <c r="F490" s="31">
        <v>0.20031795573946132</v>
      </c>
      <c r="G490" s="21"/>
      <c r="H490" s="27" t="s">
        <v>45</v>
      </c>
      <c r="I490" s="27" t="s">
        <v>47</v>
      </c>
      <c r="J490" s="28">
        <v>0.06</v>
      </c>
      <c r="K490" s="29">
        <v>9.8538461538461533E-2</v>
      </c>
      <c r="L490" s="30">
        <v>5.9123076923076915E-3</v>
      </c>
      <c r="M490" s="31">
        <v>4.2324517189500761E-2</v>
      </c>
      <c r="N490" s="21"/>
      <c r="O490" s="27" t="s">
        <v>45</v>
      </c>
      <c r="P490" s="27" t="s">
        <v>47</v>
      </c>
      <c r="Q490" s="28">
        <v>0.06</v>
      </c>
      <c r="R490" s="29">
        <v>0.11139130434782608</v>
      </c>
      <c r="S490" s="30">
        <v>6.6834782608695652E-3</v>
      </c>
      <c r="T490" s="31">
        <v>4.8622061586763299E-2</v>
      </c>
      <c r="U490" s="21"/>
      <c r="V490" s="27" t="s">
        <v>45</v>
      </c>
      <c r="W490" s="27" t="s">
        <v>47</v>
      </c>
      <c r="X490" s="28">
        <v>0.06</v>
      </c>
      <c r="Y490" s="29">
        <v>0.11139130434782608</v>
      </c>
      <c r="Z490" s="30">
        <v>6.6834782608695652E-3</v>
      </c>
      <c r="AA490" s="31">
        <v>1.3235146393511726E-2</v>
      </c>
      <c r="AB490" s="21"/>
      <c r="AC490" s="27" t="s">
        <v>45</v>
      </c>
      <c r="AD490" s="27" t="s">
        <v>47</v>
      </c>
      <c r="AE490" s="28">
        <v>0.06</v>
      </c>
      <c r="AF490" s="29">
        <v>9.8538461538461533E-2</v>
      </c>
      <c r="AG490" s="30">
        <v>5.9123076923076915E-3</v>
      </c>
      <c r="AH490" s="31">
        <v>7.9122414086795646E-3</v>
      </c>
      <c r="AI490" s="21"/>
    </row>
    <row r="491" spans="1:35" outlineLevel="1" x14ac:dyDescent="0.2">
      <c r="A491" s="27" t="s">
        <v>45</v>
      </c>
      <c r="B491" s="27" t="s">
        <v>48</v>
      </c>
      <c r="C491" s="28">
        <v>0.01</v>
      </c>
      <c r="D491" s="29">
        <v>0.1443795072463768</v>
      </c>
      <c r="E491" s="30">
        <v>1.4437950724637679E-3</v>
      </c>
      <c r="F491" s="31">
        <v>4.3273586915957174E-2</v>
      </c>
      <c r="G491" s="21"/>
      <c r="H491" s="27" t="s">
        <v>45</v>
      </c>
      <c r="I491" s="27" t="s">
        <v>48</v>
      </c>
      <c r="J491" s="28">
        <v>0.01</v>
      </c>
      <c r="K491" s="29">
        <v>0.12772033333333332</v>
      </c>
      <c r="L491" s="30">
        <v>1.2772033333333334E-3</v>
      </c>
      <c r="M491" s="31">
        <v>9.1431328086131469E-3</v>
      </c>
      <c r="N491" s="21"/>
      <c r="O491" s="27" t="s">
        <v>45</v>
      </c>
      <c r="P491" s="27" t="s">
        <v>48</v>
      </c>
      <c r="Q491" s="28">
        <v>0.01</v>
      </c>
      <c r="R491" s="29">
        <v>0.1443795072463768</v>
      </c>
      <c r="S491" s="30">
        <v>1.4437950724637679E-3</v>
      </c>
      <c r="T491" s="31">
        <v>1.0503556709835871E-2</v>
      </c>
      <c r="U491" s="21"/>
      <c r="V491" s="27" t="s">
        <v>45</v>
      </c>
      <c r="W491" s="27" t="s">
        <v>48</v>
      </c>
      <c r="X491" s="28">
        <v>0.01</v>
      </c>
      <c r="Y491" s="29">
        <v>0.1443795072463768</v>
      </c>
      <c r="Z491" s="30">
        <v>1.4437950724637679E-3</v>
      </c>
      <c r="AA491" s="31">
        <v>2.8591159274306745E-3</v>
      </c>
      <c r="AB491" s="21"/>
      <c r="AC491" s="27" t="s">
        <v>45</v>
      </c>
      <c r="AD491" s="27" t="s">
        <v>48</v>
      </c>
      <c r="AE491" s="28">
        <v>0.01</v>
      </c>
      <c r="AF491" s="29">
        <v>0.12772033333333332</v>
      </c>
      <c r="AG491" s="30">
        <v>1.2772033333333334E-3</v>
      </c>
      <c r="AH491" s="31">
        <v>1.7092380212977674E-3</v>
      </c>
      <c r="AI491" s="21"/>
    </row>
    <row r="492" spans="1:35" outlineLevel="1" x14ac:dyDescent="0.2">
      <c r="A492" s="27" t="s">
        <v>45</v>
      </c>
      <c r="B492" s="27" t="s">
        <v>49</v>
      </c>
      <c r="C492" s="28">
        <v>0.15</v>
      </c>
      <c r="D492" s="29">
        <v>3.5125334882180441E-2</v>
      </c>
      <c r="E492" s="30">
        <v>5.2688002323270661E-3</v>
      </c>
      <c r="F492" s="31">
        <v>0.15791706811088477</v>
      </c>
      <c r="G492" s="21"/>
      <c r="H492" s="27" t="s">
        <v>45</v>
      </c>
      <c r="I492" s="27" t="s">
        <v>49</v>
      </c>
      <c r="J492" s="28">
        <v>0.15</v>
      </c>
      <c r="K492" s="29">
        <v>3.1072411626544234E-2</v>
      </c>
      <c r="L492" s="30">
        <v>4.6608617439816346E-3</v>
      </c>
      <c r="M492" s="31">
        <v>3.3365774121955287E-2</v>
      </c>
      <c r="N492" s="21"/>
      <c r="O492" s="27" t="s">
        <v>45</v>
      </c>
      <c r="P492" s="27" t="s">
        <v>49</v>
      </c>
      <c r="Q492" s="28">
        <v>0.15</v>
      </c>
      <c r="R492" s="29">
        <v>3.5125334882180441E-2</v>
      </c>
      <c r="S492" s="30">
        <v>5.2688002323270661E-3</v>
      </c>
      <c r="T492" s="31">
        <v>3.8330330313848984E-2</v>
      </c>
      <c r="U492" s="21"/>
      <c r="V492" s="27" t="s">
        <v>45</v>
      </c>
      <c r="W492" s="27" t="s">
        <v>49</v>
      </c>
      <c r="X492" s="28">
        <v>0.15</v>
      </c>
      <c r="Y492" s="29">
        <v>3.5125334882180441E-2</v>
      </c>
      <c r="Z492" s="30">
        <v>5.2688002323270661E-3</v>
      </c>
      <c r="AA492" s="31">
        <v>1.0433690313813415E-2</v>
      </c>
      <c r="AB492" s="21"/>
      <c r="AC492" s="27" t="s">
        <v>45</v>
      </c>
      <c r="AD492" s="27" t="s">
        <v>49</v>
      </c>
      <c r="AE492" s="28">
        <v>0.15</v>
      </c>
      <c r="AF492" s="29">
        <v>3.1072411626544234E-2</v>
      </c>
      <c r="AG492" s="30">
        <v>4.6608617439816346E-3</v>
      </c>
      <c r="AH492" s="31">
        <v>6.2374736245277814E-3</v>
      </c>
      <c r="AI492" s="21"/>
    </row>
    <row r="493" spans="1:35" outlineLevel="1" x14ac:dyDescent="0.2">
      <c r="A493" s="27" t="s">
        <v>45</v>
      </c>
      <c r="B493" s="27" t="s">
        <v>50</v>
      </c>
      <c r="C493" s="28">
        <v>0.11</v>
      </c>
      <c r="D493" s="29">
        <v>0.11401296861348696</v>
      </c>
      <c r="E493" s="30">
        <v>1.2541426547483565E-2</v>
      </c>
      <c r="F493" s="31">
        <v>0.37589303503197963</v>
      </c>
      <c r="G493" s="21"/>
      <c r="H493" s="27" t="s">
        <v>45</v>
      </c>
      <c r="I493" s="27" t="s">
        <v>50</v>
      </c>
      <c r="J493" s="28">
        <v>0.11</v>
      </c>
      <c r="K493" s="29">
        <v>0.10085762608116154</v>
      </c>
      <c r="L493" s="30">
        <v>1.109433886892777E-2</v>
      </c>
      <c r="M493" s="31">
        <v>7.9421193990801955E-2</v>
      </c>
      <c r="N493" s="21"/>
      <c r="O493" s="27" t="s">
        <v>45</v>
      </c>
      <c r="P493" s="27" t="s">
        <v>50</v>
      </c>
      <c r="Q493" s="28">
        <v>0.11</v>
      </c>
      <c r="R493" s="29">
        <v>0.11401296861348696</v>
      </c>
      <c r="S493" s="30">
        <v>1.2541426547483565E-2</v>
      </c>
      <c r="T493" s="31">
        <v>9.1238422596182187E-2</v>
      </c>
      <c r="U493" s="21"/>
      <c r="V493" s="27" t="s">
        <v>45</v>
      </c>
      <c r="W493" s="27" t="s">
        <v>50</v>
      </c>
      <c r="X493" s="28">
        <v>0.11</v>
      </c>
      <c r="Y493" s="29">
        <v>0.11401296861348696</v>
      </c>
      <c r="Z493" s="30">
        <v>1.2541426547483565E-2</v>
      </c>
      <c r="AA493" s="31">
        <v>2.4835513764029694E-2</v>
      </c>
      <c r="AB493" s="21"/>
      <c r="AC493" s="27" t="s">
        <v>45</v>
      </c>
      <c r="AD493" s="27" t="s">
        <v>50</v>
      </c>
      <c r="AE493" s="28">
        <v>0.11</v>
      </c>
      <c r="AF493" s="29">
        <v>0.10085762608116154</v>
      </c>
      <c r="AG493" s="30">
        <v>1.109433886892777E-2</v>
      </c>
      <c r="AH493" s="31">
        <v>1.4847178457045222E-2</v>
      </c>
      <c r="AI493" s="21"/>
    </row>
    <row r="494" spans="1:35" ht="15" outlineLevel="1" thickBot="1" x14ac:dyDescent="0.25">
      <c r="A494" s="27" t="s">
        <v>45</v>
      </c>
      <c r="B494" t="s">
        <v>51</v>
      </c>
      <c r="C494" s="28">
        <v>1</v>
      </c>
      <c r="D494" s="29">
        <v>0.54053187852400175</v>
      </c>
      <c r="E494" s="30">
        <v>0.54053187852400175</v>
      </c>
      <c r="F494" s="31">
        <v>16.200881740258872</v>
      </c>
      <c r="G494" s="21"/>
      <c r="H494" s="27" t="s">
        <v>45</v>
      </c>
      <c r="I494" t="s">
        <v>51</v>
      </c>
      <c r="J494" s="28">
        <v>1</v>
      </c>
      <c r="K494" s="29">
        <v>0.54183217300366693</v>
      </c>
      <c r="L494" s="30">
        <v>0.54183217300366693</v>
      </c>
      <c r="M494" s="31">
        <v>3.8788213187813856</v>
      </c>
      <c r="N494" s="21"/>
      <c r="O494" s="27" t="s">
        <v>45</v>
      </c>
      <c r="P494" t="s">
        <v>51</v>
      </c>
      <c r="Q494" s="28">
        <v>1</v>
      </c>
      <c r="R494" s="29">
        <v>0.54053187852400175</v>
      </c>
      <c r="S494" s="30">
        <v>0.54053187852400175</v>
      </c>
      <c r="T494" s="31">
        <v>3.9323497827586915</v>
      </c>
      <c r="U494" s="21"/>
      <c r="V494" s="27" t="s">
        <v>45</v>
      </c>
      <c r="W494" t="s">
        <v>51</v>
      </c>
      <c r="X494" s="28">
        <v>1</v>
      </c>
      <c r="Y494" s="29">
        <v>0.54053187852400175</v>
      </c>
      <c r="Z494" s="30">
        <v>0.54053187852400175</v>
      </c>
      <c r="AA494" s="31">
        <v>1.0704035029949024</v>
      </c>
      <c r="AB494" s="21"/>
      <c r="AC494" s="27" t="s">
        <v>45</v>
      </c>
      <c r="AD494" t="s">
        <v>51</v>
      </c>
      <c r="AE494" s="28">
        <v>1</v>
      </c>
      <c r="AF494" s="29">
        <v>0.31243684879386835</v>
      </c>
      <c r="AG494" s="30">
        <v>0.31243684879386835</v>
      </c>
      <c r="AH494" s="31">
        <v>0.41812366698041392</v>
      </c>
      <c r="AI494" s="21"/>
    </row>
    <row r="495" spans="1:35" ht="15.75" outlineLevel="1" thickTop="1" thickBot="1" x14ac:dyDescent="0.25">
      <c r="A495" s="33" t="s">
        <v>52</v>
      </c>
      <c r="B495" s="33"/>
      <c r="C495" s="33"/>
      <c r="D495" s="34"/>
      <c r="E495" s="34">
        <v>11.329580494714863</v>
      </c>
      <c r="F495" s="34">
        <v>339.57145000000008</v>
      </c>
      <c r="G495" s="21"/>
      <c r="H495" s="33" t="s">
        <v>52</v>
      </c>
      <c r="I495" s="33"/>
      <c r="J495" s="33"/>
      <c r="K495" s="34"/>
      <c r="L495" s="34">
        <v>10.138922762171134</v>
      </c>
      <c r="M495" s="34">
        <v>72.58164376134431</v>
      </c>
      <c r="N495" s="21"/>
      <c r="O495" s="33" t="s">
        <v>52</v>
      </c>
      <c r="P495" s="33"/>
      <c r="Q495" s="33"/>
      <c r="R495" s="34"/>
      <c r="S495" s="34">
        <v>11.008767173011806</v>
      </c>
      <c r="T495" s="34">
        <v>80.088381317017422</v>
      </c>
      <c r="U495" s="21"/>
      <c r="V495" s="33" t="s">
        <v>52</v>
      </c>
      <c r="W495" s="33"/>
      <c r="X495" s="33"/>
      <c r="Y495" s="34"/>
      <c r="Z495" s="34">
        <v>11.540443451126631</v>
      </c>
      <c r="AA495" s="34">
        <v>22.85328874576637</v>
      </c>
      <c r="AB495" s="21"/>
      <c r="AC495" s="33" t="s">
        <v>52</v>
      </c>
      <c r="AD495" s="33"/>
      <c r="AE495" s="33"/>
      <c r="AF495" s="34"/>
      <c r="AG495" s="34">
        <v>8.7573456289651617</v>
      </c>
      <c r="AH495" s="34">
        <v>11.719659449688045</v>
      </c>
      <c r="AI495" s="21"/>
    </row>
    <row r="496" spans="1:35" ht="15" outlineLevel="1" thickTop="1" x14ac:dyDescent="0.2">
      <c r="G496" s="21"/>
      <c r="N496" s="21"/>
      <c r="U496" s="21"/>
      <c r="AB496" s="21"/>
      <c r="AI496" s="21"/>
    </row>
    <row r="497" spans="1:35" ht="16.5" thickBot="1" x14ac:dyDescent="0.3">
      <c r="A497" s="71" t="s">
        <v>62</v>
      </c>
      <c r="B497" s="71"/>
      <c r="C497" s="71"/>
      <c r="D497" s="71"/>
      <c r="E497" s="71"/>
      <c r="F497" s="71"/>
      <c r="G497" s="21"/>
      <c r="H497" s="71" t="s">
        <v>62</v>
      </c>
      <c r="I497" s="71"/>
      <c r="J497" s="71"/>
      <c r="K497" s="71"/>
      <c r="L497" s="71"/>
      <c r="M497" s="71"/>
      <c r="N497" s="21"/>
      <c r="O497" s="71" t="s">
        <v>62</v>
      </c>
      <c r="P497" s="71"/>
      <c r="Q497" s="71"/>
      <c r="R497" s="71"/>
      <c r="S497" s="71"/>
      <c r="T497" s="71"/>
      <c r="U497" s="21"/>
      <c r="V497" s="71" t="s">
        <v>62</v>
      </c>
      <c r="W497" s="71"/>
      <c r="X497" s="71"/>
      <c r="Y497" s="71"/>
      <c r="Z497" s="71"/>
      <c r="AA497" s="71"/>
      <c r="AB497" s="21"/>
      <c r="AC497" s="71" t="s">
        <v>62</v>
      </c>
      <c r="AD497" s="71"/>
      <c r="AE497" s="71"/>
      <c r="AF497" s="71"/>
      <c r="AG497" s="71"/>
      <c r="AH497" s="71"/>
      <c r="AI497" s="21"/>
    </row>
    <row r="498" spans="1:35" ht="15" outlineLevel="1" thickTop="1" x14ac:dyDescent="0.2">
      <c r="A498" s="1"/>
      <c r="B498" s="22" t="s">
        <v>148</v>
      </c>
      <c r="C498" s="23">
        <v>17.957271226851773</v>
      </c>
      <c r="D498" s="24"/>
      <c r="E498" s="1"/>
      <c r="F498" s="1"/>
      <c r="G498" s="21"/>
      <c r="H498" s="1"/>
      <c r="I498" s="22" t="s">
        <v>148</v>
      </c>
      <c r="J498" s="23">
        <v>1.8670851388706675</v>
      </c>
      <c r="K498" s="24"/>
      <c r="L498" s="1"/>
      <c r="M498" s="1"/>
      <c r="N498" s="21"/>
      <c r="O498" s="1"/>
      <c r="P498" s="22" t="s">
        <v>148</v>
      </c>
      <c r="Q498" s="23">
        <v>6.3361189598257734</v>
      </c>
      <c r="R498" s="24"/>
      <c r="S498" s="1"/>
      <c r="T498" s="1"/>
      <c r="U498" s="21"/>
      <c r="V498" s="1"/>
      <c r="W498" s="22" t="s">
        <v>148</v>
      </c>
      <c r="X498" s="23">
        <v>0.38509944021725612</v>
      </c>
      <c r="Y498" s="24"/>
      <c r="Z498" s="1"/>
      <c r="AA498" s="1"/>
      <c r="AB498" s="21"/>
      <c r="AC498" s="1"/>
      <c r="AD498" s="22" t="s">
        <v>148</v>
      </c>
      <c r="AE498" s="23">
        <v>1.9829362857067727</v>
      </c>
      <c r="AF498" s="24"/>
      <c r="AG498" s="1"/>
      <c r="AH498" s="1"/>
      <c r="AI498" s="21"/>
    </row>
    <row r="499" spans="1:35" outlineLevel="1" x14ac:dyDescent="0.2">
      <c r="A499" s="1"/>
      <c r="B499" s="25" t="s">
        <v>149</v>
      </c>
      <c r="C499" s="23">
        <v>15.463562057512165</v>
      </c>
      <c r="D499" s="1"/>
      <c r="E499" s="1"/>
      <c r="F499" s="1"/>
      <c r="G499" s="21"/>
      <c r="H499" s="1"/>
      <c r="I499" s="25" t="s">
        <v>149</v>
      </c>
      <c r="J499" s="23">
        <v>13.478169785861962</v>
      </c>
      <c r="K499" s="1"/>
      <c r="L499" s="1"/>
      <c r="M499" s="1"/>
      <c r="N499" s="21"/>
      <c r="O499" s="1"/>
      <c r="P499" s="25" t="s">
        <v>149</v>
      </c>
      <c r="Q499" s="23">
        <v>13.433881609555348</v>
      </c>
      <c r="R499" s="1"/>
      <c r="S499" s="1"/>
      <c r="T499" s="1"/>
      <c r="U499" s="21"/>
      <c r="V499" s="1"/>
      <c r="W499" s="25" t="s">
        <v>149</v>
      </c>
      <c r="X499" s="23">
        <v>15.926044599228975</v>
      </c>
      <c r="Y499" s="1"/>
      <c r="Z499" s="1"/>
      <c r="AA499" s="1"/>
      <c r="AB499" s="21"/>
      <c r="AC499" s="1"/>
      <c r="AD499" s="25" t="s">
        <v>149</v>
      </c>
      <c r="AE499" s="23">
        <v>11.993374680966083</v>
      </c>
      <c r="AF499" s="1"/>
      <c r="AG499" s="1"/>
      <c r="AH499" s="1"/>
      <c r="AI499" s="21"/>
    </row>
    <row r="500" spans="1:35" outlineLevel="1" x14ac:dyDescent="0.2">
      <c r="A500" s="1"/>
      <c r="B500" s="22" t="s">
        <v>150</v>
      </c>
      <c r="C500" s="23">
        <v>277.683378</v>
      </c>
      <c r="D500" s="24"/>
      <c r="E500" s="1"/>
      <c r="F500" s="1"/>
      <c r="G500" s="21"/>
      <c r="H500" s="1"/>
      <c r="I500" s="22" t="s">
        <v>150</v>
      </c>
      <c r="J500" s="23">
        <v>25.164890506358514</v>
      </c>
      <c r="K500" s="24"/>
      <c r="L500" s="1"/>
      <c r="M500" s="1"/>
      <c r="N500" s="21"/>
      <c r="O500" s="1"/>
      <c r="P500" s="22" t="s">
        <v>150</v>
      </c>
      <c r="Q500" s="23">
        <v>85.118671970358406</v>
      </c>
      <c r="R500" s="24"/>
      <c r="S500" s="1"/>
      <c r="T500" s="1"/>
      <c r="U500" s="21"/>
      <c r="V500" s="1"/>
      <c r="W500" s="22" t="s">
        <v>150</v>
      </c>
      <c r="X500" s="23">
        <v>6.1331108600381334</v>
      </c>
      <c r="Y500" s="24"/>
      <c r="Z500" s="1"/>
      <c r="AA500" s="1"/>
      <c r="AB500" s="21"/>
      <c r="AC500" s="1"/>
      <c r="AD500" s="22" t="s">
        <v>150</v>
      </c>
      <c r="AE500" s="23">
        <v>23.782097842964532</v>
      </c>
      <c r="AF500" s="24"/>
      <c r="AG500" s="1"/>
      <c r="AH500" s="1"/>
      <c r="AI500" s="21"/>
    </row>
    <row r="501" spans="1:35" outlineLevel="1" x14ac:dyDescent="0.2">
      <c r="A501" s="1"/>
      <c r="B501" s="25"/>
      <c r="C501" s="26"/>
      <c r="D501" s="1"/>
      <c r="E501" s="1"/>
      <c r="F501" s="1"/>
      <c r="G501" s="21"/>
      <c r="H501" s="1"/>
      <c r="I501" s="25"/>
      <c r="J501" s="26"/>
      <c r="K501" s="1"/>
      <c r="L501" s="1"/>
      <c r="M501" s="1"/>
      <c r="N501" s="21"/>
      <c r="O501" s="1"/>
      <c r="P501" s="25"/>
      <c r="Q501" s="26"/>
      <c r="R501" s="1"/>
      <c r="S501" s="1"/>
      <c r="T501" s="1"/>
      <c r="U501" s="21"/>
      <c r="V501" s="1"/>
      <c r="W501" s="25"/>
      <c r="X501" s="26"/>
      <c r="Y501" s="1"/>
      <c r="Z501" s="1"/>
      <c r="AA501" s="1"/>
      <c r="AB501" s="21"/>
      <c r="AC501" s="1"/>
      <c r="AD501" s="25"/>
      <c r="AE501" s="26"/>
      <c r="AF501" s="1"/>
      <c r="AG501" s="1"/>
      <c r="AH501" s="1"/>
      <c r="AI501" s="21"/>
    </row>
    <row r="502" spans="1:35" ht="15.6" customHeight="1" outlineLevel="1" thickBot="1" x14ac:dyDescent="0.3">
      <c r="A502" s="72" t="s">
        <v>158</v>
      </c>
      <c r="B502" s="72"/>
      <c r="C502" s="72"/>
      <c r="D502" s="72"/>
      <c r="E502" s="72"/>
      <c r="F502" s="72"/>
      <c r="G502" s="21"/>
      <c r="H502" s="72" t="s">
        <v>158</v>
      </c>
      <c r="I502" s="72"/>
      <c r="J502" s="72"/>
      <c r="K502" s="72"/>
      <c r="L502" s="72"/>
      <c r="M502" s="72"/>
      <c r="N502" s="21"/>
      <c r="O502" s="72" t="s">
        <v>158</v>
      </c>
      <c r="P502" s="72"/>
      <c r="Q502" s="72"/>
      <c r="R502" s="72"/>
      <c r="S502" s="72"/>
      <c r="T502" s="72"/>
      <c r="U502" s="21"/>
      <c r="V502" s="72" t="s">
        <v>158</v>
      </c>
      <c r="W502" s="72"/>
      <c r="X502" s="72"/>
      <c r="Y502" s="72"/>
      <c r="Z502" s="72"/>
      <c r="AA502" s="72"/>
      <c r="AB502" s="21"/>
      <c r="AC502" s="72" t="s">
        <v>158</v>
      </c>
      <c r="AD502" s="72"/>
      <c r="AE502" s="72"/>
      <c r="AF502" s="72"/>
      <c r="AG502" s="72"/>
      <c r="AH502" s="72"/>
      <c r="AI502" s="21"/>
    </row>
    <row r="503" spans="1:35" ht="15" outlineLevel="1" thickTop="1" x14ac:dyDescent="0.2">
      <c r="A503" s="67" t="s">
        <v>1</v>
      </c>
      <c r="B503" s="69" t="s">
        <v>2</v>
      </c>
      <c r="C503" s="69" t="s">
        <v>151</v>
      </c>
      <c r="D503" s="35" t="s">
        <v>152</v>
      </c>
      <c r="E503" s="36" t="s">
        <v>153</v>
      </c>
      <c r="F503" s="35" t="s">
        <v>154</v>
      </c>
      <c r="G503" s="21"/>
      <c r="H503" s="67" t="s">
        <v>1</v>
      </c>
      <c r="I503" s="69" t="s">
        <v>2</v>
      </c>
      <c r="J503" s="69" t="s">
        <v>151</v>
      </c>
      <c r="K503" s="35" t="s">
        <v>152</v>
      </c>
      <c r="L503" s="36" t="s">
        <v>153</v>
      </c>
      <c r="M503" s="35" t="s">
        <v>154</v>
      </c>
      <c r="N503" s="21"/>
      <c r="O503" s="67" t="s">
        <v>1</v>
      </c>
      <c r="P503" s="69" t="s">
        <v>2</v>
      </c>
      <c r="Q503" s="69" t="s">
        <v>151</v>
      </c>
      <c r="R503" s="35" t="s">
        <v>152</v>
      </c>
      <c r="S503" s="36" t="s">
        <v>153</v>
      </c>
      <c r="T503" s="35" t="s">
        <v>154</v>
      </c>
      <c r="U503" s="21"/>
      <c r="V503" s="67" t="s">
        <v>1</v>
      </c>
      <c r="W503" s="69" t="s">
        <v>2</v>
      </c>
      <c r="X503" s="69" t="s">
        <v>151</v>
      </c>
      <c r="Y503" s="35" t="s">
        <v>152</v>
      </c>
      <c r="Z503" s="36" t="s">
        <v>153</v>
      </c>
      <c r="AA503" s="35" t="s">
        <v>154</v>
      </c>
      <c r="AB503" s="21"/>
      <c r="AC503" s="67" t="s">
        <v>1</v>
      </c>
      <c r="AD503" s="69" t="s">
        <v>2</v>
      </c>
      <c r="AE503" s="69" t="s">
        <v>151</v>
      </c>
      <c r="AF503" s="35" t="s">
        <v>152</v>
      </c>
      <c r="AG503" s="36" t="s">
        <v>153</v>
      </c>
      <c r="AH503" s="35" t="s">
        <v>154</v>
      </c>
      <c r="AI503" s="21"/>
    </row>
    <row r="504" spans="1:35" ht="15" outlineLevel="1" thickBot="1" x14ac:dyDescent="0.25">
      <c r="A504" s="68"/>
      <c r="B504" s="70"/>
      <c r="C504" s="70"/>
      <c r="D504" s="37" t="s">
        <v>155</v>
      </c>
      <c r="E504" s="37" t="s">
        <v>156</v>
      </c>
      <c r="F504" s="37" t="s">
        <v>157</v>
      </c>
      <c r="G504" s="21"/>
      <c r="H504" s="68"/>
      <c r="I504" s="70"/>
      <c r="J504" s="70"/>
      <c r="K504" s="37" t="s">
        <v>155</v>
      </c>
      <c r="L504" s="37" t="s">
        <v>156</v>
      </c>
      <c r="M504" s="37" t="s">
        <v>157</v>
      </c>
      <c r="N504" s="21"/>
      <c r="O504" s="68"/>
      <c r="P504" s="70"/>
      <c r="Q504" s="70"/>
      <c r="R504" s="37" t="s">
        <v>155</v>
      </c>
      <c r="S504" s="37" t="s">
        <v>156</v>
      </c>
      <c r="T504" s="37" t="s">
        <v>157</v>
      </c>
      <c r="U504" s="21"/>
      <c r="V504" s="68"/>
      <c r="W504" s="70"/>
      <c r="X504" s="70"/>
      <c r="Y504" s="37" t="s">
        <v>155</v>
      </c>
      <c r="Z504" s="37" t="s">
        <v>156</v>
      </c>
      <c r="AA504" s="37" t="s">
        <v>157</v>
      </c>
      <c r="AB504" s="21"/>
      <c r="AC504" s="68"/>
      <c r="AD504" s="70"/>
      <c r="AE504" s="70"/>
      <c r="AF504" s="37" t="s">
        <v>155</v>
      </c>
      <c r="AG504" s="37" t="s">
        <v>156</v>
      </c>
      <c r="AH504" s="37" t="s">
        <v>157</v>
      </c>
      <c r="AI504" s="21"/>
    </row>
    <row r="505" spans="1:35" ht="15" outlineLevel="1" thickTop="1" x14ac:dyDescent="0.2">
      <c r="A505" s="27" t="s">
        <v>3</v>
      </c>
      <c r="B505" t="s">
        <v>4</v>
      </c>
      <c r="C505" s="28">
        <v>4.5443774609666567E-2</v>
      </c>
      <c r="D505" s="29">
        <v>1.7182289610401811</v>
      </c>
      <c r="E505" s="30">
        <v>7.8082809633311545E-2</v>
      </c>
      <c r="F505" s="31">
        <v>1.4021541907400099</v>
      </c>
      <c r="G505" s="21"/>
      <c r="H505" s="27" t="s">
        <v>3</v>
      </c>
      <c r="I505" t="s">
        <v>4</v>
      </c>
      <c r="J505" s="28">
        <v>2.0084556692651273E-2</v>
      </c>
      <c r="K505" s="29">
        <v>0.57908450217984064</v>
      </c>
      <c r="L505" s="30">
        <v>1.163065551386675E-2</v>
      </c>
      <c r="M505" s="31">
        <v>2.1715424065264794E-2</v>
      </c>
      <c r="N505" s="21"/>
      <c r="O505" s="27" t="s">
        <v>3</v>
      </c>
      <c r="P505" t="s">
        <v>4</v>
      </c>
      <c r="Q505" s="28">
        <v>4.5443774609666567E-2</v>
      </c>
      <c r="R505" s="29">
        <v>1.4993871000795373</v>
      </c>
      <c r="S505" s="30">
        <v>6.8137809428656063E-2</v>
      </c>
      <c r="T505" s="31">
        <v>0.43172926620190305</v>
      </c>
      <c r="U505" s="21"/>
      <c r="V505" s="27" t="s">
        <v>3</v>
      </c>
      <c r="W505" t="s">
        <v>4</v>
      </c>
      <c r="X505" s="28">
        <v>4.5443774609666567E-2</v>
      </c>
      <c r="Y505" s="29">
        <v>1.5609425463177156</v>
      </c>
      <c r="Z505" s="30">
        <v>7.0935121253501279E-2</v>
      </c>
      <c r="AA505" s="31">
        <v>2.731707548646653E-2</v>
      </c>
      <c r="AB505" s="21"/>
      <c r="AC505" s="27" t="s">
        <v>3</v>
      </c>
      <c r="AD505" t="s">
        <v>4</v>
      </c>
      <c r="AE505" s="28">
        <v>2.0084556692651273E-2</v>
      </c>
      <c r="AF505" s="29">
        <v>0.80671825559610033</v>
      </c>
      <c r="AG505" s="30">
        <v>1.6202578539516618E-2</v>
      </c>
      <c r="AH505" s="31">
        <v>3.2128680908021345E-2</v>
      </c>
      <c r="AI505" s="21"/>
    </row>
    <row r="506" spans="1:35" outlineLevel="1" x14ac:dyDescent="0.2">
      <c r="A506" s="27" t="s">
        <v>3</v>
      </c>
      <c r="B506" t="s">
        <v>5</v>
      </c>
      <c r="C506" s="28">
        <v>9.901986806343531E-2</v>
      </c>
      <c r="D506" s="29">
        <v>2.0128449654940246</v>
      </c>
      <c r="E506" s="30">
        <v>0.19931164291536832</v>
      </c>
      <c r="F506" s="31">
        <v>3.5790932305006988</v>
      </c>
      <c r="G506" s="21"/>
      <c r="H506" s="27" t="s">
        <v>3</v>
      </c>
      <c r="I506" t="s">
        <v>5</v>
      </c>
      <c r="J506" s="28">
        <v>7.2842952116803902E-2</v>
      </c>
      <c r="K506" s="29">
        <v>0.71220148998813326</v>
      </c>
      <c r="L506" s="30">
        <v>5.1878859032721984E-2</v>
      </c>
      <c r="M506" s="31">
        <v>9.6862246721561504E-2</v>
      </c>
      <c r="N506" s="21"/>
      <c r="O506" s="27" t="s">
        <v>3</v>
      </c>
      <c r="P506" t="s">
        <v>5</v>
      </c>
      <c r="Q506" s="28">
        <v>9.901986806343531E-2</v>
      </c>
      <c r="R506" s="29">
        <v>2.0626735009614703</v>
      </c>
      <c r="S506" s="30">
        <v>0.204245657923149</v>
      </c>
      <c r="T506" s="31">
        <v>1.2941247856289535</v>
      </c>
      <c r="U506" s="21"/>
      <c r="V506" s="27" t="s">
        <v>3</v>
      </c>
      <c r="W506" t="s">
        <v>5</v>
      </c>
      <c r="X506" s="28">
        <v>9.901986806343531E-2</v>
      </c>
      <c r="Y506" s="29">
        <v>2.111685196729256</v>
      </c>
      <c r="Z506" s="30">
        <v>0.20909878957164038</v>
      </c>
      <c r="AA506" s="31">
        <v>8.0523826814144536E-2</v>
      </c>
      <c r="AB506" s="21"/>
      <c r="AC506" s="27" t="s">
        <v>3</v>
      </c>
      <c r="AD506" t="s">
        <v>5</v>
      </c>
      <c r="AE506" s="28">
        <v>7.2842952116803902E-2</v>
      </c>
      <c r="AF506" s="29">
        <v>0.95619101891872782</v>
      </c>
      <c r="AG506" s="30">
        <v>6.9651776605614821E-2</v>
      </c>
      <c r="AH506" s="31">
        <v>0.13811503519521573</v>
      </c>
      <c r="AI506" s="21"/>
    </row>
    <row r="507" spans="1:35" outlineLevel="1" x14ac:dyDescent="0.2">
      <c r="A507" s="27" t="s">
        <v>3</v>
      </c>
      <c r="B507" t="s">
        <v>6</v>
      </c>
      <c r="C507" s="28">
        <v>0.2919522712877925</v>
      </c>
      <c r="D507" s="29">
        <v>2.4718501412641825</v>
      </c>
      <c r="E507" s="30">
        <v>0.72166226302512881</v>
      </c>
      <c r="F507" s="31">
        <v>12.959084991325883</v>
      </c>
      <c r="G507" s="21"/>
      <c r="H507" s="27" t="s">
        <v>3</v>
      </c>
      <c r="I507" t="s">
        <v>6</v>
      </c>
      <c r="J507" s="28">
        <v>0.1576374163802691</v>
      </c>
      <c r="K507" s="29">
        <v>1.0791995127236913</v>
      </c>
      <c r="L507" s="30">
        <v>0.17012222294460805</v>
      </c>
      <c r="M507" s="31">
        <v>0.3176326742515202</v>
      </c>
      <c r="N507" s="21"/>
      <c r="O507" s="27" t="s">
        <v>3</v>
      </c>
      <c r="P507" t="s">
        <v>6</v>
      </c>
      <c r="Q507" s="28">
        <v>0.2919522712877925</v>
      </c>
      <c r="R507" s="29">
        <v>1.9327885611017532</v>
      </c>
      <c r="S507" s="30">
        <v>0.56428201033272118</v>
      </c>
      <c r="T507" s="31">
        <v>3.5753579443577577</v>
      </c>
      <c r="U507" s="21"/>
      <c r="V507" s="27" t="s">
        <v>3</v>
      </c>
      <c r="W507" t="s">
        <v>6</v>
      </c>
      <c r="X507" s="28">
        <v>0.2919522712877925</v>
      </c>
      <c r="Y507" s="29">
        <v>1.9467275459354278</v>
      </c>
      <c r="Z507" s="30">
        <v>0.56835152861435856</v>
      </c>
      <c r="AA507" s="31">
        <v>0.21887185551601129</v>
      </c>
      <c r="AB507" s="21"/>
      <c r="AC507" s="27" t="s">
        <v>3</v>
      </c>
      <c r="AD507" t="s">
        <v>6</v>
      </c>
      <c r="AE507" s="28">
        <v>0.1576374163802691</v>
      </c>
      <c r="AF507" s="29">
        <v>1.5357024305923535</v>
      </c>
      <c r="AG507" s="30">
        <v>0.24208416348747813</v>
      </c>
      <c r="AH507" s="31">
        <v>0.48003747197429103</v>
      </c>
      <c r="AI507" s="21"/>
    </row>
    <row r="508" spans="1:35" outlineLevel="1" x14ac:dyDescent="0.2">
      <c r="A508" s="27" t="s">
        <v>3</v>
      </c>
      <c r="B508" s="32" t="s">
        <v>7</v>
      </c>
      <c r="C508" s="28">
        <v>0.35255094470116205</v>
      </c>
      <c r="D508" s="29">
        <v>2.0724449896041541</v>
      </c>
      <c r="E508" s="30">
        <v>0.73064243892613445</v>
      </c>
      <c r="F508" s="31">
        <v>13.120344445645078</v>
      </c>
      <c r="G508" s="21"/>
      <c r="H508" s="27" t="s">
        <v>3</v>
      </c>
      <c r="I508" s="32" t="s">
        <v>7</v>
      </c>
      <c r="J508" s="28">
        <v>0.38754500935224145</v>
      </c>
      <c r="K508" s="29">
        <v>1.0577805095125252</v>
      </c>
      <c r="L508" s="30">
        <v>0.40993755745165034</v>
      </c>
      <c r="M508" s="31">
        <v>0.76538832138291679</v>
      </c>
      <c r="N508" s="21"/>
      <c r="O508" s="27" t="s">
        <v>3</v>
      </c>
      <c r="P508" s="32" t="s">
        <v>7</v>
      </c>
      <c r="Q508" s="28">
        <v>0.35255094470116205</v>
      </c>
      <c r="R508" s="29">
        <v>1.6528227935346302</v>
      </c>
      <c r="S508" s="30">
        <v>0.58270423728424758</v>
      </c>
      <c r="T508" s="31">
        <v>3.6920833658275374</v>
      </c>
      <c r="U508" s="21"/>
      <c r="V508" s="27" t="s">
        <v>3</v>
      </c>
      <c r="W508" s="32" t="s">
        <v>7</v>
      </c>
      <c r="X508" s="28">
        <v>0.35255094470116205</v>
      </c>
      <c r="Y508" s="29">
        <v>1.601078008690821</v>
      </c>
      <c r="Z508" s="30">
        <v>0.56446156450420426</v>
      </c>
      <c r="AA508" s="31">
        <v>0.21737383251472567</v>
      </c>
      <c r="AB508" s="21"/>
      <c r="AC508" s="27" t="s">
        <v>3</v>
      </c>
      <c r="AD508" s="32" t="s">
        <v>7</v>
      </c>
      <c r="AE508" s="28">
        <v>0.38754500935224145</v>
      </c>
      <c r="AF508" s="29">
        <v>1.4626288988068263</v>
      </c>
      <c r="AG508" s="30">
        <v>0.56683453026695019</v>
      </c>
      <c r="AH508" s="31">
        <v>1.1239967580578893</v>
      </c>
      <c r="AI508" s="21"/>
    </row>
    <row r="509" spans="1:35" outlineLevel="1" x14ac:dyDescent="0.2">
      <c r="A509" s="27" t="s">
        <v>3</v>
      </c>
      <c r="B509" s="32" t="s">
        <v>8</v>
      </c>
      <c r="C509" s="28">
        <v>0.1240001616134995</v>
      </c>
      <c r="D509" s="29">
        <v>2.4707569464424615</v>
      </c>
      <c r="E509" s="30">
        <v>0.30637426066654172</v>
      </c>
      <c r="F509" s="31">
        <v>5.5016456957152746</v>
      </c>
      <c r="G509" s="21"/>
      <c r="H509" s="27" t="s">
        <v>3</v>
      </c>
      <c r="I509" s="32" t="s">
        <v>8</v>
      </c>
      <c r="J509" s="28">
        <v>0.13046625758559927</v>
      </c>
      <c r="K509" s="29">
        <v>1.0791091413809837</v>
      </c>
      <c r="L509" s="30">
        <v>0.14078733120238626</v>
      </c>
      <c r="M509" s="31">
        <v>0.262861933829238</v>
      </c>
      <c r="N509" s="21"/>
      <c r="O509" s="27" t="s">
        <v>3</v>
      </c>
      <c r="P509" s="32" t="s">
        <v>8</v>
      </c>
      <c r="Q509" s="28">
        <v>0.1240001616134995</v>
      </c>
      <c r="R509" s="29">
        <v>1.9314335766322779</v>
      </c>
      <c r="S509" s="30">
        <v>0.23949807564814182</v>
      </c>
      <c r="T509" s="31">
        <v>1.5174882979559787</v>
      </c>
      <c r="U509" s="21"/>
      <c r="V509" s="27" t="s">
        <v>3</v>
      </c>
      <c r="W509" s="32" t="s">
        <v>8</v>
      </c>
      <c r="X509" s="28">
        <v>0.1240001616134995</v>
      </c>
      <c r="Y509" s="29">
        <v>1.9452124354803755</v>
      </c>
      <c r="Z509" s="30">
        <v>0.24120665637215552</v>
      </c>
      <c r="AA509" s="31">
        <v>9.2888548345593139E-2</v>
      </c>
      <c r="AB509" s="21"/>
      <c r="AC509" s="27" t="s">
        <v>3</v>
      </c>
      <c r="AD509" s="32" t="s">
        <v>8</v>
      </c>
      <c r="AE509" s="28">
        <v>0.13046625758559927</v>
      </c>
      <c r="AF509" s="29">
        <v>1.5355712812637927</v>
      </c>
      <c r="AG509" s="30">
        <v>0.20034023832241069</v>
      </c>
      <c r="AH509" s="31">
        <v>0.39726192805665067</v>
      </c>
      <c r="AI509" s="21"/>
    </row>
    <row r="510" spans="1:35" outlineLevel="1" x14ac:dyDescent="0.2">
      <c r="A510" s="27" t="s">
        <v>3</v>
      </c>
      <c r="B510" s="32" t="s">
        <v>9</v>
      </c>
      <c r="C510" s="28">
        <v>7.153715390187937E-4</v>
      </c>
      <c r="D510" s="29">
        <v>0.98874005650567298</v>
      </c>
      <c r="E510" s="30">
        <v>7.0731649591199229E-4</v>
      </c>
      <c r="F510" s="31">
        <v>1.2701474160318039E-2</v>
      </c>
      <c r="G510" s="21"/>
      <c r="H510" s="27" t="s">
        <v>3</v>
      </c>
      <c r="I510" s="32" t="s">
        <v>9</v>
      </c>
      <c r="J510" s="28">
        <v>4.7455747096300507E-3</v>
      </c>
      <c r="K510" s="29">
        <v>0.43167980508947656</v>
      </c>
      <c r="L510" s="30">
        <v>2.0485687656906495E-3</v>
      </c>
      <c r="M510" s="31">
        <v>3.8248522983756381E-3</v>
      </c>
      <c r="N510" s="21"/>
      <c r="O510" s="27" t="s">
        <v>3</v>
      </c>
      <c r="P510" s="32" t="s">
        <v>9</v>
      </c>
      <c r="Q510" s="28">
        <v>7.153715390187937E-4</v>
      </c>
      <c r="R510" s="29">
        <v>0.77311542444070136</v>
      </c>
      <c r="S510" s="30">
        <v>5.5306477102131247E-4</v>
      </c>
      <c r="T510" s="31">
        <v>3.5042841816798381E-3</v>
      </c>
      <c r="U510" s="21"/>
      <c r="V510" s="27" t="s">
        <v>3</v>
      </c>
      <c r="W510" s="32" t="s">
        <v>9</v>
      </c>
      <c r="X510" s="28">
        <v>7.153715390187937E-4</v>
      </c>
      <c r="Y510" s="29">
        <v>0.77869101837417121</v>
      </c>
      <c r="Z510" s="30">
        <v>5.5705339223444258E-4</v>
      </c>
      <c r="AA510" s="31">
        <v>2.1452094952060743E-4</v>
      </c>
      <c r="AB510" s="21"/>
      <c r="AC510" s="27" t="s">
        <v>3</v>
      </c>
      <c r="AD510" s="32" t="s">
        <v>9</v>
      </c>
      <c r="AE510" s="28">
        <v>4.7455747096300507E-3</v>
      </c>
      <c r="AF510" s="29">
        <v>0.61428097223694145</v>
      </c>
      <c r="AG510" s="30">
        <v>2.9151162464545887E-3</v>
      </c>
      <c r="AH510" s="31">
        <v>5.7804897821481308E-3</v>
      </c>
      <c r="AI510" s="21"/>
    </row>
    <row r="511" spans="1:35" outlineLevel="1" x14ac:dyDescent="0.2">
      <c r="A511" s="27" t="s">
        <v>3</v>
      </c>
      <c r="B511" s="32" t="s">
        <v>10</v>
      </c>
      <c r="C511" s="28">
        <v>5.5345238477139062E-2</v>
      </c>
      <c r="D511" s="29">
        <v>2.4707569464424615</v>
      </c>
      <c r="E511" s="30">
        <v>0.13674463241990595</v>
      </c>
      <c r="F511" s="31">
        <v>2.4555604531803992</v>
      </c>
      <c r="G511" s="21"/>
      <c r="H511" s="27" t="s">
        <v>3</v>
      </c>
      <c r="I511" s="32" t="s">
        <v>10</v>
      </c>
      <c r="J511" s="28">
        <v>5.0952618394305094E-2</v>
      </c>
      <c r="K511" s="29">
        <v>1.0791091413809837</v>
      </c>
      <c r="L511" s="30">
        <v>5.4983436286591483E-2</v>
      </c>
      <c r="M511" s="31">
        <v>0.10265875677473715</v>
      </c>
      <c r="N511" s="21"/>
      <c r="O511" s="27" t="s">
        <v>3</v>
      </c>
      <c r="P511" s="32" t="s">
        <v>10</v>
      </c>
      <c r="Q511" s="28">
        <v>5.5345238477139062E-2</v>
      </c>
      <c r="R511" s="29">
        <v>1.9314335766322779</v>
      </c>
      <c r="S511" s="30">
        <v>0.10689565190146706</v>
      </c>
      <c r="T511" s="31">
        <v>0.67730356673582148</v>
      </c>
      <c r="U511" s="21"/>
      <c r="V511" s="27" t="s">
        <v>3</v>
      </c>
      <c r="W511" s="32" t="s">
        <v>10</v>
      </c>
      <c r="X511" s="28">
        <v>5.5345238477139062E-2</v>
      </c>
      <c r="Y511" s="29">
        <v>1.9452124354803755</v>
      </c>
      <c r="Z511" s="30">
        <v>0.10765824613035786</v>
      </c>
      <c r="AA511" s="31">
        <v>4.1459130319572393E-2</v>
      </c>
      <c r="AB511" s="21"/>
      <c r="AC511" s="27" t="s">
        <v>3</v>
      </c>
      <c r="AD511" s="32" t="s">
        <v>10</v>
      </c>
      <c r="AE511" s="28">
        <v>5.0952618394305094E-2</v>
      </c>
      <c r="AF511" s="29">
        <v>1.5355712812637927</v>
      </c>
      <c r="AG511" s="30">
        <v>7.8241377511488172E-2</v>
      </c>
      <c r="AH511" s="31">
        <v>0.15514766651121178</v>
      </c>
      <c r="AI511" s="21"/>
    </row>
    <row r="512" spans="1:35" outlineLevel="1" x14ac:dyDescent="0.2">
      <c r="A512" s="27" t="s">
        <v>3</v>
      </c>
      <c r="B512" s="32" t="s">
        <v>11</v>
      </c>
      <c r="C512" s="28">
        <v>2.0774296964418999E-4</v>
      </c>
      <c r="D512" s="29">
        <v>2.4043453610229033</v>
      </c>
      <c r="E512" s="30">
        <v>4.9948584534913003E-4</v>
      </c>
      <c r="F512" s="31">
        <v>8.969402798907667E-3</v>
      </c>
      <c r="G512" s="21"/>
      <c r="H512" s="27" t="s">
        <v>3</v>
      </c>
      <c r="I512" s="32" t="s">
        <v>11</v>
      </c>
      <c r="J512" s="28">
        <v>5.4607234630949311E-2</v>
      </c>
      <c r="K512" s="29">
        <v>1.05266046174856</v>
      </c>
      <c r="L512" s="30">
        <v>5.7482876821427061E-2</v>
      </c>
      <c r="M512" s="31">
        <v>0.10732542505281961</v>
      </c>
      <c r="N512" s="21"/>
      <c r="O512" s="27" t="s">
        <v>3</v>
      </c>
      <c r="P512" s="32" t="s">
        <v>11</v>
      </c>
      <c r="Q512" s="28">
        <v>2.0774296964418999E-4</v>
      </c>
      <c r="R512" s="29">
        <v>1.8663943220974566</v>
      </c>
      <c r="S512" s="30">
        <v>3.877302989995805E-4</v>
      </c>
      <c r="T512" s="31">
        <v>2.456705298790158E-3</v>
      </c>
      <c r="U512" s="21"/>
      <c r="V512" s="27" t="s">
        <v>3</v>
      </c>
      <c r="W512" s="32" t="s">
        <v>11</v>
      </c>
      <c r="X512" s="28">
        <v>2.0774296964418999E-4</v>
      </c>
      <c r="Y512" s="29">
        <v>1.877979409037426</v>
      </c>
      <c r="Z512" s="30">
        <v>3.9013701936407586E-4</v>
      </c>
      <c r="AA512" s="31">
        <v>1.5024154776513443E-4</v>
      </c>
      <c r="AB512" s="21"/>
      <c r="AC512" s="27" t="s">
        <v>3</v>
      </c>
      <c r="AD512" s="32" t="s">
        <v>11</v>
      </c>
      <c r="AE512" s="28">
        <v>5.4607234630949311E-2</v>
      </c>
      <c r="AF512" s="29">
        <v>1.4983810788076113</v>
      </c>
      <c r="AG512" s="30">
        <v>8.1822447137022178E-2</v>
      </c>
      <c r="AH512" s="31">
        <v>0.16224869941332551</v>
      </c>
      <c r="AI512" s="21"/>
    </row>
    <row r="513" spans="1:35" outlineLevel="1" x14ac:dyDescent="0.2">
      <c r="A513" s="27" t="s">
        <v>12</v>
      </c>
      <c r="B513" s="32" t="s">
        <v>13</v>
      </c>
      <c r="C513" s="28">
        <v>9.9857780821440464E-2</v>
      </c>
      <c r="D513" s="29">
        <v>6.1701336764721848</v>
      </c>
      <c r="E513" s="30">
        <v>0.61613585630414813</v>
      </c>
      <c r="F513" s="31">
        <v>11.064118684242159</v>
      </c>
      <c r="G513" s="21"/>
      <c r="H513" s="27" t="s">
        <v>12</v>
      </c>
      <c r="I513" s="32" t="s">
        <v>13</v>
      </c>
      <c r="J513" s="28">
        <v>1.4401774543907835E-2</v>
      </c>
      <c r="K513" s="29">
        <v>3.9022099227280815</v>
      </c>
      <c r="L513" s="30">
        <v>5.6198747530129843E-2</v>
      </c>
      <c r="M513" s="31">
        <v>0.10492784633665006</v>
      </c>
      <c r="N513" s="21"/>
      <c r="O513" s="27" t="s">
        <v>12</v>
      </c>
      <c r="P513" s="32" t="s">
        <v>13</v>
      </c>
      <c r="Q513" s="28">
        <v>9.9857780821440464E-2</v>
      </c>
      <c r="R513" s="29">
        <v>2.17610029131593</v>
      </c>
      <c r="S513" s="30">
        <v>0.21730054593569889</v>
      </c>
      <c r="T513" s="31">
        <v>1.3768421090836731</v>
      </c>
      <c r="U513" s="21"/>
      <c r="V513" s="27" t="s">
        <v>12</v>
      </c>
      <c r="W513" s="32" t="s">
        <v>13</v>
      </c>
      <c r="X513" s="28">
        <v>9.9857780821440464E-2</v>
      </c>
      <c r="Y513" s="29">
        <v>8.1698610724514786</v>
      </c>
      <c r="Z513" s="30">
        <v>0.81582419631447833</v>
      </c>
      <c r="AA513" s="31">
        <v>0.31417344131639846</v>
      </c>
      <c r="AB513" s="21"/>
      <c r="AC513" s="27" t="s">
        <v>12</v>
      </c>
      <c r="AD513" s="32" t="s">
        <v>13</v>
      </c>
      <c r="AE513" s="28">
        <v>1.4401774543907835E-2</v>
      </c>
      <c r="AF513" s="29">
        <v>2.233772809772113</v>
      </c>
      <c r="AG513" s="30">
        <v>3.2170292388649498E-2</v>
      </c>
      <c r="AH513" s="31">
        <v>6.3791640099249494E-2</v>
      </c>
      <c r="AI513" s="21"/>
    </row>
    <row r="514" spans="1:35" outlineLevel="1" x14ac:dyDescent="0.2">
      <c r="A514" s="27" t="s">
        <v>12</v>
      </c>
      <c r="B514" s="32" t="s">
        <v>14</v>
      </c>
      <c r="C514" s="28">
        <v>0.17451216694861241</v>
      </c>
      <c r="D514" s="29">
        <v>5.8763177871163661</v>
      </c>
      <c r="E514" s="30">
        <v>1.025488950708352</v>
      </c>
      <c r="F514" s="31">
        <v>18.414983228009504</v>
      </c>
      <c r="G514" s="21"/>
      <c r="H514" s="27" t="s">
        <v>12</v>
      </c>
      <c r="I514" s="32" t="s">
        <v>14</v>
      </c>
      <c r="J514" s="28">
        <v>0.51100253868399792</v>
      </c>
      <c r="K514" s="29">
        <v>3.7163904025981727</v>
      </c>
      <c r="L514" s="30">
        <v>1.8990849304685113</v>
      </c>
      <c r="M514" s="31">
        <v>3.5457532511309924</v>
      </c>
      <c r="N514" s="21"/>
      <c r="O514" s="27" t="s">
        <v>12</v>
      </c>
      <c r="P514" s="32" t="s">
        <v>14</v>
      </c>
      <c r="Q514" s="28">
        <v>0.17451216694861241</v>
      </c>
      <c r="R514" s="29">
        <v>2.0724764679199335</v>
      </c>
      <c r="S514" s="30">
        <v>0.36167235936671399</v>
      </c>
      <c r="T514" s="31">
        <v>2.2915990934283572</v>
      </c>
      <c r="U514" s="21"/>
      <c r="V514" s="27" t="s">
        <v>12</v>
      </c>
      <c r="W514" s="32" t="s">
        <v>14</v>
      </c>
      <c r="X514" s="28">
        <v>0.17451216694861241</v>
      </c>
      <c r="Y514" s="29">
        <v>7.7808200690014084</v>
      </c>
      <c r="Z514" s="30">
        <v>1.3578477708786878</v>
      </c>
      <c r="AA514" s="31">
        <v>0.52290641646563174</v>
      </c>
      <c r="AB514" s="21"/>
      <c r="AC514" s="27" t="s">
        <v>12</v>
      </c>
      <c r="AD514" s="32" t="s">
        <v>14</v>
      </c>
      <c r="AE514" s="28">
        <v>0.51100253868399792</v>
      </c>
      <c r="AF514" s="29">
        <v>2.1274026759734408</v>
      </c>
      <c r="AG514" s="30">
        <v>1.0871081682255588</v>
      </c>
      <c r="AH514" s="31">
        <v>2.155666233262683</v>
      </c>
      <c r="AI514" s="21"/>
    </row>
    <row r="515" spans="1:35" outlineLevel="1" x14ac:dyDescent="0.2">
      <c r="A515" s="27" t="s">
        <v>12</v>
      </c>
      <c r="B515" s="32" t="s">
        <v>8</v>
      </c>
      <c r="C515" s="28">
        <v>0.1240001616134995</v>
      </c>
      <c r="D515" s="29">
        <v>4.7163102350971906</v>
      </c>
      <c r="E515" s="30">
        <v>0.58482323137145342</v>
      </c>
      <c r="F515" s="31">
        <v>10.501829385501077</v>
      </c>
      <c r="G515" s="21"/>
      <c r="H515" s="27" t="s">
        <v>12</v>
      </c>
      <c r="I515" s="32" t="s">
        <v>8</v>
      </c>
      <c r="J515" s="28">
        <v>0.13046625758559927</v>
      </c>
      <c r="K515" s="29">
        <v>3.0728666177222426</v>
      </c>
      <c r="L515" s="30">
        <v>0.40090540767393928</v>
      </c>
      <c r="M515" s="31">
        <v>0.74852452876089848</v>
      </c>
      <c r="N515" s="21"/>
      <c r="O515" s="27" t="s">
        <v>12</v>
      </c>
      <c r="P515" s="32" t="s">
        <v>8</v>
      </c>
      <c r="Q515" s="28">
        <v>0.1240001616134995</v>
      </c>
      <c r="R515" s="29">
        <v>1.7664697381961181</v>
      </c>
      <c r="S515" s="30">
        <v>0.21904253302167478</v>
      </c>
      <c r="T515" s="31">
        <v>1.3878795464868967</v>
      </c>
      <c r="U515" s="21"/>
      <c r="V515" s="27" t="s">
        <v>12</v>
      </c>
      <c r="W515" s="32" t="s">
        <v>8</v>
      </c>
      <c r="X515" s="28">
        <v>0.1240001616134995</v>
      </c>
      <c r="Y515" s="29">
        <v>6.5848123324400412</v>
      </c>
      <c r="Z515" s="30">
        <v>0.81651779341712971</v>
      </c>
      <c r="AA515" s="31">
        <v>0.3144405451723658</v>
      </c>
      <c r="AB515" s="21"/>
      <c r="AC515" s="27" t="s">
        <v>12</v>
      </c>
      <c r="AD515" s="32" t="s">
        <v>8</v>
      </c>
      <c r="AE515" s="28">
        <v>0.13046625758559927</v>
      </c>
      <c r="AF515" s="29">
        <v>1.6977153189016381</v>
      </c>
      <c r="AG515" s="30">
        <v>0.22149456410283891</v>
      </c>
      <c r="AH515" s="31">
        <v>0.43920960824632405</v>
      </c>
      <c r="AI515" s="21"/>
    </row>
    <row r="516" spans="1:35" outlineLevel="1" x14ac:dyDescent="0.2">
      <c r="A516" s="27" t="s">
        <v>12</v>
      </c>
      <c r="B516" s="32" t="s">
        <v>10</v>
      </c>
      <c r="C516" s="28">
        <v>5.5345238477139062E-2</v>
      </c>
      <c r="D516" s="29">
        <v>5.2403447056635448</v>
      </c>
      <c r="E516" s="30">
        <v>0.290028127437362</v>
      </c>
      <c r="F516" s="31">
        <v>5.2081137478086399</v>
      </c>
      <c r="G516" s="21"/>
      <c r="H516" s="27" t="s">
        <v>12</v>
      </c>
      <c r="I516" s="32" t="s">
        <v>10</v>
      </c>
      <c r="J516" s="28">
        <v>5.0952618394305094E-2</v>
      </c>
      <c r="K516" s="29">
        <v>3.4142962419136027</v>
      </c>
      <c r="L516" s="30">
        <v>0.1739673334993338</v>
      </c>
      <c r="M516" s="31">
        <v>0.32481182302556338</v>
      </c>
      <c r="N516" s="21"/>
      <c r="O516" s="27" t="s">
        <v>12</v>
      </c>
      <c r="P516" s="32" t="s">
        <v>10</v>
      </c>
      <c r="Q516" s="28">
        <v>5.5345238477139062E-2</v>
      </c>
      <c r="R516" s="29">
        <v>1.9627441535512422</v>
      </c>
      <c r="S516" s="30">
        <v>0.10862854324790396</v>
      </c>
      <c r="T516" s="31">
        <v>0.68828337245129823</v>
      </c>
      <c r="U516" s="21"/>
      <c r="V516" s="27" t="s">
        <v>12</v>
      </c>
      <c r="W516" s="32" t="s">
        <v>10</v>
      </c>
      <c r="X516" s="28">
        <v>5.5345238477139062E-2</v>
      </c>
      <c r="Y516" s="29">
        <v>7.3164581471556014</v>
      </c>
      <c r="Z516" s="30">
        <v>0.40493112096233375</v>
      </c>
      <c r="AA516" s="31">
        <v>0.15593874800914076</v>
      </c>
      <c r="AB516" s="21"/>
      <c r="AC516" s="27" t="s">
        <v>12</v>
      </c>
      <c r="AD516" s="32" t="s">
        <v>10</v>
      </c>
      <c r="AE516" s="28">
        <v>5.0952618394305094E-2</v>
      </c>
      <c r="AF516" s="29">
        <v>1.8863503543351534</v>
      </c>
      <c r="AG516" s="30">
        <v>9.6114489762401265E-2</v>
      </c>
      <c r="AH516" s="31">
        <v>0.1905889093320576</v>
      </c>
      <c r="AI516" s="21"/>
    </row>
    <row r="517" spans="1:35" outlineLevel="1" x14ac:dyDescent="0.2">
      <c r="A517" s="27" t="s">
        <v>12</v>
      </c>
      <c r="B517" s="32" t="s">
        <v>11</v>
      </c>
      <c r="C517" s="28">
        <v>2.0774296964418999E-4</v>
      </c>
      <c r="D517" s="29">
        <v>4.9670931146369419</v>
      </c>
      <c r="E517" s="30">
        <v>1.0318786741338873E-3</v>
      </c>
      <c r="F517" s="31">
        <v>1.8529725224626412E-2</v>
      </c>
      <c r="G517" s="21"/>
      <c r="H517" s="27" t="s">
        <v>12</v>
      </c>
      <c r="I517" s="32" t="s">
        <v>11</v>
      </c>
      <c r="J517" s="28">
        <v>5.4607234630949311E-2</v>
      </c>
      <c r="K517" s="29">
        <v>3.2364482692448884</v>
      </c>
      <c r="L517" s="30">
        <v>0.17673349000958544</v>
      </c>
      <c r="M517" s="31">
        <v>0.32997647273764458</v>
      </c>
      <c r="N517" s="21"/>
      <c r="O517" s="27" t="s">
        <v>12</v>
      </c>
      <c r="P517" s="32" t="s">
        <v>11</v>
      </c>
      <c r="Q517" s="28">
        <v>2.0774296964418999E-4</v>
      </c>
      <c r="R517" s="29">
        <v>1.8923200888534097</v>
      </c>
      <c r="S517" s="30">
        <v>3.9311619477576479E-4</v>
      </c>
      <c r="T517" s="31">
        <v>2.4908309751332852E-3</v>
      </c>
      <c r="U517" s="21"/>
      <c r="V517" s="27" t="s">
        <v>12</v>
      </c>
      <c r="W517" s="32" t="s">
        <v>11</v>
      </c>
      <c r="X517" s="28">
        <v>2.0774296964418999E-4</v>
      </c>
      <c r="Y517" s="29">
        <v>7.0167473497779049</v>
      </c>
      <c r="Z517" s="30">
        <v>1.4576799316858618E-3</v>
      </c>
      <c r="AA517" s="31">
        <v>5.6135172570815348E-4</v>
      </c>
      <c r="AB517" s="21"/>
      <c r="AC517" s="27" t="s">
        <v>12</v>
      </c>
      <c r="AD517" s="32" t="s">
        <v>11</v>
      </c>
      <c r="AE517" s="28">
        <v>5.4607234630949311E-2</v>
      </c>
      <c r="AF517" s="29">
        <v>1.7678911508435182</v>
      </c>
      <c r="AG517" s="30">
        <v>9.6539646876090998E-2</v>
      </c>
      <c r="AH517" s="31">
        <v>0.19143196879991933</v>
      </c>
      <c r="AI517" s="21"/>
    </row>
    <row r="518" spans="1:35" outlineLevel="1" x14ac:dyDescent="0.2">
      <c r="A518" s="27" t="s">
        <v>15</v>
      </c>
      <c r="B518" s="32" t="s">
        <v>15</v>
      </c>
      <c r="C518" s="28">
        <v>1</v>
      </c>
      <c r="D518" s="29">
        <v>1.6875460872095871</v>
      </c>
      <c r="E518" s="30">
        <v>1.6875460872095871</v>
      </c>
      <c r="F518" s="31">
        <v>30.303722795835011</v>
      </c>
      <c r="G518" s="21"/>
      <c r="H518" s="27" t="s">
        <v>15</v>
      </c>
      <c r="I518" s="32" t="s">
        <v>15</v>
      </c>
      <c r="J518" s="28">
        <v>1</v>
      </c>
      <c r="K518" s="29">
        <v>1.2160605362887771</v>
      </c>
      <c r="L518" s="30">
        <v>1.2160605362887771</v>
      </c>
      <c r="M518" s="31">
        <v>2.2704885552718697</v>
      </c>
      <c r="N518" s="21"/>
      <c r="O518" s="27" t="s">
        <v>15</v>
      </c>
      <c r="P518" s="32" t="s">
        <v>15</v>
      </c>
      <c r="Q518" s="28">
        <v>1</v>
      </c>
      <c r="R518" s="29">
        <v>1.6756571983206989</v>
      </c>
      <c r="S518" s="30">
        <v>1.6756571983206989</v>
      </c>
      <c r="T518" s="31">
        <v>10.617163344448317</v>
      </c>
      <c r="U518" s="21"/>
      <c r="V518" s="27" t="s">
        <v>15</v>
      </c>
      <c r="W518" s="32" t="s">
        <v>15</v>
      </c>
      <c r="X518" s="28">
        <v>1</v>
      </c>
      <c r="Y518" s="29">
        <v>1.6823238649873649</v>
      </c>
      <c r="Z518" s="30">
        <v>1.6823238649873649</v>
      </c>
      <c r="AA518" s="31">
        <v>0.647861978670765</v>
      </c>
      <c r="AB518" s="21"/>
      <c r="AC518" s="27" t="s">
        <v>15</v>
      </c>
      <c r="AD518" s="32" t="s">
        <v>15</v>
      </c>
      <c r="AE518" s="28">
        <v>1</v>
      </c>
      <c r="AF518" s="29">
        <v>1.3446532188217979</v>
      </c>
      <c r="AG518" s="30">
        <v>1.3446532188217979</v>
      </c>
      <c r="AH518" s="31">
        <v>2.6663616592941524</v>
      </c>
      <c r="AI518" s="21"/>
    </row>
    <row r="519" spans="1:35" outlineLevel="1" x14ac:dyDescent="0.2">
      <c r="A519" s="27" t="s">
        <v>16</v>
      </c>
      <c r="B519" s="32" t="s">
        <v>17</v>
      </c>
      <c r="C519" s="28">
        <v>0.12928600000000001</v>
      </c>
      <c r="D519" s="29">
        <v>2.987441</v>
      </c>
      <c r="E519" s="30">
        <v>0.38623429712600005</v>
      </c>
      <c r="F519" s="31">
        <v>6.9357140306040392</v>
      </c>
      <c r="G519" s="21"/>
      <c r="H519" s="27" t="s">
        <v>16</v>
      </c>
      <c r="I519" s="32" t="s">
        <v>17</v>
      </c>
      <c r="J519" s="28">
        <v>0.10507738256855824</v>
      </c>
      <c r="K519" s="29">
        <v>3.2036319999999998</v>
      </c>
      <c r="L519" s="30">
        <v>0.33662926527287534</v>
      </c>
      <c r="M519" s="31">
        <v>0.62851549849993726</v>
      </c>
      <c r="N519" s="21"/>
      <c r="O519" s="27" t="s">
        <v>16</v>
      </c>
      <c r="P519" s="32" t="s">
        <v>17</v>
      </c>
      <c r="Q519" s="28">
        <v>0.12928600000000001</v>
      </c>
      <c r="R519" s="29">
        <v>2.987441</v>
      </c>
      <c r="S519" s="30">
        <v>0.38623429712600005</v>
      </c>
      <c r="T519" s="31">
        <v>2.4472264529550301</v>
      </c>
      <c r="U519" s="21"/>
      <c r="V519" s="27" t="s">
        <v>16</v>
      </c>
      <c r="W519" s="32" t="s">
        <v>17</v>
      </c>
      <c r="X519" s="28">
        <v>0.12928600000000001</v>
      </c>
      <c r="Y519" s="29">
        <v>2.987441</v>
      </c>
      <c r="Z519" s="30">
        <v>0.38623429712600005</v>
      </c>
      <c r="AA519" s="31">
        <v>0.148738611615928</v>
      </c>
      <c r="AB519" s="21"/>
      <c r="AC519" s="27" t="s">
        <v>16</v>
      </c>
      <c r="AD519" s="32" t="s">
        <v>17</v>
      </c>
      <c r="AE519" s="28">
        <v>0.10507738256855824</v>
      </c>
      <c r="AF519" s="29">
        <v>3.2036319999999998</v>
      </c>
      <c r="AG519" s="30">
        <v>0.33662926527287534</v>
      </c>
      <c r="AH519" s="31">
        <v>0.66751438494039528</v>
      </c>
      <c r="AI519" s="21"/>
    </row>
    <row r="520" spans="1:35" outlineLevel="1" x14ac:dyDescent="0.2">
      <c r="A520" s="27" t="s">
        <v>18</v>
      </c>
      <c r="B520" s="32" t="s">
        <v>19</v>
      </c>
      <c r="C520" s="28">
        <v>1</v>
      </c>
      <c r="D520" s="29">
        <v>1.996509408235615</v>
      </c>
      <c r="E520" s="30">
        <v>1.996509408235615</v>
      </c>
      <c r="F520" s="31">
        <v>35.851860950648266</v>
      </c>
      <c r="G520" s="21"/>
      <c r="H520" s="27" t="s">
        <v>18</v>
      </c>
      <c r="I520" s="32" t="s">
        <v>19</v>
      </c>
      <c r="J520" s="28">
        <v>1</v>
      </c>
      <c r="K520" s="29">
        <v>1.8301336242159802</v>
      </c>
      <c r="L520" s="30">
        <v>1.8301336242159802</v>
      </c>
      <c r="M520" s="31">
        <v>3.4170152919211714</v>
      </c>
      <c r="N520" s="21"/>
      <c r="O520" s="27" t="s">
        <v>18</v>
      </c>
      <c r="P520" s="32" t="s">
        <v>19</v>
      </c>
      <c r="Q520" s="28">
        <v>1</v>
      </c>
      <c r="R520" s="29">
        <v>1.996509408235615</v>
      </c>
      <c r="S520" s="30">
        <v>1.996509408235615</v>
      </c>
      <c r="T520" s="31">
        <v>12.650121114992215</v>
      </c>
      <c r="U520" s="21"/>
      <c r="V520" s="27" t="s">
        <v>18</v>
      </c>
      <c r="W520" s="32" t="s">
        <v>19</v>
      </c>
      <c r="X520" s="28">
        <v>1</v>
      </c>
      <c r="Y520" s="29">
        <v>1.996509408235615</v>
      </c>
      <c r="Z520" s="30">
        <v>1.996509408235615</v>
      </c>
      <c r="AA520" s="31">
        <v>0.76885465550002063</v>
      </c>
      <c r="AB520" s="21"/>
      <c r="AC520" s="27" t="s">
        <v>18</v>
      </c>
      <c r="AD520" s="32" t="s">
        <v>19</v>
      </c>
      <c r="AE520" s="28">
        <v>1</v>
      </c>
      <c r="AF520" s="29">
        <v>1.8301336242159802</v>
      </c>
      <c r="AG520" s="30">
        <v>1.8301336242159802</v>
      </c>
      <c r="AH520" s="31">
        <v>3.6290383711499103</v>
      </c>
      <c r="AI520" s="21"/>
    </row>
    <row r="521" spans="1:35" outlineLevel="1" x14ac:dyDescent="0.2">
      <c r="A521" s="27" t="s">
        <v>18</v>
      </c>
      <c r="B521" s="32" t="s">
        <v>20</v>
      </c>
      <c r="C521" s="28">
        <v>1</v>
      </c>
      <c r="D521" s="29">
        <v>0.40656667575674943</v>
      </c>
      <c r="E521" s="30">
        <v>0.40656667575674943</v>
      </c>
      <c r="F521" s="31">
        <v>7.300828068363451</v>
      </c>
      <c r="G521" s="21"/>
      <c r="H521" s="27" t="s">
        <v>18</v>
      </c>
      <c r="I521" s="32" t="s">
        <v>20</v>
      </c>
      <c r="J521" s="28">
        <v>1</v>
      </c>
      <c r="K521" s="29">
        <v>0.37268611944368696</v>
      </c>
      <c r="L521" s="30">
        <v>0.37268611944368696</v>
      </c>
      <c r="M521" s="31">
        <v>0.69583671507668643</v>
      </c>
      <c r="N521" s="21"/>
      <c r="O521" s="27" t="s">
        <v>18</v>
      </c>
      <c r="P521" s="32" t="s">
        <v>20</v>
      </c>
      <c r="Q521" s="28">
        <v>1</v>
      </c>
      <c r="R521" s="29">
        <v>0.40656667575674943</v>
      </c>
      <c r="S521" s="30">
        <v>0.40656667575674943</v>
      </c>
      <c r="T521" s="31">
        <v>2.5760548226956779</v>
      </c>
      <c r="U521" s="21"/>
      <c r="V521" s="27" t="s">
        <v>18</v>
      </c>
      <c r="W521" s="32" t="s">
        <v>20</v>
      </c>
      <c r="X521" s="28">
        <v>1</v>
      </c>
      <c r="Y521" s="29">
        <v>0.40656667575674943</v>
      </c>
      <c r="Z521" s="30">
        <v>0.40656667575674943</v>
      </c>
      <c r="AA521" s="31">
        <v>0.15656859924491487</v>
      </c>
      <c r="AB521" s="21"/>
      <c r="AC521" s="27" t="s">
        <v>18</v>
      </c>
      <c r="AD521" s="32" t="s">
        <v>20</v>
      </c>
      <c r="AE521" s="28">
        <v>1</v>
      </c>
      <c r="AF521" s="29">
        <v>0.37268611944368696</v>
      </c>
      <c r="AG521" s="30">
        <v>0.37268611944368696</v>
      </c>
      <c r="AH521" s="31">
        <v>0.73901282942413526</v>
      </c>
      <c r="AI521" s="21"/>
    </row>
    <row r="522" spans="1:35" outlineLevel="1" x14ac:dyDescent="0.2">
      <c r="A522" s="27" t="s">
        <v>18</v>
      </c>
      <c r="B522" s="32" t="s">
        <v>21</v>
      </c>
      <c r="C522" s="28">
        <v>1</v>
      </c>
      <c r="D522" s="29">
        <v>0.21115815936523363</v>
      </c>
      <c r="E522" s="30">
        <v>0.21115815936523363</v>
      </c>
      <c r="F522" s="31">
        <v>3.7918243394842914</v>
      </c>
      <c r="G522" s="21"/>
      <c r="H522" s="27" t="s">
        <v>18</v>
      </c>
      <c r="I522" s="32" t="s">
        <v>21</v>
      </c>
      <c r="J522" s="28">
        <v>1</v>
      </c>
      <c r="K522" s="29">
        <v>0.19356164608479751</v>
      </c>
      <c r="L522" s="30">
        <v>0.19356164608479751</v>
      </c>
      <c r="M522" s="31">
        <v>0.36139607286026915</v>
      </c>
      <c r="N522" s="21"/>
      <c r="O522" s="27" t="s">
        <v>18</v>
      </c>
      <c r="P522" s="32" t="s">
        <v>21</v>
      </c>
      <c r="Q522" s="28">
        <v>1</v>
      </c>
      <c r="R522" s="29">
        <v>0.21115815936523363</v>
      </c>
      <c r="S522" s="30">
        <v>0.21115815936523363</v>
      </c>
      <c r="T522" s="31">
        <v>1.337923217075969</v>
      </c>
      <c r="U522" s="21"/>
      <c r="V522" s="27" t="s">
        <v>18</v>
      </c>
      <c r="W522" s="32" t="s">
        <v>21</v>
      </c>
      <c r="X522" s="28">
        <v>1</v>
      </c>
      <c r="Y522" s="29">
        <v>0.21115815936523363</v>
      </c>
      <c r="Z522" s="30">
        <v>0.21115815936523363</v>
      </c>
      <c r="AA522" s="31">
        <v>8.1316888968857623E-2</v>
      </c>
      <c r="AB522" s="21"/>
      <c r="AC522" s="27" t="s">
        <v>18</v>
      </c>
      <c r="AD522" s="32" t="s">
        <v>21</v>
      </c>
      <c r="AE522" s="28">
        <v>1</v>
      </c>
      <c r="AF522" s="29">
        <v>0.19356164608479751</v>
      </c>
      <c r="AG522" s="30">
        <v>0.19356164608479751</v>
      </c>
      <c r="AH522" s="31">
        <v>0.38382041154267726</v>
      </c>
      <c r="AI522" s="21"/>
    </row>
    <row r="523" spans="1:35" outlineLevel="1" x14ac:dyDescent="0.2">
      <c r="A523" s="27" t="s">
        <v>18</v>
      </c>
      <c r="B523" s="32" t="s">
        <v>22</v>
      </c>
      <c r="C523" s="28">
        <v>1</v>
      </c>
      <c r="D523" s="29">
        <v>0.61074610807244245</v>
      </c>
      <c r="E523" s="30">
        <v>0.61074610807244245</v>
      </c>
      <c r="F523" s="31">
        <v>10.967333513400975</v>
      </c>
      <c r="G523" s="21"/>
      <c r="H523" s="27" t="s">
        <v>18</v>
      </c>
      <c r="I523" s="32" t="s">
        <v>22</v>
      </c>
      <c r="J523" s="28">
        <v>1</v>
      </c>
      <c r="K523" s="29">
        <v>0.55985059906640577</v>
      </c>
      <c r="L523" s="30">
        <v>0.55985059906640577</v>
      </c>
      <c r="M523" s="31">
        <v>1.0452887335047267</v>
      </c>
      <c r="N523" s="21"/>
      <c r="O523" s="27" t="s">
        <v>18</v>
      </c>
      <c r="P523" s="32" t="s">
        <v>22</v>
      </c>
      <c r="Q523" s="28">
        <v>1</v>
      </c>
      <c r="R523" s="29">
        <v>0.61074610807244245</v>
      </c>
      <c r="S523" s="30">
        <v>0.61074610807244245</v>
      </c>
      <c r="T523" s="31">
        <v>3.8697599949976036</v>
      </c>
      <c r="U523" s="21"/>
      <c r="V523" s="27" t="s">
        <v>18</v>
      </c>
      <c r="W523" s="32" t="s">
        <v>22</v>
      </c>
      <c r="X523" s="28">
        <v>1</v>
      </c>
      <c r="Y523" s="29">
        <v>0.61074610807244245</v>
      </c>
      <c r="Z523" s="30">
        <v>0.61074610807244245</v>
      </c>
      <c r="AA523" s="31">
        <v>0.2351979843335654</v>
      </c>
      <c r="AB523" s="21"/>
      <c r="AC523" s="27" t="s">
        <v>18</v>
      </c>
      <c r="AD523" s="32" t="s">
        <v>22</v>
      </c>
      <c r="AE523" s="28">
        <v>1</v>
      </c>
      <c r="AF523" s="29">
        <v>0.55985059906640577</v>
      </c>
      <c r="AG523" s="30">
        <v>0.55985059906640577</v>
      </c>
      <c r="AH523" s="31">
        <v>1.1101480674634503</v>
      </c>
      <c r="AI523" s="21"/>
    </row>
    <row r="524" spans="1:35" outlineLevel="1" x14ac:dyDescent="0.2">
      <c r="A524" s="27" t="s">
        <v>23</v>
      </c>
      <c r="B524" s="32" t="s">
        <v>19</v>
      </c>
      <c r="C524" s="28">
        <v>1</v>
      </c>
      <c r="D524" s="29">
        <v>0.21247170923213402</v>
      </c>
      <c r="E524" s="30">
        <v>0.21247170923213402</v>
      </c>
      <c r="F524" s="31">
        <v>3.8154121107142163</v>
      </c>
      <c r="G524" s="21"/>
      <c r="H524" s="27" t="s">
        <v>23</v>
      </c>
      <c r="I524" s="32" t="s">
        <v>19</v>
      </c>
      <c r="J524" s="28">
        <v>1</v>
      </c>
      <c r="K524" s="29">
        <v>0.19476573346278961</v>
      </c>
      <c r="L524" s="30">
        <v>0.19476573346278961</v>
      </c>
      <c r="M524" s="31">
        <v>0.36364420650961993</v>
      </c>
      <c r="N524" s="21"/>
      <c r="O524" s="27" t="s">
        <v>23</v>
      </c>
      <c r="P524" s="32" t="s">
        <v>19</v>
      </c>
      <c r="Q524" s="28">
        <v>1</v>
      </c>
      <c r="R524" s="29">
        <v>0.21247170923213402</v>
      </c>
      <c r="S524" s="30">
        <v>0.21247170923213402</v>
      </c>
      <c r="T524" s="31">
        <v>1.3462460252923132</v>
      </c>
      <c r="U524" s="21"/>
      <c r="V524" s="27" t="s">
        <v>23</v>
      </c>
      <c r="W524" s="32" t="s">
        <v>19</v>
      </c>
      <c r="X524" s="28">
        <v>1</v>
      </c>
      <c r="Y524" s="29">
        <v>0.21247170923213402</v>
      </c>
      <c r="Z524" s="30">
        <v>0.21247170923213402</v>
      </c>
      <c r="AA524" s="31">
        <v>8.1822736287298414E-2</v>
      </c>
      <c r="AB524" s="21"/>
      <c r="AC524" s="27" t="s">
        <v>23</v>
      </c>
      <c r="AD524" s="32" t="s">
        <v>19</v>
      </c>
      <c r="AE524" s="28">
        <v>1</v>
      </c>
      <c r="AF524" s="29">
        <v>0.19476573346278961</v>
      </c>
      <c r="AG524" s="30">
        <v>0.19476573346278961</v>
      </c>
      <c r="AH524" s="31">
        <v>0.38620804009565934</v>
      </c>
      <c r="AI524" s="21"/>
    </row>
    <row r="525" spans="1:35" outlineLevel="1" x14ac:dyDescent="0.2">
      <c r="A525" s="27" t="s">
        <v>23</v>
      </c>
      <c r="B525" s="32" t="s">
        <v>24</v>
      </c>
      <c r="C525" s="28">
        <v>1</v>
      </c>
      <c r="D525" s="29">
        <v>0.9763322787880645</v>
      </c>
      <c r="E525" s="30">
        <v>0.9763322787880645</v>
      </c>
      <c r="F525" s="31">
        <v>17.532263537727534</v>
      </c>
      <c r="G525" s="21"/>
      <c r="H525" s="27" t="s">
        <v>23</v>
      </c>
      <c r="I525" s="32" t="s">
        <v>24</v>
      </c>
      <c r="J525" s="28">
        <v>1</v>
      </c>
      <c r="K525" s="29">
        <v>0.89497125555572588</v>
      </c>
      <c r="L525" s="30">
        <v>0.89497125555572588</v>
      </c>
      <c r="M525" s="31">
        <v>1.6709875309645181</v>
      </c>
      <c r="N525" s="21"/>
      <c r="O525" s="27" t="s">
        <v>23</v>
      </c>
      <c r="P525" s="32" t="s">
        <v>24</v>
      </c>
      <c r="Q525" s="28">
        <v>1</v>
      </c>
      <c r="R525" s="29">
        <v>0.9763322787880645</v>
      </c>
      <c r="S525" s="30">
        <v>0.9763322787880645</v>
      </c>
      <c r="T525" s="31">
        <v>6.1861574627189579</v>
      </c>
      <c r="U525" s="21"/>
      <c r="V525" s="27" t="s">
        <v>23</v>
      </c>
      <c r="W525" s="32" t="s">
        <v>24</v>
      </c>
      <c r="X525" s="28">
        <v>1</v>
      </c>
      <c r="Y525" s="29">
        <v>0.9763322787880645</v>
      </c>
      <c r="Z525" s="30">
        <v>0.9763322787880645</v>
      </c>
      <c r="AA525" s="31">
        <v>0.37598501402732165</v>
      </c>
      <c r="AB525" s="21"/>
      <c r="AC525" s="27" t="s">
        <v>23</v>
      </c>
      <c r="AD525" s="32" t="s">
        <v>24</v>
      </c>
      <c r="AE525" s="28">
        <v>1</v>
      </c>
      <c r="AF525" s="29">
        <v>0.89497125555572588</v>
      </c>
      <c r="AG525" s="30">
        <v>0.89497125555572588</v>
      </c>
      <c r="AH525" s="31">
        <v>1.7746709773059979</v>
      </c>
      <c r="AI525" s="21"/>
    </row>
    <row r="526" spans="1:35" outlineLevel="1" x14ac:dyDescent="0.2">
      <c r="A526" s="27" t="s">
        <v>23</v>
      </c>
      <c r="B526" s="32" t="s">
        <v>22</v>
      </c>
      <c r="C526" s="28">
        <v>1</v>
      </c>
      <c r="D526" s="29">
        <v>4.6380927315754203E-2</v>
      </c>
      <c r="E526" s="30">
        <v>4.6380927315754203E-2</v>
      </c>
      <c r="F526" s="31">
        <v>0.83287489156189642</v>
      </c>
      <c r="G526" s="21"/>
      <c r="H526" s="27" t="s">
        <v>23</v>
      </c>
      <c r="I526" s="32" t="s">
        <v>22</v>
      </c>
      <c r="J526" s="28">
        <v>1</v>
      </c>
      <c r="K526" s="29">
        <v>4.2515850039441347E-2</v>
      </c>
      <c r="L526" s="30">
        <v>4.2515850039441347E-2</v>
      </c>
      <c r="M526" s="31">
        <v>7.9380711775094828E-2</v>
      </c>
      <c r="N526" s="21"/>
      <c r="O526" s="27" t="s">
        <v>23</v>
      </c>
      <c r="P526" s="32" t="s">
        <v>22</v>
      </c>
      <c r="Q526" s="28">
        <v>1</v>
      </c>
      <c r="R526" s="29">
        <v>4.6380927315754203E-2</v>
      </c>
      <c r="S526" s="30">
        <v>4.6380927315754203E-2</v>
      </c>
      <c r="T526" s="31">
        <v>0.29387507293965132</v>
      </c>
      <c r="U526" s="21"/>
      <c r="V526" s="27" t="s">
        <v>23</v>
      </c>
      <c r="W526" s="32" t="s">
        <v>22</v>
      </c>
      <c r="X526" s="28">
        <v>1</v>
      </c>
      <c r="Y526" s="29">
        <v>4.6380927315754203E-2</v>
      </c>
      <c r="Z526" s="30">
        <v>4.6380927315754203E-2</v>
      </c>
      <c r="AA526" s="31">
        <v>1.7861269146054185E-2</v>
      </c>
      <c r="AB526" s="21"/>
      <c r="AC526" s="27" t="s">
        <v>23</v>
      </c>
      <c r="AD526" s="32" t="s">
        <v>22</v>
      </c>
      <c r="AE526" s="28">
        <v>1</v>
      </c>
      <c r="AF526" s="29">
        <v>4.2515850039441347E-2</v>
      </c>
      <c r="AG526" s="30">
        <v>4.2515850039441347E-2</v>
      </c>
      <c r="AH526" s="31">
        <v>8.4306221760875974E-2</v>
      </c>
      <c r="AI526" s="21"/>
    </row>
    <row r="527" spans="1:35" outlineLevel="1" x14ac:dyDescent="0.2">
      <c r="A527" s="27" t="s">
        <v>25</v>
      </c>
      <c r="B527" s="32" t="s">
        <v>26</v>
      </c>
      <c r="C527" s="28">
        <v>0.03</v>
      </c>
      <c r="D527" s="29">
        <v>0.59773888888888882</v>
      </c>
      <c r="E527" s="30">
        <v>1.7932166666666662E-2</v>
      </c>
      <c r="F527" s="31">
        <v>0.32201278051844373</v>
      </c>
      <c r="G527" s="21"/>
      <c r="H527" s="27" t="s">
        <v>25</v>
      </c>
      <c r="I527" s="32" t="s">
        <v>26</v>
      </c>
      <c r="J527" s="28">
        <v>0.03</v>
      </c>
      <c r="K527" s="29">
        <v>0.12916326530612246</v>
      </c>
      <c r="L527" s="30">
        <v>3.8748979591836739E-3</v>
      </c>
      <c r="M527" s="31">
        <v>7.234764394232116E-3</v>
      </c>
      <c r="N527" s="21"/>
      <c r="O527" s="27" t="s">
        <v>25</v>
      </c>
      <c r="P527" s="32" t="s">
        <v>26</v>
      </c>
      <c r="Q527" s="28">
        <v>0.03</v>
      </c>
      <c r="R527" s="29">
        <v>0.59773888888888882</v>
      </c>
      <c r="S527" s="30">
        <v>1.7932166666666662E-2</v>
      </c>
      <c r="T527" s="31">
        <v>0.11362034120742238</v>
      </c>
      <c r="U527" s="21"/>
      <c r="V527" s="27" t="s">
        <v>25</v>
      </c>
      <c r="W527" s="32" t="s">
        <v>26</v>
      </c>
      <c r="X527" s="28">
        <v>0.03</v>
      </c>
      <c r="Y527" s="29">
        <v>0.59773888888888882</v>
      </c>
      <c r="Z527" s="30">
        <v>1.7932166666666662E-2</v>
      </c>
      <c r="AA527" s="31">
        <v>6.9056673452158714E-3</v>
      </c>
      <c r="AB527" s="21"/>
      <c r="AC527" s="27" t="s">
        <v>25</v>
      </c>
      <c r="AD527" s="32" t="s">
        <v>26</v>
      </c>
      <c r="AE527" s="28">
        <v>0.03</v>
      </c>
      <c r="AF527" s="29">
        <v>0.25832653061224492</v>
      </c>
      <c r="AG527" s="30">
        <v>7.7497959183673477E-3</v>
      </c>
      <c r="AH527" s="31">
        <v>1.5367351533352856E-2</v>
      </c>
      <c r="AI527" s="21"/>
    </row>
    <row r="528" spans="1:35" outlineLevel="1" x14ac:dyDescent="0.2">
      <c r="A528" s="27" t="s">
        <v>25</v>
      </c>
      <c r="B528" s="32" t="s">
        <v>27</v>
      </c>
      <c r="C528" s="28">
        <v>0.19</v>
      </c>
      <c r="D528" s="29">
        <v>0.35888888888888887</v>
      </c>
      <c r="E528" s="30">
        <v>6.8188888888888882E-2</v>
      </c>
      <c r="F528" s="31">
        <v>1.2244863724354369</v>
      </c>
      <c r="G528" s="21"/>
      <c r="H528" s="27" t="s">
        <v>25</v>
      </c>
      <c r="I528" s="32" t="s">
        <v>27</v>
      </c>
      <c r="J528" s="28">
        <v>0.19</v>
      </c>
      <c r="K528" s="29">
        <v>1.7836734693877552</v>
      </c>
      <c r="L528" s="30">
        <v>0.33889795918367349</v>
      </c>
      <c r="M528" s="31">
        <v>0.6327513431854348</v>
      </c>
      <c r="N528" s="21"/>
      <c r="O528" s="27" t="s">
        <v>25</v>
      </c>
      <c r="P528" s="32" t="s">
        <v>27</v>
      </c>
      <c r="Q528" s="28">
        <v>0.19</v>
      </c>
      <c r="R528" s="29">
        <v>0.35888888888888887</v>
      </c>
      <c r="S528" s="30">
        <v>6.8188888888888882E-2</v>
      </c>
      <c r="T528" s="31">
        <v>0.43205291173834187</v>
      </c>
      <c r="U528" s="21"/>
      <c r="V528" s="27" t="s">
        <v>25</v>
      </c>
      <c r="W528" s="32" t="s">
        <v>27</v>
      </c>
      <c r="X528" s="28">
        <v>0.19</v>
      </c>
      <c r="Y528" s="29">
        <v>0.35888888888888887</v>
      </c>
      <c r="Z528" s="30">
        <v>6.8188888888888882E-2</v>
      </c>
      <c r="AA528" s="31">
        <v>2.6259502940147783E-2</v>
      </c>
      <c r="AB528" s="21"/>
      <c r="AC528" s="27" t="s">
        <v>25</v>
      </c>
      <c r="AD528" s="32" t="s">
        <v>27</v>
      </c>
      <c r="AE528" s="28">
        <v>0.19</v>
      </c>
      <c r="AF528" s="29">
        <v>1.5122448979591836</v>
      </c>
      <c r="AG528" s="30">
        <v>0.28732653061224489</v>
      </c>
      <c r="AH528" s="31">
        <v>0.56975020339725824</v>
      </c>
      <c r="AI528" s="21"/>
    </row>
    <row r="529" spans="1:35" outlineLevel="1" x14ac:dyDescent="0.2">
      <c r="A529" s="27" t="s">
        <v>25</v>
      </c>
      <c r="B529" s="32" t="s">
        <v>28</v>
      </c>
      <c r="C529" s="28">
        <v>0.58899999999999997</v>
      </c>
      <c r="D529" s="29">
        <v>0.36833333333333335</v>
      </c>
      <c r="E529" s="30">
        <v>0.21694833333333333</v>
      </c>
      <c r="F529" s="31">
        <v>3.895800063880114</v>
      </c>
      <c r="G529" s="21"/>
      <c r="H529" s="27" t="s">
        <v>25</v>
      </c>
      <c r="I529" s="32" t="s">
        <v>28</v>
      </c>
      <c r="J529" s="28">
        <v>0.58899999999999997</v>
      </c>
      <c r="K529" s="29">
        <v>7.9591836734693874E-2</v>
      </c>
      <c r="L529" s="30">
        <v>4.6879591836734687E-2</v>
      </c>
      <c r="M529" s="31">
        <v>8.7528189234689996E-2</v>
      </c>
      <c r="N529" s="21"/>
      <c r="O529" s="27" t="s">
        <v>25</v>
      </c>
      <c r="P529" s="32" t="s">
        <v>28</v>
      </c>
      <c r="Q529" s="28">
        <v>0.58899999999999997</v>
      </c>
      <c r="R529" s="29">
        <v>0.36833333333333335</v>
      </c>
      <c r="S529" s="30">
        <v>0.21694833333333333</v>
      </c>
      <c r="T529" s="31">
        <v>1.3746104481359351</v>
      </c>
      <c r="U529" s="21"/>
      <c r="V529" s="27" t="s">
        <v>25</v>
      </c>
      <c r="W529" s="32" t="s">
        <v>28</v>
      </c>
      <c r="X529" s="28">
        <v>0.58899999999999997</v>
      </c>
      <c r="Y529" s="29">
        <v>0.36833333333333335</v>
      </c>
      <c r="Z529" s="30">
        <v>0.21694833333333333</v>
      </c>
      <c r="AA529" s="31">
        <v>8.3546681722733343E-2</v>
      </c>
      <c r="AB529" s="21"/>
      <c r="AC529" s="27" t="s">
        <v>25</v>
      </c>
      <c r="AD529" s="32" t="s">
        <v>28</v>
      </c>
      <c r="AE529" s="28">
        <v>0.58899999999999997</v>
      </c>
      <c r="AF529" s="29">
        <v>0.15918367346938775</v>
      </c>
      <c r="AG529" s="30">
        <v>9.3759183673469373E-2</v>
      </c>
      <c r="AH529" s="31">
        <v>0.18591848742436845</v>
      </c>
      <c r="AI529" s="21"/>
    </row>
    <row r="530" spans="1:35" outlineLevel="1" x14ac:dyDescent="0.2">
      <c r="A530" s="27" t="s">
        <v>25</v>
      </c>
      <c r="B530" s="32" t="s">
        <v>29</v>
      </c>
      <c r="C530" s="28">
        <v>0.19633333333333333</v>
      </c>
      <c r="D530" s="29">
        <v>1.1866944444444445</v>
      </c>
      <c r="E530" s="30">
        <v>0.23298767592592592</v>
      </c>
      <c r="F530" s="31">
        <v>4.183822889115695</v>
      </c>
      <c r="G530" s="21"/>
      <c r="H530" s="27" t="s">
        <v>25</v>
      </c>
      <c r="I530" s="32" t="s">
        <v>29</v>
      </c>
      <c r="J530" s="28">
        <v>0.58899999999999997</v>
      </c>
      <c r="K530" s="29">
        <v>0.25642857142857145</v>
      </c>
      <c r="L530" s="30">
        <v>0.15103642857142857</v>
      </c>
      <c r="M530" s="31">
        <v>0.28199787121381537</v>
      </c>
      <c r="N530" s="21"/>
      <c r="O530" s="27" t="s">
        <v>25</v>
      </c>
      <c r="P530" s="32" t="s">
        <v>29</v>
      </c>
      <c r="Q530" s="28">
        <v>0.19633333333333333</v>
      </c>
      <c r="R530" s="29">
        <v>1.1866944444444445</v>
      </c>
      <c r="S530" s="30">
        <v>0.23298767592592592</v>
      </c>
      <c r="T530" s="31">
        <v>1.4762376308400023</v>
      </c>
      <c r="U530" s="21"/>
      <c r="V530" s="27" t="s">
        <v>25</v>
      </c>
      <c r="W530" s="32" t="s">
        <v>29</v>
      </c>
      <c r="X530" s="28">
        <v>0.19633333333333333</v>
      </c>
      <c r="Y530" s="29">
        <v>1.1866944444444445</v>
      </c>
      <c r="Z530" s="30">
        <v>0.23298767592592592</v>
      </c>
      <c r="AA530" s="31">
        <v>8.9723423576593547E-2</v>
      </c>
      <c r="AB530" s="21"/>
      <c r="AC530" s="27" t="s">
        <v>25</v>
      </c>
      <c r="AD530" s="32" t="s">
        <v>29</v>
      </c>
      <c r="AE530" s="28">
        <v>0.58899999999999997</v>
      </c>
      <c r="AF530" s="29">
        <v>0.25642857142857145</v>
      </c>
      <c r="AG530" s="30">
        <v>0.15103642857142857</v>
      </c>
      <c r="AH530" s="31">
        <v>0.29949561467784486</v>
      </c>
      <c r="AI530" s="21"/>
    </row>
    <row r="531" spans="1:35" outlineLevel="1" x14ac:dyDescent="0.2">
      <c r="A531" s="27" t="s">
        <v>25</v>
      </c>
      <c r="B531" s="32" t="s">
        <v>30</v>
      </c>
      <c r="C531" s="28">
        <v>0.58899999999999997</v>
      </c>
      <c r="D531" s="29">
        <v>0.60331111111111113</v>
      </c>
      <c r="E531" s="30">
        <v>0.35535024444444446</v>
      </c>
      <c r="F531" s="31">
        <v>6.3811207200169671</v>
      </c>
      <c r="G531" s="21"/>
      <c r="H531" s="27" t="s">
        <v>25</v>
      </c>
      <c r="I531" s="32" t="s">
        <v>30</v>
      </c>
      <c r="J531" s="28">
        <v>0.58899999999999997</v>
      </c>
      <c r="K531" s="29">
        <v>0.39110204081632655</v>
      </c>
      <c r="L531" s="30">
        <v>0.23035910204081633</v>
      </c>
      <c r="M531" s="31">
        <v>0.43010005602399981</v>
      </c>
      <c r="N531" s="21"/>
      <c r="O531" s="27" t="s">
        <v>25</v>
      </c>
      <c r="P531" s="32" t="s">
        <v>30</v>
      </c>
      <c r="Q531" s="28">
        <v>0.58899999999999997</v>
      </c>
      <c r="R531" s="29">
        <v>0.60331111111111113</v>
      </c>
      <c r="S531" s="30">
        <v>0.35535024444444446</v>
      </c>
      <c r="T531" s="31">
        <v>2.2515414212031679</v>
      </c>
      <c r="U531" s="21"/>
      <c r="V531" s="27" t="s">
        <v>25</v>
      </c>
      <c r="W531" s="32" t="s">
        <v>30</v>
      </c>
      <c r="X531" s="28">
        <v>0.58899999999999997</v>
      </c>
      <c r="Y531" s="29">
        <v>0.60331111111111113</v>
      </c>
      <c r="Z531" s="30">
        <v>0.35535024444444446</v>
      </c>
      <c r="AA531" s="31">
        <v>0.13684518021662068</v>
      </c>
      <c r="AB531" s="21"/>
      <c r="AC531" s="27" t="s">
        <v>25</v>
      </c>
      <c r="AD531" s="32" t="s">
        <v>30</v>
      </c>
      <c r="AE531" s="28">
        <v>0.58899999999999997</v>
      </c>
      <c r="AF531" s="29">
        <v>0.39110204081632655</v>
      </c>
      <c r="AG531" s="30">
        <v>0.23035910204081633</v>
      </c>
      <c r="AH531" s="31">
        <v>0.45678742217956381</v>
      </c>
      <c r="AI531" s="21"/>
    </row>
    <row r="532" spans="1:35" outlineLevel="1" x14ac:dyDescent="0.2">
      <c r="A532" s="27" t="s">
        <v>25</v>
      </c>
      <c r="B532" s="32" t="s">
        <v>31</v>
      </c>
      <c r="C532" s="28">
        <v>0.58899999999999997</v>
      </c>
      <c r="D532" s="29">
        <v>0.19162777777777776</v>
      </c>
      <c r="E532" s="30">
        <v>0.11286876111111109</v>
      </c>
      <c r="F532" s="31">
        <v>2.0268149563109614</v>
      </c>
      <c r="G532" s="21"/>
      <c r="H532" s="27" t="s">
        <v>25</v>
      </c>
      <c r="I532" s="32" t="s">
        <v>31</v>
      </c>
      <c r="J532" s="28">
        <v>0.58899999999999997</v>
      </c>
      <c r="K532" s="29">
        <v>0.20704081632653062</v>
      </c>
      <c r="L532" s="30">
        <v>0.12194704081632653</v>
      </c>
      <c r="M532" s="31">
        <v>0.22768550763741796</v>
      </c>
      <c r="N532" s="21"/>
      <c r="O532" s="27" t="s">
        <v>25</v>
      </c>
      <c r="P532" s="32" t="s">
        <v>31</v>
      </c>
      <c r="Q532" s="28">
        <v>0.58899999999999997</v>
      </c>
      <c r="R532" s="29">
        <v>0.19162777777777776</v>
      </c>
      <c r="S532" s="30">
        <v>0.11286876111111109</v>
      </c>
      <c r="T532" s="31">
        <v>0.71514989724815692</v>
      </c>
      <c r="U532" s="21"/>
      <c r="V532" s="27" t="s">
        <v>25</v>
      </c>
      <c r="W532" s="32" t="s">
        <v>31</v>
      </c>
      <c r="X532" s="28">
        <v>0.58899999999999997</v>
      </c>
      <c r="Y532" s="29">
        <v>0.19162777777777776</v>
      </c>
      <c r="Z532" s="30">
        <v>0.11286876111111109</v>
      </c>
      <c r="AA532" s="31">
        <v>4.346569672190409E-2</v>
      </c>
      <c r="AB532" s="21"/>
      <c r="AC532" s="27" t="s">
        <v>25</v>
      </c>
      <c r="AD532" s="32" t="s">
        <v>31</v>
      </c>
      <c r="AE532" s="28">
        <v>0.58899999999999997</v>
      </c>
      <c r="AF532" s="29">
        <v>0.20704081632653062</v>
      </c>
      <c r="AG532" s="30">
        <v>0.12194704081632653</v>
      </c>
      <c r="AH532" s="31">
        <v>0.24181321216925875</v>
      </c>
      <c r="AI532" s="21"/>
    </row>
    <row r="533" spans="1:35" outlineLevel="1" x14ac:dyDescent="0.2">
      <c r="A533" s="27" t="s">
        <v>32</v>
      </c>
      <c r="B533" s="32" t="s">
        <v>33</v>
      </c>
      <c r="C533" s="28">
        <v>0.13800000000000001</v>
      </c>
      <c r="D533" s="29">
        <v>0.50915777777777782</v>
      </c>
      <c r="E533" s="30">
        <v>7.0263773333333349E-2</v>
      </c>
      <c r="F533" s="31">
        <v>1.2617456351687018</v>
      </c>
      <c r="G533" s="21"/>
      <c r="H533" s="27" t="s">
        <v>32</v>
      </c>
      <c r="I533" s="32" t="s">
        <v>33</v>
      </c>
      <c r="J533" s="28">
        <v>0.13800000000000001</v>
      </c>
      <c r="K533" s="29">
        <v>0.39376326530612249</v>
      </c>
      <c r="L533" s="30">
        <v>5.4339330612244906E-2</v>
      </c>
      <c r="M533" s="31">
        <v>0.1014561566423024</v>
      </c>
      <c r="N533" s="21"/>
      <c r="O533" s="27" t="s">
        <v>32</v>
      </c>
      <c r="P533" s="32" t="s">
        <v>33</v>
      </c>
      <c r="Q533" s="28">
        <v>0.13800000000000001</v>
      </c>
      <c r="R533" s="29">
        <v>0.50915777777777782</v>
      </c>
      <c r="S533" s="30">
        <v>7.0263773333333349E-2</v>
      </c>
      <c r="T533" s="31">
        <v>0.44519962640623401</v>
      </c>
      <c r="U533" s="21"/>
      <c r="V533" s="27" t="s">
        <v>32</v>
      </c>
      <c r="W533" s="32" t="s">
        <v>33</v>
      </c>
      <c r="X533" s="28">
        <v>0.13800000000000001</v>
      </c>
      <c r="Y533" s="29">
        <v>0.50915777777777782</v>
      </c>
      <c r="Z533" s="30">
        <v>7.0263773333333349E-2</v>
      </c>
      <c r="AA533" s="31">
        <v>2.705853977821884E-2</v>
      </c>
      <c r="AB533" s="21"/>
      <c r="AC533" s="27" t="s">
        <v>32</v>
      </c>
      <c r="AD533" s="32" t="s">
        <v>33</v>
      </c>
      <c r="AE533" s="28">
        <v>0.13800000000000001</v>
      </c>
      <c r="AF533" s="29">
        <v>0.51681428571428578</v>
      </c>
      <c r="AG533" s="30">
        <v>7.132037142857145E-2</v>
      </c>
      <c r="AH533" s="31">
        <v>0.14142375241579891</v>
      </c>
      <c r="AI533" s="21"/>
    </row>
    <row r="534" spans="1:35" outlineLevel="1" x14ac:dyDescent="0.2">
      <c r="A534" s="27" t="s">
        <v>32</v>
      </c>
      <c r="B534" s="32" t="s">
        <v>34</v>
      </c>
      <c r="C534" s="28">
        <v>0.21</v>
      </c>
      <c r="D534" s="29">
        <v>0.73631333333333326</v>
      </c>
      <c r="E534" s="30">
        <v>0.15462579999999998</v>
      </c>
      <c r="F534" s="31">
        <v>2.7766574292689365</v>
      </c>
      <c r="G534" s="21"/>
      <c r="H534" s="27" t="s">
        <v>32</v>
      </c>
      <c r="I534" s="32" t="s">
        <v>34</v>
      </c>
      <c r="J534" s="28">
        <v>0.21</v>
      </c>
      <c r="K534" s="29">
        <v>0.56943673469387757</v>
      </c>
      <c r="L534" s="30">
        <v>0.11958171428571429</v>
      </c>
      <c r="M534" s="31">
        <v>0.22326924162353534</v>
      </c>
      <c r="N534" s="21"/>
      <c r="O534" s="27" t="s">
        <v>32</v>
      </c>
      <c r="P534" s="32" t="s">
        <v>34</v>
      </c>
      <c r="Q534" s="28">
        <v>0.21</v>
      </c>
      <c r="R534" s="29">
        <v>0.73631333333333326</v>
      </c>
      <c r="S534" s="30">
        <v>0.15462579999999998</v>
      </c>
      <c r="T534" s="31">
        <v>0.979727463058228</v>
      </c>
      <c r="U534" s="21"/>
      <c r="V534" s="27" t="s">
        <v>32</v>
      </c>
      <c r="W534" s="32" t="s">
        <v>34</v>
      </c>
      <c r="X534" s="28">
        <v>0.21</v>
      </c>
      <c r="Y534" s="29">
        <v>0.73631333333333326</v>
      </c>
      <c r="Z534" s="30">
        <v>0.15462579999999998</v>
      </c>
      <c r="AA534" s="31">
        <v>5.9546309023145394E-2</v>
      </c>
      <c r="AB534" s="21"/>
      <c r="AC534" s="27" t="s">
        <v>32</v>
      </c>
      <c r="AD534" s="32" t="s">
        <v>34</v>
      </c>
      <c r="AE534" s="28">
        <v>0.21</v>
      </c>
      <c r="AF534" s="29">
        <v>0.74738571428571432</v>
      </c>
      <c r="AG534" s="30">
        <v>0.15695100000000001</v>
      </c>
      <c r="AH534" s="31">
        <v>0.31122383297796369</v>
      </c>
      <c r="AI534" s="21"/>
    </row>
    <row r="535" spans="1:35" outlineLevel="1" x14ac:dyDescent="0.2">
      <c r="A535" s="27" t="s">
        <v>32</v>
      </c>
      <c r="B535" s="32" t="s">
        <v>35</v>
      </c>
      <c r="C535" s="28">
        <v>0.15263599999999999</v>
      </c>
      <c r="D535" s="29">
        <v>0.46296666666666664</v>
      </c>
      <c r="E535" s="30">
        <v>7.066538013333333E-2</v>
      </c>
      <c r="F535" s="31">
        <v>1.2689573974028496</v>
      </c>
      <c r="G535" s="21"/>
      <c r="H535" s="27" t="s">
        <v>32</v>
      </c>
      <c r="I535" s="32" t="s">
        <v>35</v>
      </c>
      <c r="J535" s="28">
        <v>0.30025000000000002</v>
      </c>
      <c r="K535" s="29">
        <v>0.40342857142857141</v>
      </c>
      <c r="L535" s="30">
        <v>0.12112942857142857</v>
      </c>
      <c r="M535" s="31">
        <v>0.22615895596561031</v>
      </c>
      <c r="N535" s="21"/>
      <c r="O535" s="27" t="s">
        <v>32</v>
      </c>
      <c r="P535" s="32" t="s">
        <v>35</v>
      </c>
      <c r="Q535" s="28">
        <v>0.15263599999999999</v>
      </c>
      <c r="R535" s="29">
        <v>0.46296666666666664</v>
      </c>
      <c r="S535" s="30">
        <v>7.066538013333333E-2</v>
      </c>
      <c r="T535" s="31">
        <v>0.44774425486610886</v>
      </c>
      <c r="U535" s="21"/>
      <c r="V535" s="27" t="s">
        <v>32</v>
      </c>
      <c r="W535" s="32" t="s">
        <v>35</v>
      </c>
      <c r="X535" s="28">
        <v>0.15263599999999999</v>
      </c>
      <c r="Y535" s="29">
        <v>0.46296666666666664</v>
      </c>
      <c r="Z535" s="30">
        <v>7.066538013333333E-2</v>
      </c>
      <c r="AA535" s="31">
        <v>2.7213198332086276E-2</v>
      </c>
      <c r="AB535" s="21"/>
      <c r="AC535" s="27" t="s">
        <v>32</v>
      </c>
      <c r="AD535" s="32" t="s">
        <v>35</v>
      </c>
      <c r="AE535" s="28">
        <v>0.30025000000000002</v>
      </c>
      <c r="AF535" s="29">
        <v>0.52949999999999997</v>
      </c>
      <c r="AG535" s="30">
        <v>0.15898237500000001</v>
      </c>
      <c r="AH535" s="31">
        <v>0.31525192017534132</v>
      </c>
      <c r="AI535" s="21"/>
    </row>
    <row r="536" spans="1:35" outlineLevel="1" x14ac:dyDescent="0.2">
      <c r="A536" s="27" t="s">
        <v>32</v>
      </c>
      <c r="B536" s="32" t="s">
        <v>36</v>
      </c>
      <c r="C536" s="28">
        <v>0.15263599999999999</v>
      </c>
      <c r="D536" s="29">
        <v>0.13869999999999999</v>
      </c>
      <c r="E536" s="30">
        <v>2.1170613199999997E-2</v>
      </c>
      <c r="F536" s="31">
        <v>0.38016644327116828</v>
      </c>
      <c r="G536" s="21"/>
      <c r="H536" s="27" t="s">
        <v>32</v>
      </c>
      <c r="I536" s="32" t="s">
        <v>36</v>
      </c>
      <c r="J536" s="28">
        <v>0.30025000000000002</v>
      </c>
      <c r="K536" s="29">
        <v>0.10726530612244899</v>
      </c>
      <c r="L536" s="30">
        <v>3.220640816326531E-2</v>
      </c>
      <c r="M536" s="31">
        <v>6.0132106058035609E-2</v>
      </c>
      <c r="N536" s="21"/>
      <c r="O536" s="27" t="s">
        <v>32</v>
      </c>
      <c r="P536" s="32" t="s">
        <v>36</v>
      </c>
      <c r="Q536" s="28">
        <v>0.15263599999999999</v>
      </c>
      <c r="R536" s="29">
        <v>0.13869999999999999</v>
      </c>
      <c r="S536" s="30">
        <v>2.1170613199999997E-2</v>
      </c>
      <c r="T536" s="31">
        <v>0.13413952368765777</v>
      </c>
      <c r="U536" s="21"/>
      <c r="V536" s="27" t="s">
        <v>32</v>
      </c>
      <c r="W536" s="32" t="s">
        <v>36</v>
      </c>
      <c r="X536" s="28">
        <v>0.15263599999999999</v>
      </c>
      <c r="Y536" s="29">
        <v>0.13869999999999999</v>
      </c>
      <c r="Z536" s="30">
        <v>2.1170613199999997E-2</v>
      </c>
      <c r="AA536" s="31">
        <v>8.1527912923760517E-3</v>
      </c>
      <c r="AB536" s="21"/>
      <c r="AC536" s="27" t="s">
        <v>32</v>
      </c>
      <c r="AD536" s="32" t="s">
        <v>36</v>
      </c>
      <c r="AE536" s="28">
        <v>0.30025000000000002</v>
      </c>
      <c r="AF536" s="29">
        <v>0.14078571428571429</v>
      </c>
      <c r="AG536" s="30">
        <v>4.2270910714285716E-2</v>
      </c>
      <c r="AH536" s="31">
        <v>8.3820522685228341E-2</v>
      </c>
      <c r="AI536" s="21"/>
    </row>
    <row r="537" spans="1:35" outlineLevel="1" x14ac:dyDescent="0.2">
      <c r="A537" s="27" t="s">
        <v>32</v>
      </c>
      <c r="B537" s="32" t="s">
        <v>37</v>
      </c>
      <c r="C537" s="28">
        <v>0.15263599999999999</v>
      </c>
      <c r="D537" s="29">
        <v>0.74307256791225573</v>
      </c>
      <c r="E537" s="30">
        <v>0.11341962447585506</v>
      </c>
      <c r="F537" s="31">
        <v>2.0367069591606053</v>
      </c>
      <c r="G537" s="21"/>
      <c r="H537" s="27" t="s">
        <v>32</v>
      </c>
      <c r="I537" s="32" t="s">
        <v>37</v>
      </c>
      <c r="J537" s="28">
        <v>0.30025000000000002</v>
      </c>
      <c r="K537" s="29">
        <v>0.57466406970657802</v>
      </c>
      <c r="L537" s="30">
        <v>0.17254288692940006</v>
      </c>
      <c r="M537" s="31">
        <v>0.32215226000372482</v>
      </c>
      <c r="N537" s="21"/>
      <c r="O537" s="27" t="s">
        <v>32</v>
      </c>
      <c r="P537" s="32" t="s">
        <v>37</v>
      </c>
      <c r="Q537" s="28">
        <v>0.15263599999999999</v>
      </c>
      <c r="R537" s="29">
        <v>0.74307256791225573</v>
      </c>
      <c r="S537" s="30">
        <v>0.11341962447585506</v>
      </c>
      <c r="T537" s="31">
        <v>0.71864023305778457</v>
      </c>
      <c r="U537" s="21"/>
      <c r="V537" s="27" t="s">
        <v>32</v>
      </c>
      <c r="W537" s="32" t="s">
        <v>37</v>
      </c>
      <c r="X537" s="28">
        <v>0.15263599999999999</v>
      </c>
      <c r="Y537" s="29">
        <v>0.74307256791225573</v>
      </c>
      <c r="Z537" s="30">
        <v>0.11341962447585506</v>
      </c>
      <c r="AA537" s="31">
        <v>4.3677833895303185E-2</v>
      </c>
      <c r="AB537" s="21"/>
      <c r="AC537" s="27" t="s">
        <v>32</v>
      </c>
      <c r="AD537" s="32" t="s">
        <v>37</v>
      </c>
      <c r="AE537" s="28">
        <v>0.30025000000000002</v>
      </c>
      <c r="AF537" s="29">
        <v>0.75424659148988371</v>
      </c>
      <c r="AG537" s="30">
        <v>0.2264625390948376</v>
      </c>
      <c r="AH537" s="31">
        <v>0.44906078612444206</v>
      </c>
      <c r="AI537" s="21"/>
    </row>
    <row r="538" spans="1:35" outlineLevel="1" x14ac:dyDescent="0.2">
      <c r="A538" s="27" t="s">
        <v>38</v>
      </c>
      <c r="B538" s="27" t="s">
        <v>39</v>
      </c>
      <c r="C538" s="28">
        <v>1</v>
      </c>
      <c r="D538" s="29">
        <v>1.8586666666666668E-2</v>
      </c>
      <c r="E538" s="30">
        <v>1.8586666666666668E-2</v>
      </c>
      <c r="F538" s="31">
        <v>0.33376581453641829</v>
      </c>
      <c r="G538" s="21"/>
      <c r="H538" s="27" t="s">
        <v>38</v>
      </c>
      <c r="I538" s="27" t="s">
        <v>39</v>
      </c>
      <c r="J538" s="28">
        <v>1</v>
      </c>
      <c r="K538" s="29">
        <v>8.3265306122448975E-3</v>
      </c>
      <c r="L538" s="30">
        <v>8.3265306122448975E-3</v>
      </c>
      <c r="M538" s="31">
        <v>1.5546341564474129E-2</v>
      </c>
      <c r="N538" s="21"/>
      <c r="O538" s="27" t="s">
        <v>38</v>
      </c>
      <c r="P538" s="27" t="s">
        <v>39</v>
      </c>
      <c r="Q538" s="28">
        <v>1</v>
      </c>
      <c r="R538" s="29">
        <v>1.8586666666666668E-2</v>
      </c>
      <c r="S538" s="30">
        <v>1.8586666666666668E-2</v>
      </c>
      <c r="T538" s="31">
        <v>0.11776733106662839</v>
      </c>
      <c r="U538" s="21"/>
      <c r="V538" s="27" t="s">
        <v>38</v>
      </c>
      <c r="W538" s="27" t="s">
        <v>39</v>
      </c>
      <c r="X538" s="28">
        <v>1</v>
      </c>
      <c r="Y538" s="29">
        <v>1.8586666666666668E-2</v>
      </c>
      <c r="Z538" s="30">
        <v>1.8586666666666668E-2</v>
      </c>
      <c r="AA538" s="31">
        <v>7.1577149288380671E-3</v>
      </c>
      <c r="AB538" s="21"/>
      <c r="AC538" s="27" t="s">
        <v>38</v>
      </c>
      <c r="AD538" s="27" t="s">
        <v>39</v>
      </c>
      <c r="AE538" s="28">
        <v>1</v>
      </c>
      <c r="AF538" s="29">
        <v>5.8285714285714288E-2</v>
      </c>
      <c r="AG538" s="30">
        <v>5.8285714285714288E-2</v>
      </c>
      <c r="AH538" s="31">
        <v>0.11557685779548046</v>
      </c>
      <c r="AI538" s="21"/>
    </row>
    <row r="539" spans="1:35" outlineLevel="1" x14ac:dyDescent="0.2">
      <c r="A539" s="27" t="s">
        <v>38</v>
      </c>
      <c r="B539" s="27" t="s">
        <v>40</v>
      </c>
      <c r="C539" s="28">
        <v>1</v>
      </c>
      <c r="D539" s="29">
        <v>5.7399999999999994E-3</v>
      </c>
      <c r="E539" s="30">
        <v>5.7399999999999994E-3</v>
      </c>
      <c r="F539" s="31">
        <v>0.10307473684212917</v>
      </c>
      <c r="G539" s="21"/>
      <c r="H539" s="27" t="s">
        <v>38</v>
      </c>
      <c r="I539" s="27" t="s">
        <v>40</v>
      </c>
      <c r="J539" s="28">
        <v>1</v>
      </c>
      <c r="K539" s="29">
        <v>1.2857142857142857E-2</v>
      </c>
      <c r="L539" s="30">
        <v>1.2857142857142857E-2</v>
      </c>
      <c r="M539" s="31">
        <v>2.4005380356908582E-2</v>
      </c>
      <c r="N539" s="21"/>
      <c r="O539" s="27" t="s">
        <v>38</v>
      </c>
      <c r="P539" s="27" t="s">
        <v>40</v>
      </c>
      <c r="Q539" s="28">
        <v>1</v>
      </c>
      <c r="R539" s="29">
        <v>5.7399999999999994E-3</v>
      </c>
      <c r="S539" s="30">
        <v>5.7399999999999994E-3</v>
      </c>
      <c r="T539" s="31">
        <v>3.6369322829399933E-2</v>
      </c>
      <c r="U539" s="21"/>
      <c r="V539" s="27" t="s">
        <v>38</v>
      </c>
      <c r="W539" s="27" t="s">
        <v>40</v>
      </c>
      <c r="X539" s="28">
        <v>1</v>
      </c>
      <c r="Y539" s="29">
        <v>5.7399999999999994E-3</v>
      </c>
      <c r="Z539" s="30">
        <v>5.7399999999999994E-3</v>
      </c>
      <c r="AA539" s="31">
        <v>2.2104707868470497E-3</v>
      </c>
      <c r="AB539" s="21"/>
      <c r="AC539" s="27" t="s">
        <v>38</v>
      </c>
      <c r="AD539" s="27" t="s">
        <v>40</v>
      </c>
      <c r="AE539" s="28">
        <v>1</v>
      </c>
      <c r="AF539" s="29">
        <v>1.7999999999999999E-2</v>
      </c>
      <c r="AG539" s="30">
        <v>1.7999999999999999E-2</v>
      </c>
      <c r="AH539" s="31">
        <v>3.5692853142721907E-2</v>
      </c>
      <c r="AI539" s="21"/>
    </row>
    <row r="540" spans="1:35" outlineLevel="1" x14ac:dyDescent="0.2">
      <c r="A540" s="27" t="s">
        <v>38</v>
      </c>
      <c r="B540" s="27" t="s">
        <v>41</v>
      </c>
      <c r="C540" s="28">
        <v>1</v>
      </c>
      <c r="D540" s="29">
        <v>0.10477777777777778</v>
      </c>
      <c r="E540" s="30">
        <v>0.10477777777777778</v>
      </c>
      <c r="F540" s="31">
        <v>1.881522974102358</v>
      </c>
      <c r="G540" s="21"/>
      <c r="H540" s="27" t="s">
        <v>38</v>
      </c>
      <c r="I540" s="27" t="s">
        <v>41</v>
      </c>
      <c r="J540" s="28">
        <v>1</v>
      </c>
      <c r="K540" s="29">
        <v>0.18775510204081633</v>
      </c>
      <c r="L540" s="30">
        <v>0.18775510204081633</v>
      </c>
      <c r="M540" s="31">
        <v>0.35055476076755393</v>
      </c>
      <c r="N540" s="21"/>
      <c r="O540" s="27" t="s">
        <v>38</v>
      </c>
      <c r="P540" s="27" t="s">
        <v>41</v>
      </c>
      <c r="Q540" s="28">
        <v>1</v>
      </c>
      <c r="R540" s="29">
        <v>0.10477777777777778</v>
      </c>
      <c r="S540" s="30">
        <v>0.10477777777777778</v>
      </c>
      <c r="T540" s="31">
        <v>0.66388446434618931</v>
      </c>
      <c r="U540" s="21"/>
      <c r="V540" s="27" t="s">
        <v>38</v>
      </c>
      <c r="W540" s="27" t="s">
        <v>41</v>
      </c>
      <c r="X540" s="28">
        <v>1</v>
      </c>
      <c r="Y540" s="29">
        <v>0.10477777777777778</v>
      </c>
      <c r="Z540" s="30">
        <v>0.10477777777777778</v>
      </c>
      <c r="AA540" s="31">
        <v>4.034986356943028E-2</v>
      </c>
      <c r="AB540" s="21"/>
      <c r="AC540" s="27" t="s">
        <v>38</v>
      </c>
      <c r="AD540" s="27" t="s">
        <v>41</v>
      </c>
      <c r="AE540" s="28">
        <v>1</v>
      </c>
      <c r="AF540" s="29">
        <v>9.3877551020408165E-2</v>
      </c>
      <c r="AG540" s="30">
        <v>9.3877551020408165E-2</v>
      </c>
      <c r="AH540" s="31">
        <v>0.18615320233165622</v>
      </c>
      <c r="AI540" s="21"/>
    </row>
    <row r="541" spans="1:35" outlineLevel="1" x14ac:dyDescent="0.2">
      <c r="A541" s="27" t="s">
        <v>38</v>
      </c>
      <c r="B541" s="27" t="s">
        <v>42</v>
      </c>
      <c r="C541" s="28">
        <v>1</v>
      </c>
      <c r="D541" s="29">
        <v>3.2799999999999999E-3</v>
      </c>
      <c r="E541" s="30">
        <v>3.2799999999999999E-3</v>
      </c>
      <c r="F541" s="31">
        <v>5.8899849624073818E-2</v>
      </c>
      <c r="G541" s="21"/>
      <c r="H541" s="27" t="s">
        <v>38</v>
      </c>
      <c r="I541" s="27" t="s">
        <v>42</v>
      </c>
      <c r="J541" s="28">
        <v>1</v>
      </c>
      <c r="K541" s="29">
        <v>1.4693877551020407E-3</v>
      </c>
      <c r="L541" s="30">
        <v>1.4693877551020407E-3</v>
      </c>
      <c r="M541" s="31">
        <v>2.7434720407895521E-3</v>
      </c>
      <c r="N541" s="21"/>
      <c r="O541" s="27" t="s">
        <v>38</v>
      </c>
      <c r="P541" s="27" t="s">
        <v>42</v>
      </c>
      <c r="Q541" s="28">
        <v>1</v>
      </c>
      <c r="R541" s="29">
        <v>3.2799999999999999E-3</v>
      </c>
      <c r="S541" s="30">
        <v>3.2799999999999999E-3</v>
      </c>
      <c r="T541" s="31">
        <v>2.0782470188228538E-2</v>
      </c>
      <c r="U541" s="21"/>
      <c r="V541" s="27" t="s">
        <v>38</v>
      </c>
      <c r="W541" s="27" t="s">
        <v>42</v>
      </c>
      <c r="X541" s="28">
        <v>1</v>
      </c>
      <c r="Y541" s="29">
        <v>3.2799999999999999E-3</v>
      </c>
      <c r="Z541" s="30">
        <v>3.2799999999999999E-3</v>
      </c>
      <c r="AA541" s="31">
        <v>1.2631261639126001E-3</v>
      </c>
      <c r="AB541" s="21"/>
      <c r="AC541" s="27" t="s">
        <v>38</v>
      </c>
      <c r="AD541" s="27" t="s">
        <v>42</v>
      </c>
      <c r="AE541" s="28">
        <v>1</v>
      </c>
      <c r="AF541" s="29">
        <v>1.0285714285714285E-2</v>
      </c>
      <c r="AG541" s="30">
        <v>1.0285714285714285E-2</v>
      </c>
      <c r="AH541" s="31">
        <v>2.0395916081555377E-2</v>
      </c>
      <c r="AI541" s="21"/>
    </row>
    <row r="542" spans="1:35" outlineLevel="1" x14ac:dyDescent="0.2">
      <c r="A542" s="27" t="s">
        <v>38</v>
      </c>
      <c r="B542" s="27" t="s">
        <v>43</v>
      </c>
      <c r="C542" s="28">
        <v>1</v>
      </c>
      <c r="D542" s="29">
        <v>7.1261904761904761E-3</v>
      </c>
      <c r="E542" s="30">
        <v>7.1261904761904761E-3</v>
      </c>
      <c r="F542" s="31">
        <v>0.12796693519516036</v>
      </c>
      <c r="G542" s="21"/>
      <c r="H542" s="27" t="s">
        <v>38</v>
      </c>
      <c r="I542" s="27" t="s">
        <v>43</v>
      </c>
      <c r="J542" s="28">
        <v>1</v>
      </c>
      <c r="K542" s="29">
        <v>6.3848396501457729E-3</v>
      </c>
      <c r="L542" s="30">
        <v>6.3848396501457729E-3</v>
      </c>
      <c r="M542" s="31">
        <v>1.1921039224859365E-2</v>
      </c>
      <c r="N542" s="21"/>
      <c r="O542" s="27" t="s">
        <v>38</v>
      </c>
      <c r="P542" s="27" t="s">
        <v>43</v>
      </c>
      <c r="Q542" s="28">
        <v>1</v>
      </c>
      <c r="R542" s="29">
        <v>7.1261904761904761E-3</v>
      </c>
      <c r="S542" s="30">
        <v>7.1261904761904761E-3</v>
      </c>
      <c r="T542" s="31">
        <v>4.5152390587520332E-2</v>
      </c>
      <c r="U542" s="21"/>
      <c r="V542" s="27" t="s">
        <v>38</v>
      </c>
      <c r="W542" s="27" t="s">
        <v>43</v>
      </c>
      <c r="X542" s="28">
        <v>1</v>
      </c>
      <c r="Y542" s="29">
        <v>7.1261904761904761E-3</v>
      </c>
      <c r="Z542" s="30">
        <v>7.1261904761904761E-3</v>
      </c>
      <c r="AA542" s="31">
        <v>2.7442919632624943E-3</v>
      </c>
      <c r="AB542" s="21"/>
      <c r="AC542" s="27" t="s">
        <v>38</v>
      </c>
      <c r="AD542" s="27" t="s">
        <v>43</v>
      </c>
      <c r="AE542" s="28">
        <v>1</v>
      </c>
      <c r="AF542" s="29">
        <v>6.3848396501457729E-3</v>
      </c>
      <c r="AG542" s="30">
        <v>6.3848396501457729E-3</v>
      </c>
      <c r="AH542" s="31">
        <v>1.2660730220693389E-2</v>
      </c>
      <c r="AI542" s="21"/>
    </row>
    <row r="543" spans="1:35" outlineLevel="1" x14ac:dyDescent="0.2">
      <c r="A543" s="27" t="s">
        <v>38</v>
      </c>
      <c r="B543" s="27" t="s">
        <v>44</v>
      </c>
      <c r="C543" s="28">
        <v>0.57999999999999996</v>
      </c>
      <c r="D543" s="29">
        <v>1.4600555555555556E-2</v>
      </c>
      <c r="E543" s="30">
        <v>8.4683222222222219E-3</v>
      </c>
      <c r="F543" s="31">
        <v>0.15206795898082057</v>
      </c>
      <c r="G543" s="21"/>
      <c r="H543" s="27" t="s">
        <v>38</v>
      </c>
      <c r="I543" s="27" t="s">
        <v>44</v>
      </c>
      <c r="J543" s="28">
        <v>0.57999999999999996</v>
      </c>
      <c r="K543" s="29">
        <v>1.3081632653061224E-2</v>
      </c>
      <c r="L543" s="30">
        <v>7.5873469387755096E-3</v>
      </c>
      <c r="M543" s="31">
        <v>1.4166222712843606E-2</v>
      </c>
      <c r="N543" s="21"/>
      <c r="O543" s="27" t="s">
        <v>38</v>
      </c>
      <c r="P543" s="27" t="s">
        <v>44</v>
      </c>
      <c r="Q543" s="28">
        <v>0.57999999999999996</v>
      </c>
      <c r="R543" s="29">
        <v>1.4600555555555556E-2</v>
      </c>
      <c r="S543" s="30">
        <v>8.4683222222222219E-3</v>
      </c>
      <c r="T543" s="31">
        <v>5.3656296990136146E-2</v>
      </c>
      <c r="U543" s="21"/>
      <c r="V543" s="27" t="s">
        <v>38</v>
      </c>
      <c r="W543" s="27" t="s">
        <v>44</v>
      </c>
      <c r="X543" s="28">
        <v>0.57999999999999996</v>
      </c>
      <c r="Y543" s="29">
        <v>1.4600555555555556E-2</v>
      </c>
      <c r="Z543" s="30">
        <v>8.4683222222222219E-3</v>
      </c>
      <c r="AA543" s="31">
        <v>3.2611461473571282E-3</v>
      </c>
      <c r="AB543" s="21"/>
      <c r="AC543" s="27" t="s">
        <v>38</v>
      </c>
      <c r="AD543" s="27" t="s">
        <v>44</v>
      </c>
      <c r="AE543" s="28">
        <v>0.57999999999999996</v>
      </c>
      <c r="AF543" s="29">
        <v>1.3081632653061224E-2</v>
      </c>
      <c r="AG543" s="30">
        <v>7.5873469387755096E-3</v>
      </c>
      <c r="AH543" s="31">
        <v>1.5045225557144161E-2</v>
      </c>
      <c r="AI543" s="21"/>
    </row>
    <row r="544" spans="1:35" outlineLevel="1" x14ac:dyDescent="0.2">
      <c r="A544" s="27" t="s">
        <v>45</v>
      </c>
      <c r="B544" s="27" t="s">
        <v>46</v>
      </c>
      <c r="C544" s="28">
        <v>0.91274673866983413</v>
      </c>
      <c r="D544" s="29">
        <v>0.28193333333333337</v>
      </c>
      <c r="E544" s="30">
        <v>0.25733373052231528</v>
      </c>
      <c r="F544" s="31">
        <v>4.6210115948068005</v>
      </c>
      <c r="G544" s="21"/>
      <c r="H544" s="27" t="s">
        <v>45</v>
      </c>
      <c r="I544" s="27" t="s">
        <v>46</v>
      </c>
      <c r="J544" s="28">
        <v>0.91274673866983413</v>
      </c>
      <c r="K544" s="29">
        <v>0.51783673469387759</v>
      </c>
      <c r="L544" s="30">
        <v>0.47265379075527292</v>
      </c>
      <c r="M544" s="31">
        <v>0.88248486855005615</v>
      </c>
      <c r="N544" s="21"/>
      <c r="O544" s="27" t="s">
        <v>45</v>
      </c>
      <c r="P544" s="27" t="s">
        <v>46</v>
      </c>
      <c r="Q544" s="28">
        <v>0.91274673866983413</v>
      </c>
      <c r="R544" s="29">
        <v>0.28193333333333337</v>
      </c>
      <c r="S544" s="30">
        <v>0.25733373052231528</v>
      </c>
      <c r="T544" s="31">
        <v>1.6304971289651382</v>
      </c>
      <c r="U544" s="21"/>
      <c r="V544" s="27" t="s">
        <v>45</v>
      </c>
      <c r="W544" s="27" t="s">
        <v>46</v>
      </c>
      <c r="X544" s="28">
        <v>0.91274673866983413</v>
      </c>
      <c r="Y544" s="29">
        <v>0.28193333333333337</v>
      </c>
      <c r="Z544" s="30">
        <v>0.25733373052231528</v>
      </c>
      <c r="AA544" s="31">
        <v>9.9099075573161846E-2</v>
      </c>
      <c r="AB544" s="21"/>
      <c r="AC544" s="27" t="s">
        <v>45</v>
      </c>
      <c r="AD544" s="27" t="s">
        <v>46</v>
      </c>
      <c r="AE544" s="28">
        <v>0.91274673866983413</v>
      </c>
      <c r="AF544" s="29">
        <v>0.25891836734693879</v>
      </c>
      <c r="AG544" s="30">
        <v>0.23632689537763646</v>
      </c>
      <c r="AH544" s="31">
        <v>0.46862117613274351</v>
      </c>
      <c r="AI544" s="21"/>
    </row>
    <row r="545" spans="1:35" outlineLevel="1" x14ac:dyDescent="0.2">
      <c r="A545" s="27" t="s">
        <v>45</v>
      </c>
      <c r="B545" s="27" t="s">
        <v>47</v>
      </c>
      <c r="C545" s="28">
        <v>0.76</v>
      </c>
      <c r="D545" s="29">
        <v>0.2135</v>
      </c>
      <c r="E545" s="30">
        <v>0.16225999999999999</v>
      </c>
      <c r="F545" s="31">
        <v>2.9137468292689683</v>
      </c>
      <c r="G545" s="21"/>
      <c r="H545" s="27" t="s">
        <v>45</v>
      </c>
      <c r="I545" s="27" t="s">
        <v>47</v>
      </c>
      <c r="J545" s="28">
        <v>0.76</v>
      </c>
      <c r="K545" s="29">
        <v>0.15685714285714286</v>
      </c>
      <c r="L545" s="30">
        <v>0.11921142857142858</v>
      </c>
      <c r="M545" s="31">
        <v>0.2225778866692564</v>
      </c>
      <c r="N545" s="21"/>
      <c r="O545" s="27" t="s">
        <v>45</v>
      </c>
      <c r="P545" s="27" t="s">
        <v>47</v>
      </c>
      <c r="Q545" s="28">
        <v>0.76</v>
      </c>
      <c r="R545" s="29">
        <v>0.2135</v>
      </c>
      <c r="S545" s="30">
        <v>0.16225999999999999</v>
      </c>
      <c r="T545" s="31">
        <v>1.02809866242133</v>
      </c>
      <c r="U545" s="21"/>
      <c r="V545" s="27" t="s">
        <v>45</v>
      </c>
      <c r="W545" s="27" t="s">
        <v>47</v>
      </c>
      <c r="X545" s="28">
        <v>0.76</v>
      </c>
      <c r="Y545" s="29">
        <v>0.2135</v>
      </c>
      <c r="Z545" s="30">
        <v>0.16225999999999999</v>
      </c>
      <c r="AA545" s="31">
        <v>6.2486235169651974E-2</v>
      </c>
      <c r="AB545" s="21"/>
      <c r="AC545" s="27" t="s">
        <v>45</v>
      </c>
      <c r="AD545" s="27" t="s">
        <v>47</v>
      </c>
      <c r="AE545" s="28">
        <v>0.76</v>
      </c>
      <c r="AF545" s="29">
        <v>7.8428571428571431E-2</v>
      </c>
      <c r="AG545" s="30">
        <v>5.960571428571429E-2</v>
      </c>
      <c r="AH545" s="31">
        <v>0.11819433369261341</v>
      </c>
      <c r="AI545" s="21"/>
    </row>
    <row r="546" spans="1:35" outlineLevel="1" x14ac:dyDescent="0.2">
      <c r="A546" s="27" t="s">
        <v>45</v>
      </c>
      <c r="B546" s="27" t="s">
        <v>48</v>
      </c>
      <c r="C546" s="28">
        <v>0.27</v>
      </c>
      <c r="D546" s="29">
        <v>0.27672738888888887</v>
      </c>
      <c r="E546" s="30">
        <v>7.4716395000000005E-2</v>
      </c>
      <c r="F546" s="31">
        <v>1.3417025701075918</v>
      </c>
      <c r="G546" s="21"/>
      <c r="H546" s="27" t="s">
        <v>45</v>
      </c>
      <c r="I546" s="27" t="s">
        <v>48</v>
      </c>
      <c r="J546" s="28">
        <v>0.27</v>
      </c>
      <c r="K546" s="29">
        <v>0.20330991836734694</v>
      </c>
      <c r="L546" s="30">
        <v>5.4893677959183679E-2</v>
      </c>
      <c r="M546" s="31">
        <v>0.10249117033554415</v>
      </c>
      <c r="N546" s="21"/>
      <c r="O546" s="27" t="s">
        <v>45</v>
      </c>
      <c r="P546" s="27" t="s">
        <v>48</v>
      </c>
      <c r="Q546" s="28">
        <v>0.27</v>
      </c>
      <c r="R546" s="29">
        <v>0.27672738888888887</v>
      </c>
      <c r="S546" s="30">
        <v>7.4716395000000005E-2</v>
      </c>
      <c r="T546" s="31">
        <v>0.47341196696933163</v>
      </c>
      <c r="U546" s="21"/>
      <c r="V546" s="27" t="s">
        <v>45</v>
      </c>
      <c r="W546" s="27" t="s">
        <v>48</v>
      </c>
      <c r="X546" s="28">
        <v>0.27</v>
      </c>
      <c r="Y546" s="29">
        <v>0.27672738888888887</v>
      </c>
      <c r="Z546" s="30">
        <v>7.4716395000000005E-2</v>
      </c>
      <c r="AA546" s="31">
        <v>2.8773241889551396E-2</v>
      </c>
      <c r="AB546" s="21"/>
      <c r="AC546" s="27" t="s">
        <v>45</v>
      </c>
      <c r="AD546" s="27" t="s">
        <v>48</v>
      </c>
      <c r="AE546" s="28">
        <v>0.27</v>
      </c>
      <c r="AF546" s="29">
        <v>0.10165495918367347</v>
      </c>
      <c r="AG546" s="30">
        <v>2.7446838979591839E-2</v>
      </c>
      <c r="AH546" s="31">
        <v>5.4425332940583708E-2</v>
      </c>
      <c r="AI546" s="21"/>
    </row>
    <row r="547" spans="1:35" outlineLevel="1" x14ac:dyDescent="0.2">
      <c r="A547" s="27" t="s">
        <v>45</v>
      </c>
      <c r="B547" s="27" t="s">
        <v>49</v>
      </c>
      <c r="C547" s="28">
        <v>0.67</v>
      </c>
      <c r="D547" s="29">
        <v>0.13464711704835836</v>
      </c>
      <c r="E547" s="30">
        <v>9.0213568422400109E-2</v>
      </c>
      <c r="F547" s="31">
        <v>1.6199895165031892</v>
      </c>
      <c r="G547" s="21"/>
      <c r="H547" s="27" t="s">
        <v>45</v>
      </c>
      <c r="I547" s="27" t="s">
        <v>49</v>
      </c>
      <c r="J547" s="28">
        <v>0.67</v>
      </c>
      <c r="K547" s="29">
        <v>2.4731103131331124E-2</v>
      </c>
      <c r="L547" s="30">
        <v>1.6569839097991854E-2</v>
      </c>
      <c r="M547" s="31">
        <v>3.0937300333338736E-2</v>
      </c>
      <c r="N547" s="21"/>
      <c r="O547" s="27" t="s">
        <v>45</v>
      </c>
      <c r="P547" s="27" t="s">
        <v>49</v>
      </c>
      <c r="Q547" s="28">
        <v>0.67</v>
      </c>
      <c r="R547" s="29">
        <v>0.13464711704835836</v>
      </c>
      <c r="S547" s="30">
        <v>9.0213568422400109E-2</v>
      </c>
      <c r="T547" s="31">
        <v>0.57160390131470906</v>
      </c>
      <c r="U547" s="21"/>
      <c r="V547" s="27" t="s">
        <v>45</v>
      </c>
      <c r="W547" s="27" t="s">
        <v>49</v>
      </c>
      <c r="X547" s="28">
        <v>0.67</v>
      </c>
      <c r="Y547" s="29">
        <v>0.13464711704835836</v>
      </c>
      <c r="Z547" s="30">
        <v>9.0213568422400109E-2</v>
      </c>
      <c r="AA547" s="31">
        <v>3.4741194699467418E-2</v>
      </c>
      <c r="AB547" s="21"/>
      <c r="AC547" s="27" t="s">
        <v>45</v>
      </c>
      <c r="AD547" s="27" t="s">
        <v>49</v>
      </c>
      <c r="AE547" s="28">
        <v>0.67</v>
      </c>
      <c r="AF547" s="29">
        <v>2.4731103131331124E-2</v>
      </c>
      <c r="AG547" s="30">
        <v>1.6569839097991854E-2</v>
      </c>
      <c r="AH547" s="31">
        <v>3.2856935195730824E-2</v>
      </c>
      <c r="AI547" s="21"/>
    </row>
    <row r="548" spans="1:35" outlineLevel="1" x14ac:dyDescent="0.2">
      <c r="A548" s="27" t="s">
        <v>45</v>
      </c>
      <c r="B548" s="27" t="s">
        <v>50</v>
      </c>
      <c r="C548" s="28">
        <v>0.26</v>
      </c>
      <c r="D548" s="29">
        <v>0.43704971301836665</v>
      </c>
      <c r="E548" s="30">
        <v>0.11363292538477533</v>
      </c>
      <c r="F548" s="31">
        <v>2.0405372614350203</v>
      </c>
      <c r="G548" s="21"/>
      <c r="H548" s="27" t="s">
        <v>45</v>
      </c>
      <c r="I548" s="27" t="s">
        <v>50</v>
      </c>
      <c r="J548" s="28">
        <v>0.26</v>
      </c>
      <c r="K548" s="29">
        <v>8.0274437085006117E-2</v>
      </c>
      <c r="L548" s="30">
        <v>2.0871353642101593E-2</v>
      </c>
      <c r="M548" s="31">
        <v>3.8968594213282068E-2</v>
      </c>
      <c r="N548" s="21"/>
      <c r="O548" s="27" t="s">
        <v>45</v>
      </c>
      <c r="P548" s="27" t="s">
        <v>50</v>
      </c>
      <c r="Q548" s="28">
        <v>0.26</v>
      </c>
      <c r="R548" s="29">
        <v>0.43704971301836665</v>
      </c>
      <c r="S548" s="30">
        <v>0.11363292538477533</v>
      </c>
      <c r="T548" s="31">
        <v>0.71999173299094243</v>
      </c>
      <c r="U548" s="21"/>
      <c r="V548" s="27" t="s">
        <v>45</v>
      </c>
      <c r="W548" s="27" t="s">
        <v>50</v>
      </c>
      <c r="X548" s="28">
        <v>0.26</v>
      </c>
      <c r="Y548" s="29">
        <v>0.43704971301836665</v>
      </c>
      <c r="Z548" s="30">
        <v>0.11363292538477533</v>
      </c>
      <c r="AA548" s="31">
        <v>4.3759975955926213E-2</v>
      </c>
      <c r="AB548" s="21"/>
      <c r="AC548" s="27" t="s">
        <v>45</v>
      </c>
      <c r="AD548" s="27" t="s">
        <v>50</v>
      </c>
      <c r="AE548" s="28">
        <v>0.26</v>
      </c>
      <c r="AF548" s="29">
        <v>8.0274437085006117E-2</v>
      </c>
      <c r="AG548" s="30">
        <v>2.0871353642101593E-2</v>
      </c>
      <c r="AH548" s="31">
        <v>4.1386564468741456E-2</v>
      </c>
      <c r="AI548" s="21"/>
    </row>
    <row r="549" spans="1:35" ht="15" outlineLevel="1" thickBot="1" x14ac:dyDescent="0.25">
      <c r="A549" s="27" t="s">
        <v>45</v>
      </c>
      <c r="B549" t="s">
        <v>51</v>
      </c>
      <c r="C549" s="28">
        <v>1</v>
      </c>
      <c r="D549" s="29">
        <v>1.9575266740022428</v>
      </c>
      <c r="E549" s="30">
        <v>1.9575266740022428</v>
      </c>
      <c r="F549" s="31">
        <v>35.151837418855322</v>
      </c>
      <c r="G549" s="21"/>
      <c r="H549" s="27" t="s">
        <v>45</v>
      </c>
      <c r="I549" t="s">
        <v>51</v>
      </c>
      <c r="J549" s="28">
        <v>1</v>
      </c>
      <c r="K549" s="29">
        <v>1.9298585103806198</v>
      </c>
      <c r="L549" s="30">
        <v>1.9298585103806198</v>
      </c>
      <c r="M549" s="31">
        <v>3.6032101448547391</v>
      </c>
      <c r="N549" s="21"/>
      <c r="O549" s="27" t="s">
        <v>45</v>
      </c>
      <c r="P549" t="s">
        <v>51</v>
      </c>
      <c r="Q549" s="28">
        <v>1</v>
      </c>
      <c r="R549" s="29">
        <v>1.9575266740022428</v>
      </c>
      <c r="S549" s="30">
        <v>1.9575266740022428</v>
      </c>
      <c r="T549" s="31">
        <v>12.403121873510296</v>
      </c>
      <c r="U549" s="21"/>
      <c r="V549" s="27" t="s">
        <v>45</v>
      </c>
      <c r="W549" t="s">
        <v>51</v>
      </c>
      <c r="X549" s="28">
        <v>1</v>
      </c>
      <c r="Y549" s="29">
        <v>1.9575266740022428</v>
      </c>
      <c r="Z549" s="30">
        <v>1.9575266740022428</v>
      </c>
      <c r="AA549" s="31">
        <v>0.75384242636861087</v>
      </c>
      <c r="AB549" s="21"/>
      <c r="AC549" s="27" t="s">
        <v>45</v>
      </c>
      <c r="AD549" t="s">
        <v>51</v>
      </c>
      <c r="AE549" s="28">
        <v>1</v>
      </c>
      <c r="AF549" s="29">
        <v>1.3286808940959649</v>
      </c>
      <c r="AG549" s="30">
        <v>1.3286808940959649</v>
      </c>
      <c r="AH549" s="31">
        <v>2.6346895570282065</v>
      </c>
      <c r="AI549" s="21"/>
    </row>
    <row r="550" spans="1:35" ht="15.75" outlineLevel="1" thickTop="1" thickBot="1" x14ac:dyDescent="0.25">
      <c r="A550" s="33" t="s">
        <v>52</v>
      </c>
      <c r="B550" s="33"/>
      <c r="C550" s="33"/>
      <c r="D550" s="34"/>
      <c r="E550" s="34">
        <v>15.463562057512164</v>
      </c>
      <c r="F550" s="34">
        <v>277.683378</v>
      </c>
      <c r="G550" s="21"/>
      <c r="H550" s="33" t="s">
        <v>52</v>
      </c>
      <c r="I550" s="33"/>
      <c r="J550" s="33"/>
      <c r="K550" s="34"/>
      <c r="L550" s="34">
        <v>13.478169785861965</v>
      </c>
      <c r="M550" s="34">
        <v>25.164890506358518</v>
      </c>
      <c r="N550" s="21"/>
      <c r="O550" s="33" t="s">
        <v>52</v>
      </c>
      <c r="P550" s="33"/>
      <c r="Q550" s="33"/>
      <c r="R550" s="34"/>
      <c r="S550" s="34">
        <v>13.433881609555343</v>
      </c>
      <c r="T550" s="34">
        <v>85.118671970358392</v>
      </c>
      <c r="U550" s="21"/>
      <c r="V550" s="33" t="s">
        <v>52</v>
      </c>
      <c r="W550" s="33"/>
      <c r="X550" s="33"/>
      <c r="Y550" s="34"/>
      <c r="Z550" s="34">
        <v>15.92604459922897</v>
      </c>
      <c r="AA550" s="34">
        <v>6.1331108600381326</v>
      </c>
      <c r="AB550" s="21"/>
      <c r="AC550" s="33" t="s">
        <v>52</v>
      </c>
      <c r="AD550" s="33"/>
      <c r="AE550" s="33"/>
      <c r="AF550" s="34"/>
      <c r="AG550" s="34">
        <v>11.993374680966086</v>
      </c>
      <c r="AH550" s="34">
        <v>23.782097842964539</v>
      </c>
      <c r="AI550" s="21"/>
    </row>
    <row r="551" spans="1:35" ht="15" outlineLevel="1" thickTop="1" x14ac:dyDescent="0.2">
      <c r="G551" s="21"/>
      <c r="N551" s="21"/>
      <c r="U551" s="21"/>
      <c r="AB551" s="21"/>
      <c r="AI551" s="21"/>
    </row>
    <row r="552" spans="1:35" ht="16.5" thickBot="1" x14ac:dyDescent="0.3">
      <c r="A552" s="71" t="s">
        <v>0</v>
      </c>
      <c r="B552" s="71"/>
      <c r="C552" s="71"/>
      <c r="D552" s="71"/>
      <c r="E552" s="71"/>
      <c r="F552" s="71"/>
      <c r="G552" s="21"/>
      <c r="H552" s="71" t="s">
        <v>0</v>
      </c>
      <c r="I552" s="71"/>
      <c r="J552" s="71"/>
      <c r="K552" s="71"/>
      <c r="L552" s="71"/>
      <c r="M552" s="71"/>
      <c r="N552" s="21"/>
      <c r="O552" s="71" t="s">
        <v>0</v>
      </c>
      <c r="P552" s="71"/>
      <c r="Q552" s="71"/>
      <c r="R552" s="71"/>
      <c r="S552" s="71"/>
      <c r="T552" s="71"/>
      <c r="U552" s="21"/>
      <c r="V552" s="71" t="s">
        <v>0</v>
      </c>
      <c r="W552" s="71"/>
      <c r="X552" s="71"/>
      <c r="Y552" s="71"/>
      <c r="Z552" s="71"/>
      <c r="AA552" s="71"/>
      <c r="AB552" s="21"/>
      <c r="AC552" s="71" t="s">
        <v>0</v>
      </c>
      <c r="AD552" s="71"/>
      <c r="AE552" s="71"/>
      <c r="AF552" s="71"/>
      <c r="AG552" s="71"/>
      <c r="AH552" s="71"/>
      <c r="AI552" s="21"/>
    </row>
    <row r="553" spans="1:35" ht="15" outlineLevel="1" thickTop="1" x14ac:dyDescent="0.2">
      <c r="A553" s="1"/>
      <c r="B553" s="22" t="s">
        <v>148</v>
      </c>
      <c r="C553" s="23">
        <v>157.2983944796816</v>
      </c>
      <c r="D553" s="24"/>
      <c r="E553" s="1"/>
      <c r="F553" s="1"/>
      <c r="G553" s="21"/>
      <c r="H553" s="1"/>
      <c r="I553" s="22" t="s">
        <v>148</v>
      </c>
      <c r="J553" s="23">
        <v>16.845825493022829</v>
      </c>
      <c r="K553" s="24"/>
      <c r="L553" s="1"/>
      <c r="M553" s="1"/>
      <c r="N553" s="21"/>
      <c r="O553" s="1"/>
      <c r="P553" s="22" t="s">
        <v>148</v>
      </c>
      <c r="Q553" s="23">
        <v>23.182901446056636</v>
      </c>
      <c r="R553" s="24"/>
      <c r="S553" s="1"/>
      <c r="T553" s="1"/>
      <c r="U553" s="21"/>
      <c r="V553" s="1"/>
      <c r="W553" s="22" t="s">
        <v>148</v>
      </c>
      <c r="X553" s="23">
        <v>4.5851942361447833</v>
      </c>
      <c r="Y553" s="24"/>
      <c r="Z553" s="1"/>
      <c r="AA553" s="1"/>
      <c r="AB553" s="21"/>
      <c r="AC553" s="1"/>
      <c r="AD553" s="22" t="s">
        <v>148</v>
      </c>
      <c r="AE553" s="23">
        <v>2.8171206898773113</v>
      </c>
      <c r="AF553" s="24"/>
      <c r="AG553" s="1"/>
      <c r="AH553" s="1"/>
      <c r="AI553" s="21"/>
    </row>
    <row r="554" spans="1:35" outlineLevel="1" x14ac:dyDescent="0.2">
      <c r="A554" s="1"/>
      <c r="B554" s="25" t="s">
        <v>149</v>
      </c>
      <c r="C554" s="23">
        <v>6.4135048951838609</v>
      </c>
      <c r="D554" s="1"/>
      <c r="E554" s="1"/>
      <c r="F554" s="1"/>
      <c r="G554" s="21"/>
      <c r="H554" s="1"/>
      <c r="I554" s="25" t="s">
        <v>149</v>
      </c>
      <c r="J554" s="23">
        <v>5.9317164629387564</v>
      </c>
      <c r="K554" s="1"/>
      <c r="L554" s="1"/>
      <c r="M554" s="1"/>
      <c r="N554" s="21"/>
      <c r="O554" s="1"/>
      <c r="P554" s="25" t="s">
        <v>149</v>
      </c>
      <c r="Q554" s="23">
        <v>5.8050756861156758</v>
      </c>
      <c r="R554" s="1"/>
      <c r="S554" s="1"/>
      <c r="T554" s="1"/>
      <c r="U554" s="21"/>
      <c r="V554" s="1"/>
      <c r="W554" s="25" t="s">
        <v>149</v>
      </c>
      <c r="X554" s="23">
        <v>5.8152239675018249</v>
      </c>
      <c r="Y554" s="1"/>
      <c r="Z554" s="1"/>
      <c r="AA554" s="1"/>
      <c r="AB554" s="21"/>
      <c r="AC554" s="1"/>
      <c r="AD554" s="25" t="s">
        <v>149</v>
      </c>
      <c r="AE554" s="23">
        <v>5.3550047553366333</v>
      </c>
      <c r="AF554" s="1"/>
      <c r="AG554" s="1"/>
      <c r="AH554" s="1"/>
      <c r="AI554" s="21"/>
    </row>
    <row r="555" spans="1:35" outlineLevel="1" x14ac:dyDescent="0.2">
      <c r="A555" s="1"/>
      <c r="B555" s="22" t="s">
        <v>150</v>
      </c>
      <c r="C555" s="23">
        <v>1008.834023</v>
      </c>
      <c r="D555" s="24"/>
      <c r="E555" s="1"/>
      <c r="F555" s="1"/>
      <c r="G555" s="21"/>
      <c r="H555" s="1"/>
      <c r="I555" s="22" t="s">
        <v>150</v>
      </c>
      <c r="J555" s="23">
        <v>99.924660408756921</v>
      </c>
      <c r="K555" s="24"/>
      <c r="L555" s="1"/>
      <c r="M555" s="1"/>
      <c r="N555" s="21"/>
      <c r="O555" s="1"/>
      <c r="P555" s="22" t="s">
        <v>150</v>
      </c>
      <c r="Q555" s="23">
        <v>134.57849751811935</v>
      </c>
      <c r="R555" s="24"/>
      <c r="S555" s="1"/>
      <c r="T555" s="1"/>
      <c r="U555" s="21"/>
      <c r="V555" s="1"/>
      <c r="W555" s="22" t="s">
        <v>150</v>
      </c>
      <c r="X555" s="23">
        <v>26.663931417680363</v>
      </c>
      <c r="Y555" s="24"/>
      <c r="Z555" s="1"/>
      <c r="AA555" s="1"/>
      <c r="AB555" s="21"/>
      <c r="AC555" s="1"/>
      <c r="AD555" s="22" t="s">
        <v>150</v>
      </c>
      <c r="AE555" s="23">
        <v>15.08569469065022</v>
      </c>
      <c r="AF555" s="24"/>
      <c r="AG555" s="1"/>
      <c r="AH555" s="1"/>
      <c r="AI555" s="21"/>
    </row>
    <row r="556" spans="1:35" outlineLevel="1" x14ac:dyDescent="0.2">
      <c r="A556" s="1"/>
      <c r="B556" s="25"/>
      <c r="C556" s="26"/>
      <c r="D556" s="1"/>
      <c r="E556" s="1"/>
      <c r="F556" s="1"/>
      <c r="G556" s="21"/>
      <c r="H556" s="1"/>
      <c r="I556" s="25"/>
      <c r="J556" s="26"/>
      <c r="K556" s="1"/>
      <c r="L556" s="1"/>
      <c r="M556" s="1"/>
      <c r="N556" s="21"/>
      <c r="O556" s="1"/>
      <c r="P556" s="25"/>
      <c r="Q556" s="26"/>
      <c r="R556" s="1"/>
      <c r="S556" s="1"/>
      <c r="T556" s="1"/>
      <c r="U556" s="21"/>
      <c r="V556" s="1"/>
      <c r="W556" s="25"/>
      <c r="X556" s="26"/>
      <c r="Y556" s="1"/>
      <c r="Z556" s="1"/>
      <c r="AA556" s="1"/>
      <c r="AB556" s="21"/>
      <c r="AC556" s="1"/>
      <c r="AD556" s="25"/>
      <c r="AE556" s="26"/>
      <c r="AF556" s="1"/>
      <c r="AG556" s="1"/>
      <c r="AH556" s="1"/>
      <c r="AI556" s="21"/>
    </row>
    <row r="557" spans="1:35" ht="15.6" customHeight="1" outlineLevel="1" thickBot="1" x14ac:dyDescent="0.3">
      <c r="A557" s="72" t="s">
        <v>158</v>
      </c>
      <c r="B557" s="72"/>
      <c r="C557" s="72"/>
      <c r="D557" s="72"/>
      <c r="E557" s="72"/>
      <c r="F557" s="72"/>
      <c r="G557" s="21"/>
      <c r="H557" s="72" t="s">
        <v>158</v>
      </c>
      <c r="I557" s="72"/>
      <c r="J557" s="72"/>
      <c r="K557" s="72"/>
      <c r="L557" s="72"/>
      <c r="M557" s="72"/>
      <c r="N557" s="21"/>
      <c r="O557" s="72" t="s">
        <v>158</v>
      </c>
      <c r="P557" s="72"/>
      <c r="Q557" s="72"/>
      <c r="R557" s="72"/>
      <c r="S557" s="72"/>
      <c r="T557" s="72"/>
      <c r="U557" s="21"/>
      <c r="V557" s="72" t="s">
        <v>158</v>
      </c>
      <c r="W557" s="72"/>
      <c r="X557" s="72"/>
      <c r="Y557" s="72"/>
      <c r="Z557" s="72"/>
      <c r="AA557" s="72"/>
      <c r="AB557" s="21"/>
      <c r="AC557" s="72" t="s">
        <v>158</v>
      </c>
      <c r="AD557" s="72"/>
      <c r="AE557" s="72"/>
      <c r="AF557" s="72"/>
      <c r="AG557" s="72"/>
      <c r="AH557" s="72"/>
      <c r="AI557" s="21"/>
    </row>
    <row r="558" spans="1:35" ht="15" outlineLevel="1" thickTop="1" x14ac:dyDescent="0.2">
      <c r="A558" s="67" t="s">
        <v>1</v>
      </c>
      <c r="B558" s="69" t="s">
        <v>2</v>
      </c>
      <c r="C558" s="69" t="s">
        <v>151</v>
      </c>
      <c r="D558" s="35" t="s">
        <v>152</v>
      </c>
      <c r="E558" s="36" t="s">
        <v>153</v>
      </c>
      <c r="F558" s="35" t="s">
        <v>154</v>
      </c>
      <c r="G558" s="21"/>
      <c r="H558" s="67" t="s">
        <v>1</v>
      </c>
      <c r="I558" s="69" t="s">
        <v>2</v>
      </c>
      <c r="J558" s="69" t="s">
        <v>151</v>
      </c>
      <c r="K558" s="35" t="s">
        <v>152</v>
      </c>
      <c r="L558" s="36" t="s">
        <v>153</v>
      </c>
      <c r="M558" s="35" t="s">
        <v>154</v>
      </c>
      <c r="N558" s="21"/>
      <c r="O558" s="67" t="s">
        <v>1</v>
      </c>
      <c r="P558" s="69" t="s">
        <v>2</v>
      </c>
      <c r="Q558" s="69" t="s">
        <v>151</v>
      </c>
      <c r="R558" s="35" t="s">
        <v>152</v>
      </c>
      <c r="S558" s="36" t="s">
        <v>153</v>
      </c>
      <c r="T558" s="35" t="s">
        <v>154</v>
      </c>
      <c r="U558" s="21"/>
      <c r="V558" s="67" t="s">
        <v>1</v>
      </c>
      <c r="W558" s="69" t="s">
        <v>2</v>
      </c>
      <c r="X558" s="69" t="s">
        <v>151</v>
      </c>
      <c r="Y558" s="35" t="s">
        <v>152</v>
      </c>
      <c r="Z558" s="36" t="s">
        <v>153</v>
      </c>
      <c r="AA558" s="35" t="s">
        <v>154</v>
      </c>
      <c r="AB558" s="21"/>
      <c r="AC558" s="67" t="s">
        <v>1</v>
      </c>
      <c r="AD558" s="69" t="s">
        <v>2</v>
      </c>
      <c r="AE558" s="69" t="s">
        <v>151</v>
      </c>
      <c r="AF558" s="35" t="s">
        <v>152</v>
      </c>
      <c r="AG558" s="36" t="s">
        <v>153</v>
      </c>
      <c r="AH558" s="35" t="s">
        <v>154</v>
      </c>
      <c r="AI558" s="21"/>
    </row>
    <row r="559" spans="1:35" ht="15" outlineLevel="1" thickBot="1" x14ac:dyDescent="0.25">
      <c r="A559" s="68"/>
      <c r="B559" s="70"/>
      <c r="C559" s="70"/>
      <c r="D559" s="37" t="s">
        <v>155</v>
      </c>
      <c r="E559" s="37" t="s">
        <v>156</v>
      </c>
      <c r="F559" s="37" t="s">
        <v>157</v>
      </c>
      <c r="G559" s="21"/>
      <c r="H559" s="68"/>
      <c r="I559" s="70"/>
      <c r="J559" s="70"/>
      <c r="K559" s="37" t="s">
        <v>155</v>
      </c>
      <c r="L559" s="37" t="s">
        <v>156</v>
      </c>
      <c r="M559" s="37" t="s">
        <v>157</v>
      </c>
      <c r="N559" s="21"/>
      <c r="O559" s="68"/>
      <c r="P559" s="70"/>
      <c r="Q559" s="70"/>
      <c r="R559" s="37" t="s">
        <v>155</v>
      </c>
      <c r="S559" s="37" t="s">
        <v>156</v>
      </c>
      <c r="T559" s="37" t="s">
        <v>157</v>
      </c>
      <c r="U559" s="21"/>
      <c r="V559" s="68"/>
      <c r="W559" s="70"/>
      <c r="X559" s="70"/>
      <c r="Y559" s="37" t="s">
        <v>155</v>
      </c>
      <c r="Z559" s="37" t="s">
        <v>156</v>
      </c>
      <c r="AA559" s="37" t="s">
        <v>157</v>
      </c>
      <c r="AB559" s="21"/>
      <c r="AC559" s="68"/>
      <c r="AD559" s="70"/>
      <c r="AE559" s="70"/>
      <c r="AF559" s="37" t="s">
        <v>155</v>
      </c>
      <c r="AG559" s="37" t="s">
        <v>156</v>
      </c>
      <c r="AH559" s="37" t="s">
        <v>157</v>
      </c>
      <c r="AI559" s="21"/>
    </row>
    <row r="560" spans="1:35" ht="15" outlineLevel="1" thickTop="1" x14ac:dyDescent="0.2">
      <c r="A560" s="27" t="s">
        <v>3</v>
      </c>
      <c r="B560" t="s">
        <v>4</v>
      </c>
      <c r="C560" s="28">
        <v>1.7012373092819316E-4</v>
      </c>
      <c r="D560" s="29">
        <v>1.5149458953207453</v>
      </c>
      <c r="E560" s="30">
        <v>2.5772824786631713E-4</v>
      </c>
      <c r="F560" s="31">
        <v>4.054023960143311E-2</v>
      </c>
      <c r="G560" s="21"/>
      <c r="H560" s="27" t="s">
        <v>3</v>
      </c>
      <c r="I560" t="s">
        <v>4</v>
      </c>
      <c r="J560" s="28">
        <v>0</v>
      </c>
      <c r="K560" s="29">
        <v>1.8339573975974859</v>
      </c>
      <c r="L560" s="30">
        <v>0</v>
      </c>
      <c r="M560" s="31">
        <v>0</v>
      </c>
      <c r="N560" s="21"/>
      <c r="O560" s="27" t="s">
        <v>3</v>
      </c>
      <c r="P560" t="s">
        <v>4</v>
      </c>
      <c r="Q560" s="28">
        <v>1.7012373092819316E-4</v>
      </c>
      <c r="R560" s="29">
        <v>1.6817051666898113</v>
      </c>
      <c r="S560" s="30">
        <v>2.8609795727848968E-4</v>
      </c>
      <c r="T560" s="31">
        <v>6.6325807475053483E-3</v>
      </c>
      <c r="U560" s="21"/>
      <c r="V560" s="27" t="s">
        <v>3</v>
      </c>
      <c r="W560" t="s">
        <v>4</v>
      </c>
      <c r="X560" s="28">
        <v>1.7012373092819316E-4</v>
      </c>
      <c r="Y560" s="29">
        <v>1.7283908855099914</v>
      </c>
      <c r="Z560" s="30">
        <v>2.9404030594524328E-4</v>
      </c>
      <c r="AA560" s="31">
        <v>1.3482319160143781E-3</v>
      </c>
      <c r="AB560" s="21"/>
      <c r="AC560" s="27" t="s">
        <v>3</v>
      </c>
      <c r="AD560" t="s">
        <v>4</v>
      </c>
      <c r="AE560" s="28">
        <v>0</v>
      </c>
      <c r="AF560" s="29">
        <v>1.5201800871715354</v>
      </c>
      <c r="AG560" s="30">
        <v>0</v>
      </c>
      <c r="AH560" s="31">
        <v>0</v>
      </c>
      <c r="AI560" s="21"/>
    </row>
    <row r="561" spans="1:35" outlineLevel="1" x14ac:dyDescent="0.2">
      <c r="A561" s="27" t="s">
        <v>3</v>
      </c>
      <c r="B561" t="s">
        <v>5</v>
      </c>
      <c r="C561" s="28">
        <v>0</v>
      </c>
      <c r="D561" s="29">
        <v>1.5253583363492544</v>
      </c>
      <c r="E561" s="30">
        <v>0</v>
      </c>
      <c r="F561" s="31">
        <v>0</v>
      </c>
      <c r="G561" s="21"/>
      <c r="H561" s="27" t="s">
        <v>3</v>
      </c>
      <c r="I561" t="s">
        <v>5</v>
      </c>
      <c r="J561" s="28">
        <v>0</v>
      </c>
      <c r="K561" s="29">
        <v>2.1245191474498366</v>
      </c>
      <c r="L561" s="30">
        <v>0</v>
      </c>
      <c r="M561" s="31">
        <v>0</v>
      </c>
      <c r="N561" s="21"/>
      <c r="O561" s="27" t="s">
        <v>3</v>
      </c>
      <c r="P561" t="s">
        <v>5</v>
      </c>
      <c r="Q561" s="28">
        <v>0</v>
      </c>
      <c r="R561" s="29">
        <v>1.7880038549861963</v>
      </c>
      <c r="S561" s="30">
        <v>0</v>
      </c>
      <c r="T561" s="31">
        <v>0</v>
      </c>
      <c r="U561" s="21"/>
      <c r="V561" s="27" t="s">
        <v>3</v>
      </c>
      <c r="W561" t="s">
        <v>5</v>
      </c>
      <c r="X561" s="28">
        <v>0</v>
      </c>
      <c r="Y561" s="29">
        <v>1.8156693417006922</v>
      </c>
      <c r="Z561" s="30">
        <v>0</v>
      </c>
      <c r="AA561" s="31">
        <v>0</v>
      </c>
      <c r="AB561" s="21"/>
      <c r="AC561" s="27" t="s">
        <v>3</v>
      </c>
      <c r="AD561" t="s">
        <v>5</v>
      </c>
      <c r="AE561" s="28">
        <v>0</v>
      </c>
      <c r="AF561" s="29">
        <v>1.6563734594729125</v>
      </c>
      <c r="AG561" s="30">
        <v>0</v>
      </c>
      <c r="AH561" s="31">
        <v>0</v>
      </c>
      <c r="AI561" s="21"/>
    </row>
    <row r="562" spans="1:35" outlineLevel="1" x14ac:dyDescent="0.2">
      <c r="A562" s="27" t="s">
        <v>3</v>
      </c>
      <c r="B562" t="s">
        <v>6</v>
      </c>
      <c r="C562" s="28">
        <v>0.18996541422927149</v>
      </c>
      <c r="D562" s="29">
        <v>1.2903713956070972</v>
      </c>
      <c r="E562" s="30">
        <v>0.24512593667610538</v>
      </c>
      <c r="F562" s="31">
        <v>38.557916284479475</v>
      </c>
      <c r="G562" s="21"/>
      <c r="H562" s="27" t="s">
        <v>3</v>
      </c>
      <c r="I562" t="s">
        <v>6</v>
      </c>
      <c r="J562" s="28">
        <v>0.16009626602208238</v>
      </c>
      <c r="K562" s="29">
        <v>1.7091867638373586</v>
      </c>
      <c r="L562" s="30">
        <v>0.27363441882472783</v>
      </c>
      <c r="M562" s="31">
        <v>4.609597668406086</v>
      </c>
      <c r="N562" s="21"/>
      <c r="O562" s="27" t="s">
        <v>3</v>
      </c>
      <c r="P562" t="s">
        <v>6</v>
      </c>
      <c r="Q562" s="28">
        <v>0.18996541422927149</v>
      </c>
      <c r="R562" s="29">
        <v>1.63660034749098</v>
      </c>
      <c r="S562" s="30">
        <v>0.3108974629388937</v>
      </c>
      <c r="T562" s="31">
        <v>7.2075052431414184</v>
      </c>
      <c r="U562" s="21"/>
      <c r="V562" s="27" t="s">
        <v>3</v>
      </c>
      <c r="W562" t="s">
        <v>6</v>
      </c>
      <c r="X562" s="28">
        <v>0.18996541422927149</v>
      </c>
      <c r="Y562" s="29">
        <v>1.6742767253510238</v>
      </c>
      <c r="Z562" s="30">
        <v>0.31805467166573542</v>
      </c>
      <c r="AA562" s="31">
        <v>1.4583424473006517</v>
      </c>
      <c r="AB562" s="21"/>
      <c r="AC562" s="27" t="s">
        <v>3</v>
      </c>
      <c r="AD562" t="s">
        <v>6</v>
      </c>
      <c r="AE562" s="28">
        <v>0.16009626602208238</v>
      </c>
      <c r="AF562" s="29">
        <v>1.4783809017700966</v>
      </c>
      <c r="AG562" s="30">
        <v>0.23668326213175142</v>
      </c>
      <c r="AH562" s="31">
        <v>0.66676531469901212</v>
      </c>
      <c r="AI562" s="21"/>
    </row>
    <row r="563" spans="1:35" outlineLevel="1" x14ac:dyDescent="0.2">
      <c r="A563" s="27" t="s">
        <v>3</v>
      </c>
      <c r="B563" s="32" t="s">
        <v>7</v>
      </c>
      <c r="C563" s="28">
        <v>1.0632280972561506E-2</v>
      </c>
      <c r="D563" s="29">
        <v>1.0818713031635345</v>
      </c>
      <c r="E563" s="30">
        <v>1.1502759671385969E-2</v>
      </c>
      <c r="F563" s="31">
        <v>1.8093656283946429</v>
      </c>
      <c r="G563" s="21"/>
      <c r="H563" s="27" t="s">
        <v>3</v>
      </c>
      <c r="I563" s="32" t="s">
        <v>7</v>
      </c>
      <c r="J563" s="28">
        <v>1.0505295312615633E-2</v>
      </c>
      <c r="K563" s="29">
        <v>1.6752643274838428</v>
      </c>
      <c r="L563" s="30">
        <v>1.7599146486908194E-2</v>
      </c>
      <c r="M563" s="31">
        <v>0.29647215054460124</v>
      </c>
      <c r="N563" s="21"/>
      <c r="O563" s="27" t="s">
        <v>3</v>
      </c>
      <c r="P563" s="32" t="s">
        <v>7</v>
      </c>
      <c r="Q563" s="28">
        <v>1.0632280972561506E-2</v>
      </c>
      <c r="R563" s="29">
        <v>1.3995376487006126</v>
      </c>
      <c r="S563" s="30">
        <v>1.4880277512662993E-2</v>
      </c>
      <c r="T563" s="31">
        <v>0.34496800706603892</v>
      </c>
      <c r="U563" s="21"/>
      <c r="V563" s="27" t="s">
        <v>3</v>
      </c>
      <c r="W563" s="32" t="s">
        <v>7</v>
      </c>
      <c r="X563" s="28">
        <v>1.0632280972561506E-2</v>
      </c>
      <c r="Y563" s="29">
        <v>1.3770019595291234</v>
      </c>
      <c r="Z563" s="30">
        <v>1.4640671733481408E-2</v>
      </c>
      <c r="AA563" s="31">
        <v>6.7130323645646806E-2</v>
      </c>
      <c r="AB563" s="21"/>
      <c r="AC563" s="27" t="s">
        <v>3</v>
      </c>
      <c r="AD563" s="32" t="s">
        <v>7</v>
      </c>
      <c r="AE563" s="28">
        <v>1.0505295312615633E-2</v>
      </c>
      <c r="AF563" s="29">
        <v>1.4080349078688279</v>
      </c>
      <c r="AG563" s="30">
        <v>1.4791822517633581E-2</v>
      </c>
      <c r="AH563" s="31">
        <v>4.1670349255418661E-2</v>
      </c>
      <c r="AI563" s="21"/>
    </row>
    <row r="564" spans="1:35" outlineLevel="1" x14ac:dyDescent="0.2">
      <c r="A564" s="27" t="s">
        <v>3</v>
      </c>
      <c r="B564" s="32" t="s">
        <v>8</v>
      </c>
      <c r="C564" s="28">
        <v>4.8405812153381016E-3</v>
      </c>
      <c r="D564" s="29">
        <v>1.2883146171323301</v>
      </c>
      <c r="E564" s="30">
        <v>6.2361915351362551E-3</v>
      </c>
      <c r="F564" s="31">
        <v>0.98094291614471385</v>
      </c>
      <c r="G564" s="21"/>
      <c r="H564" s="27" t="s">
        <v>3</v>
      </c>
      <c r="I564" s="32" t="s">
        <v>8</v>
      </c>
      <c r="J564" s="28">
        <v>2.9564331643705008E-3</v>
      </c>
      <c r="K564" s="29">
        <v>1.7081349565980739</v>
      </c>
      <c r="L564" s="30">
        <v>5.0499868349071116E-3</v>
      </c>
      <c r="M564" s="31">
        <v>8.5071196962907894E-2</v>
      </c>
      <c r="N564" s="21"/>
      <c r="O564" s="27" t="s">
        <v>3</v>
      </c>
      <c r="P564" s="32" t="s">
        <v>8</v>
      </c>
      <c r="Q564" s="28">
        <v>4.8405812153381016E-3</v>
      </c>
      <c r="R564" s="29">
        <v>1.636334045975415</v>
      </c>
      <c r="S564" s="30">
        <v>7.9208078449667877E-3</v>
      </c>
      <c r="T564" s="31">
        <v>0.1836273076430173</v>
      </c>
      <c r="U564" s="21"/>
      <c r="V564" s="27" t="s">
        <v>3</v>
      </c>
      <c r="W564" s="32" t="s">
        <v>8</v>
      </c>
      <c r="X564" s="28">
        <v>4.8405812153381016E-3</v>
      </c>
      <c r="Y564" s="29">
        <v>1.6740491272410021</v>
      </c>
      <c r="Z564" s="30">
        <v>8.1033707588759381E-3</v>
      </c>
      <c r="AA564" s="31">
        <v>3.7155528896942132E-2</v>
      </c>
      <c r="AB564" s="21"/>
      <c r="AC564" s="27" t="s">
        <v>3</v>
      </c>
      <c r="AD564" s="32" t="s">
        <v>8</v>
      </c>
      <c r="AE564" s="28">
        <v>2.9564331643705008E-3</v>
      </c>
      <c r="AF564" s="29">
        <v>1.4772736385806544</v>
      </c>
      <c r="AG564" s="30">
        <v>4.367460777950128E-3</v>
      </c>
      <c r="AH564" s="31">
        <v>1.2303664119790964E-2</v>
      </c>
      <c r="AI564" s="21"/>
    </row>
    <row r="565" spans="1:35" outlineLevel="1" x14ac:dyDescent="0.2">
      <c r="A565" s="27" t="s">
        <v>3</v>
      </c>
      <c r="B565" s="32" t="s">
        <v>9</v>
      </c>
      <c r="C565" s="28">
        <v>4.101900657041526E-2</v>
      </c>
      <c r="D565" s="29">
        <v>0.5161485582428389</v>
      </c>
      <c r="E565" s="30">
        <v>2.1171901101873371E-2</v>
      </c>
      <c r="F565" s="31">
        <v>3.3303060514072831</v>
      </c>
      <c r="G565" s="21"/>
      <c r="H565" s="27" t="s">
        <v>3</v>
      </c>
      <c r="I565" s="32" t="s">
        <v>9</v>
      </c>
      <c r="J565" s="28">
        <v>0</v>
      </c>
      <c r="K565" s="29">
        <v>0.68367470553494347</v>
      </c>
      <c r="L565" s="30">
        <v>0</v>
      </c>
      <c r="M565" s="31">
        <v>0</v>
      </c>
      <c r="N565" s="21"/>
      <c r="O565" s="27" t="s">
        <v>3</v>
      </c>
      <c r="P565" s="32" t="s">
        <v>9</v>
      </c>
      <c r="Q565" s="28">
        <v>4.101900657041526E-2</v>
      </c>
      <c r="R565" s="29">
        <v>0.65464013899639206</v>
      </c>
      <c r="S565" s="30">
        <v>2.6852688162750566E-2</v>
      </c>
      <c r="T565" s="31">
        <v>0.62252322323873799</v>
      </c>
      <c r="U565" s="21"/>
      <c r="V565" s="27" t="s">
        <v>3</v>
      </c>
      <c r="W565" s="32" t="s">
        <v>9</v>
      </c>
      <c r="X565" s="28">
        <v>4.101900657041526E-2</v>
      </c>
      <c r="Y565" s="29">
        <v>0.66971069014040951</v>
      </c>
      <c r="Z565" s="30">
        <v>2.7470867199146796E-2</v>
      </c>
      <c r="AA565" s="31">
        <v>0.12595926194342669</v>
      </c>
      <c r="AB565" s="21"/>
      <c r="AC565" s="27" t="s">
        <v>3</v>
      </c>
      <c r="AD565" s="32" t="s">
        <v>9</v>
      </c>
      <c r="AE565" s="28">
        <v>0</v>
      </c>
      <c r="AF565" s="29">
        <v>0.59135236070803865</v>
      </c>
      <c r="AG565" s="30">
        <v>0</v>
      </c>
      <c r="AH565" s="31">
        <v>0</v>
      </c>
      <c r="AI565" s="21"/>
    </row>
    <row r="566" spans="1:35" outlineLevel="1" x14ac:dyDescent="0.2">
      <c r="A566" s="27" t="s">
        <v>3</v>
      </c>
      <c r="B566" s="32" t="s">
        <v>10</v>
      </c>
      <c r="C566" s="28">
        <v>2.2057197037608587E-2</v>
      </c>
      <c r="D566" s="29">
        <v>1.2883146171323301</v>
      </c>
      <c r="E566" s="30">
        <v>2.8416609356519074E-2</v>
      </c>
      <c r="F566" s="31">
        <v>4.4698870283367489</v>
      </c>
      <c r="G566" s="21"/>
      <c r="H566" s="27" t="s">
        <v>3</v>
      </c>
      <c r="I566" s="32" t="s">
        <v>10</v>
      </c>
      <c r="J566" s="28">
        <v>1.6909917018605058E-2</v>
      </c>
      <c r="K566" s="29">
        <v>1.7081349565980739</v>
      </c>
      <c r="L566" s="30">
        <v>2.8884420372651983E-2</v>
      </c>
      <c r="M566" s="31">
        <v>0.48658190506480875</v>
      </c>
      <c r="N566" s="21"/>
      <c r="O566" s="27" t="s">
        <v>3</v>
      </c>
      <c r="P566" s="32" t="s">
        <v>10</v>
      </c>
      <c r="Q566" s="28">
        <v>2.2057197037608587E-2</v>
      </c>
      <c r="R566" s="29">
        <v>1.636334045975415</v>
      </c>
      <c r="S566" s="30">
        <v>3.6092942471426998E-2</v>
      </c>
      <c r="T566" s="31">
        <v>0.83673912821328389</v>
      </c>
      <c r="U566" s="21"/>
      <c r="V566" s="27" t="s">
        <v>3</v>
      </c>
      <c r="W566" s="32" t="s">
        <v>10</v>
      </c>
      <c r="X566" s="28">
        <v>2.2057197037608587E-2</v>
      </c>
      <c r="Y566" s="29">
        <v>1.6740491272410021</v>
      </c>
      <c r="Z566" s="30">
        <v>3.6924831450191473E-2</v>
      </c>
      <c r="AA566" s="31">
        <v>0.16930752433603555</v>
      </c>
      <c r="AB566" s="21"/>
      <c r="AC566" s="27" t="s">
        <v>3</v>
      </c>
      <c r="AD566" s="32" t="s">
        <v>10</v>
      </c>
      <c r="AE566" s="28">
        <v>1.6909917018605058E-2</v>
      </c>
      <c r="AF566" s="29">
        <v>1.4772736385806544</v>
      </c>
      <c r="AG566" s="30">
        <v>2.4980574642171627E-2</v>
      </c>
      <c r="AH566" s="31">
        <v>7.0373293669486206E-2</v>
      </c>
      <c r="AI566" s="21"/>
    </row>
    <row r="567" spans="1:35" outlineLevel="1" x14ac:dyDescent="0.2">
      <c r="A567" s="27" t="s">
        <v>3</v>
      </c>
      <c r="B567" s="32" t="s">
        <v>11</v>
      </c>
      <c r="C567" s="28">
        <v>0</v>
      </c>
      <c r="D567" s="29">
        <v>1.1969165236598607</v>
      </c>
      <c r="E567" s="30">
        <v>0</v>
      </c>
      <c r="F567" s="31">
        <v>0</v>
      </c>
      <c r="G567" s="21"/>
      <c r="H567" s="27" t="s">
        <v>3</v>
      </c>
      <c r="I567" s="32" t="s">
        <v>11</v>
      </c>
      <c r="J567" s="28">
        <v>0</v>
      </c>
      <c r="K567" s="29">
        <v>1.3313250131243917</v>
      </c>
      <c r="L567" s="30">
        <v>0</v>
      </c>
      <c r="M567" s="31">
        <v>0</v>
      </c>
      <c r="N567" s="21"/>
      <c r="O567" s="27" t="s">
        <v>3</v>
      </c>
      <c r="P567" s="32" t="s">
        <v>11</v>
      </c>
      <c r="Q567" s="28">
        <v>0</v>
      </c>
      <c r="R567" s="29">
        <v>1.519172475023272</v>
      </c>
      <c r="S567" s="30">
        <v>0</v>
      </c>
      <c r="T567" s="31">
        <v>0</v>
      </c>
      <c r="U567" s="21"/>
      <c r="V567" s="27" t="s">
        <v>3</v>
      </c>
      <c r="W567" s="32" t="s">
        <v>11</v>
      </c>
      <c r="X567" s="28">
        <v>0</v>
      </c>
      <c r="Y567" s="29">
        <v>1.5541699512910037</v>
      </c>
      <c r="Z567" s="30">
        <v>0</v>
      </c>
      <c r="AA567" s="31">
        <v>0</v>
      </c>
      <c r="AB567" s="21"/>
      <c r="AC567" s="27" t="s">
        <v>3</v>
      </c>
      <c r="AD567" s="32" t="s">
        <v>11</v>
      </c>
      <c r="AE567" s="28">
        <v>0</v>
      </c>
      <c r="AF567" s="29">
        <v>1.1514614450873197</v>
      </c>
      <c r="AG567" s="30">
        <v>0</v>
      </c>
      <c r="AH567" s="31">
        <v>0</v>
      </c>
      <c r="AI567" s="21"/>
    </row>
    <row r="568" spans="1:35" outlineLevel="1" x14ac:dyDescent="0.2">
      <c r="A568" s="27" t="s">
        <v>12</v>
      </c>
      <c r="B568" s="32" t="s">
        <v>13</v>
      </c>
      <c r="C568" s="28">
        <v>6.1425035015076242E-2</v>
      </c>
      <c r="D568" s="29">
        <v>2.0664664146144047</v>
      </c>
      <c r="E568" s="30">
        <v>0.12693277187516888</v>
      </c>
      <c r="F568" s="31">
        <v>19.966321222819751</v>
      </c>
      <c r="G568" s="21"/>
      <c r="H568" s="27" t="s">
        <v>12</v>
      </c>
      <c r="I568" s="32" t="s">
        <v>13</v>
      </c>
      <c r="J568" s="28">
        <v>4.7570697875112767E-3</v>
      </c>
      <c r="K568" s="29">
        <v>2.7273716452163019</v>
      </c>
      <c r="L568" s="30">
        <v>1.2974297252773395E-2</v>
      </c>
      <c r="M568" s="31">
        <v>0.21856274741482612</v>
      </c>
      <c r="N568" s="21"/>
      <c r="O568" s="27" t="s">
        <v>12</v>
      </c>
      <c r="P568" s="32" t="s">
        <v>13</v>
      </c>
      <c r="Q568" s="28">
        <v>6.1425035015076242E-2</v>
      </c>
      <c r="R568" s="29">
        <v>0.85056473801418597</v>
      </c>
      <c r="S568" s="30">
        <v>5.2245968815110524E-2</v>
      </c>
      <c r="T568" s="31">
        <v>1.2112131459944557</v>
      </c>
      <c r="U568" s="21"/>
      <c r="V568" s="27" t="s">
        <v>12</v>
      </c>
      <c r="W568" s="32" t="s">
        <v>13</v>
      </c>
      <c r="X568" s="28">
        <v>6.1425035015076242E-2</v>
      </c>
      <c r="Y568" s="29">
        <v>0.83304069379095758</v>
      </c>
      <c r="Z568" s="30">
        <v>5.1169553785092976E-2</v>
      </c>
      <c r="AA568" s="31">
        <v>0.23462234308150878</v>
      </c>
      <c r="AB568" s="21"/>
      <c r="AC568" s="27" t="s">
        <v>12</v>
      </c>
      <c r="AD568" s="32" t="s">
        <v>13</v>
      </c>
      <c r="AE568" s="28">
        <v>4.7570697875112767E-3</v>
      </c>
      <c r="AF568" s="29">
        <v>1.4465020423680079</v>
      </c>
      <c r="AG568" s="30">
        <v>6.881111163322207E-3</v>
      </c>
      <c r="AH568" s="31">
        <v>1.9384920627540724E-2</v>
      </c>
      <c r="AI568" s="21"/>
    </row>
    <row r="569" spans="1:35" outlineLevel="1" x14ac:dyDescent="0.2">
      <c r="A569" s="27" t="s">
        <v>12</v>
      </c>
      <c r="B569" s="32" t="s">
        <v>14</v>
      </c>
      <c r="C569" s="28">
        <v>9.5741190985577981E-3</v>
      </c>
      <c r="D569" s="29">
        <v>1.9680632520137187</v>
      </c>
      <c r="E569" s="30">
        <v>1.8842471968274314E-2</v>
      </c>
      <c r="F569" s="31">
        <v>2.9638905886379558</v>
      </c>
      <c r="G569" s="21"/>
      <c r="H569" s="27" t="s">
        <v>12</v>
      </c>
      <c r="I569" s="32" t="s">
        <v>14</v>
      </c>
      <c r="J569" s="28">
        <v>2.5730948006811107E-2</v>
      </c>
      <c r="K569" s="29">
        <v>2.5974968049679061</v>
      </c>
      <c r="L569" s="30">
        <v>6.6836055236487169E-2</v>
      </c>
      <c r="M569" s="31">
        <v>1.1259085231558974</v>
      </c>
      <c r="N569" s="21"/>
      <c r="O569" s="27" t="s">
        <v>12</v>
      </c>
      <c r="P569" s="32" t="s">
        <v>14</v>
      </c>
      <c r="Q569" s="28">
        <v>9.5741190985577981E-3</v>
      </c>
      <c r="R569" s="29">
        <v>0.81006165525160567</v>
      </c>
      <c r="S569" s="30">
        <v>7.7556267645537405E-3</v>
      </c>
      <c r="T569" s="31">
        <v>0.17979793093504845</v>
      </c>
      <c r="U569" s="21"/>
      <c r="V569" s="27" t="s">
        <v>12</v>
      </c>
      <c r="W569" s="32" t="s">
        <v>14</v>
      </c>
      <c r="X569" s="28">
        <v>9.5741190985577981E-3</v>
      </c>
      <c r="Y569" s="29">
        <v>0.79337208932472159</v>
      </c>
      <c r="Z569" s="30">
        <v>7.5958388726665204E-3</v>
      </c>
      <c r="AA569" s="31">
        <v>3.4828396617635017E-2</v>
      </c>
      <c r="AB569" s="21"/>
      <c r="AC569" s="27" t="s">
        <v>12</v>
      </c>
      <c r="AD569" s="32" t="s">
        <v>14</v>
      </c>
      <c r="AE569" s="28">
        <v>2.5730948006811107E-2</v>
      </c>
      <c r="AF569" s="29">
        <v>1.377620992731436</v>
      </c>
      <c r="AG569" s="30">
        <v>3.5447494137064085E-2</v>
      </c>
      <c r="AH569" s="31">
        <v>9.985986913782792E-2</v>
      </c>
      <c r="AI569" s="21"/>
    </row>
    <row r="570" spans="1:35" outlineLevel="1" x14ac:dyDescent="0.2">
      <c r="A570" s="27" t="s">
        <v>12</v>
      </c>
      <c r="B570" s="32" t="s">
        <v>8</v>
      </c>
      <c r="C570" s="28">
        <v>4.840581215338105E-3</v>
      </c>
      <c r="D570" s="29">
        <v>1.5101304411258263</v>
      </c>
      <c r="E570" s="30">
        <v>7.3099090460239206E-3</v>
      </c>
      <c r="F570" s="31">
        <v>1.1498369567320637</v>
      </c>
      <c r="G570" s="21"/>
      <c r="H570" s="27" t="s">
        <v>12</v>
      </c>
      <c r="I570" s="32" t="s">
        <v>8</v>
      </c>
      <c r="J570" s="28">
        <v>2.9564331643705012E-3</v>
      </c>
      <c r="K570" s="29">
        <v>2.0878528757326698</v>
      </c>
      <c r="L570" s="30">
        <v>6.1725974841423878E-3</v>
      </c>
      <c r="M570" s="31">
        <v>0.10398250005653442</v>
      </c>
      <c r="N570" s="21"/>
      <c r="O570" s="27" t="s">
        <v>12</v>
      </c>
      <c r="P570" s="32" t="s">
        <v>8</v>
      </c>
      <c r="Q570" s="28">
        <v>4.840581215338105E-3</v>
      </c>
      <c r="R570" s="29">
        <v>0.69554784852150886</v>
      </c>
      <c r="S570" s="30">
        <v>3.3668558499220496E-3</v>
      </c>
      <c r="T570" s="31">
        <v>7.8053487351822132E-2</v>
      </c>
      <c r="U570" s="21"/>
      <c r="V570" s="27" t="s">
        <v>12</v>
      </c>
      <c r="W570" s="32" t="s">
        <v>8</v>
      </c>
      <c r="X570" s="28">
        <v>4.840581215338105E-3</v>
      </c>
      <c r="Y570" s="29">
        <v>0.68978448706541273</v>
      </c>
      <c r="Z570" s="30">
        <v>3.3389578307204668E-3</v>
      </c>
      <c r="AA570" s="31">
        <v>1.5309770200149973E-2</v>
      </c>
      <c r="AB570" s="21"/>
      <c r="AC570" s="27" t="s">
        <v>12</v>
      </c>
      <c r="AD570" s="32" t="s">
        <v>8</v>
      </c>
      <c r="AE570" s="28">
        <v>2.9564331643705012E-3</v>
      </c>
      <c r="AF570" s="29">
        <v>1.079160139978885</v>
      </c>
      <c r="AG570" s="30">
        <v>3.190464827500288E-3</v>
      </c>
      <c r="AH570" s="31">
        <v>8.9879244758769086E-3</v>
      </c>
      <c r="AI570" s="21"/>
    </row>
    <row r="571" spans="1:35" outlineLevel="1" x14ac:dyDescent="0.2">
      <c r="A571" s="27" t="s">
        <v>12</v>
      </c>
      <c r="B571" s="32" t="s">
        <v>10</v>
      </c>
      <c r="C571" s="28">
        <v>2.2057197037608587E-2</v>
      </c>
      <c r="D571" s="29">
        <v>1.6779227123620293</v>
      </c>
      <c r="E571" s="30">
        <v>3.701027188044792E-2</v>
      </c>
      <c r="F571" s="31">
        <v>5.8216563460509647</v>
      </c>
      <c r="G571" s="21"/>
      <c r="H571" s="27" t="s">
        <v>12</v>
      </c>
      <c r="I571" s="32" t="s">
        <v>10</v>
      </c>
      <c r="J571" s="28">
        <v>1.6909917018605058E-2</v>
      </c>
      <c r="K571" s="29">
        <v>2.3198365285918552</v>
      </c>
      <c r="L571" s="30">
        <v>3.9228243195217095E-2</v>
      </c>
      <c r="M571" s="31">
        <v>0.66083213926448747</v>
      </c>
      <c r="N571" s="21"/>
      <c r="O571" s="27" t="s">
        <v>12</v>
      </c>
      <c r="P571" s="32" t="s">
        <v>10</v>
      </c>
      <c r="Q571" s="28">
        <v>2.2057197037608587E-2</v>
      </c>
      <c r="R571" s="29">
        <v>0.77283094280167652</v>
      </c>
      <c r="S571" s="30">
        <v>1.7046484382137392E-2</v>
      </c>
      <c r="T571" s="31">
        <v>0.39518696743283482</v>
      </c>
      <c r="U571" s="21"/>
      <c r="V571" s="27" t="s">
        <v>12</v>
      </c>
      <c r="W571" s="32" t="s">
        <v>10</v>
      </c>
      <c r="X571" s="28">
        <v>2.2057197037608587E-2</v>
      </c>
      <c r="Y571" s="29">
        <v>0.76642720785045859</v>
      </c>
      <c r="Z571" s="30">
        <v>1.6905235938541756E-2</v>
      </c>
      <c r="AA571" s="31">
        <v>7.7513790386069301E-2</v>
      </c>
      <c r="AB571" s="21"/>
      <c r="AC571" s="27" t="s">
        <v>12</v>
      </c>
      <c r="AD571" s="32" t="s">
        <v>10</v>
      </c>
      <c r="AE571" s="28">
        <v>1.6909917018605058E-2</v>
      </c>
      <c r="AF571" s="29">
        <v>1.199066822198761</v>
      </c>
      <c r="AG571" s="30">
        <v>2.0276120463143515E-2</v>
      </c>
      <c r="AH571" s="31">
        <v>5.712027846716633E-2</v>
      </c>
      <c r="AI571" s="21"/>
    </row>
    <row r="572" spans="1:35" outlineLevel="1" x14ac:dyDescent="0.2">
      <c r="A572" s="27" t="s">
        <v>12</v>
      </c>
      <c r="B572" s="32" t="s">
        <v>11</v>
      </c>
      <c r="C572" s="28">
        <v>0</v>
      </c>
      <c r="D572" s="29">
        <v>1.5336090019616129</v>
      </c>
      <c r="E572" s="30">
        <v>0</v>
      </c>
      <c r="F572" s="31">
        <v>0</v>
      </c>
      <c r="G572" s="21"/>
      <c r="H572" s="27" t="s">
        <v>12</v>
      </c>
      <c r="I572" s="32" t="s">
        <v>11</v>
      </c>
      <c r="J572" s="28">
        <v>0</v>
      </c>
      <c r="K572" s="29">
        <v>2.156419958635253</v>
      </c>
      <c r="L572" s="30">
        <v>0</v>
      </c>
      <c r="M572" s="31">
        <v>0</v>
      </c>
      <c r="N572" s="21"/>
      <c r="O572" s="27" t="s">
        <v>12</v>
      </c>
      <c r="P572" s="32" t="s">
        <v>11</v>
      </c>
      <c r="Q572" s="28">
        <v>0</v>
      </c>
      <c r="R572" s="29">
        <v>0.72772046417928815</v>
      </c>
      <c r="S572" s="30">
        <v>0</v>
      </c>
      <c r="T572" s="31">
        <v>0</v>
      </c>
      <c r="U572" s="21"/>
      <c r="V572" s="27" t="s">
        <v>12</v>
      </c>
      <c r="W572" s="32" t="s">
        <v>11</v>
      </c>
      <c r="X572" s="28">
        <v>0</v>
      </c>
      <c r="Y572" s="29">
        <v>0.718697765990575</v>
      </c>
      <c r="Z572" s="30">
        <v>0</v>
      </c>
      <c r="AA572" s="31">
        <v>0</v>
      </c>
      <c r="AB572" s="21"/>
      <c r="AC572" s="27" t="s">
        <v>12</v>
      </c>
      <c r="AD572" s="32" t="s">
        <v>11</v>
      </c>
      <c r="AE572" s="28">
        <v>0</v>
      </c>
      <c r="AF572" s="29">
        <v>1.112321447799077</v>
      </c>
      <c r="AG572" s="30">
        <v>0</v>
      </c>
      <c r="AH572" s="31">
        <v>0</v>
      </c>
      <c r="AI572" s="21"/>
    </row>
    <row r="573" spans="1:35" outlineLevel="1" x14ac:dyDescent="0.2">
      <c r="A573" s="27" t="s">
        <v>15</v>
      </c>
      <c r="B573" s="32" t="s">
        <v>15</v>
      </c>
      <c r="C573" s="28">
        <v>1</v>
      </c>
      <c r="D573" s="29">
        <v>0.5665697454077534</v>
      </c>
      <c r="E573" s="30">
        <v>0.5665697454077534</v>
      </c>
      <c r="F573" s="31">
        <v>89.120511313401565</v>
      </c>
      <c r="G573" s="21"/>
      <c r="H573" s="27" t="s">
        <v>15</v>
      </c>
      <c r="I573" s="32" t="s">
        <v>15</v>
      </c>
      <c r="J573" s="28">
        <v>1</v>
      </c>
      <c r="K573" s="29">
        <v>0.80383694708983</v>
      </c>
      <c r="L573" s="30">
        <v>0.80383694708983</v>
      </c>
      <c r="M573" s="31">
        <v>13.541296935519501</v>
      </c>
      <c r="N573" s="21"/>
      <c r="O573" s="27" t="s">
        <v>15</v>
      </c>
      <c r="P573" s="32" t="s">
        <v>15</v>
      </c>
      <c r="Q573" s="28">
        <v>1</v>
      </c>
      <c r="R573" s="29">
        <v>0.78595286229087036</v>
      </c>
      <c r="S573" s="30">
        <v>0.78595286229087036</v>
      </c>
      <c r="T573" s="31">
        <v>18.220667747735369</v>
      </c>
      <c r="U573" s="21"/>
      <c r="V573" s="27" t="s">
        <v>15</v>
      </c>
      <c r="W573" s="32" t="s">
        <v>15</v>
      </c>
      <c r="X573" s="28">
        <v>1</v>
      </c>
      <c r="Y573" s="29">
        <v>0.78894831683632471</v>
      </c>
      <c r="Z573" s="30">
        <v>0.78894831683632471</v>
      </c>
      <c r="AA573" s="31">
        <v>3.6174812749740441</v>
      </c>
      <c r="AB573" s="21"/>
      <c r="AC573" s="27" t="s">
        <v>15</v>
      </c>
      <c r="AD573" s="32" t="s">
        <v>15</v>
      </c>
      <c r="AE573" s="28">
        <v>1</v>
      </c>
      <c r="AF573" s="29">
        <v>0.65334582748836878</v>
      </c>
      <c r="AG573" s="30">
        <v>0.65334582748836878</v>
      </c>
      <c r="AH573" s="31">
        <v>1.8405540482624962</v>
      </c>
      <c r="AI573" s="21"/>
    </row>
    <row r="574" spans="1:35" outlineLevel="1" x14ac:dyDescent="0.2">
      <c r="A574" s="27" t="s">
        <v>16</v>
      </c>
      <c r="B574" s="32" t="s">
        <v>17</v>
      </c>
      <c r="C574" s="28">
        <v>0.53309505366549204</v>
      </c>
      <c r="D574" s="29">
        <v>0.22397800000000001</v>
      </c>
      <c r="E574" s="30">
        <v>0.11940156392988958</v>
      </c>
      <c r="F574" s="31">
        <v>18.781674304534693</v>
      </c>
      <c r="G574" s="21"/>
      <c r="H574" s="27" t="s">
        <v>16</v>
      </c>
      <c r="I574" s="32" t="s">
        <v>17</v>
      </c>
      <c r="J574" s="28">
        <v>0.38283828382838286</v>
      </c>
      <c r="K574" s="29">
        <v>0.263048</v>
      </c>
      <c r="L574" s="30">
        <v>0.10070484488448846</v>
      </c>
      <c r="M574" s="31">
        <v>1.6964562432260253</v>
      </c>
      <c r="N574" s="21"/>
      <c r="O574" s="27" t="s">
        <v>16</v>
      </c>
      <c r="P574" s="32" t="s">
        <v>17</v>
      </c>
      <c r="Q574" s="28">
        <v>0.53309505366549204</v>
      </c>
      <c r="R574" s="29">
        <v>0.22397800000000001</v>
      </c>
      <c r="S574" s="30">
        <v>0.11940156392988958</v>
      </c>
      <c r="T574" s="31">
        <v>2.768074689091661</v>
      </c>
      <c r="U574" s="21"/>
      <c r="V574" s="27" t="s">
        <v>16</v>
      </c>
      <c r="W574" s="32" t="s">
        <v>17</v>
      </c>
      <c r="X574" s="28">
        <v>0.53309505366549204</v>
      </c>
      <c r="Y574" s="29">
        <v>0.22397800000000001</v>
      </c>
      <c r="Z574" s="30">
        <v>0.11940156392988958</v>
      </c>
      <c r="AA574" s="31">
        <v>0.54747936271800257</v>
      </c>
      <c r="AB574" s="21"/>
      <c r="AC574" s="27" t="s">
        <v>16</v>
      </c>
      <c r="AD574" s="32" t="s">
        <v>17</v>
      </c>
      <c r="AE574" s="28">
        <v>0.38283828382838286</v>
      </c>
      <c r="AF574" s="29">
        <v>0.263048</v>
      </c>
      <c r="AG574" s="30">
        <v>0.10070484488448846</v>
      </c>
      <c r="AH574" s="31">
        <v>0.28369770209497774</v>
      </c>
      <c r="AI574" s="21"/>
    </row>
    <row r="575" spans="1:35" outlineLevel="1" x14ac:dyDescent="0.2">
      <c r="A575" s="27" t="s">
        <v>18</v>
      </c>
      <c r="B575" s="32" t="s">
        <v>19</v>
      </c>
      <c r="C575" s="28">
        <v>1</v>
      </c>
      <c r="D575" s="29">
        <v>0.17377788197782101</v>
      </c>
      <c r="E575" s="30">
        <v>0.17377788197782101</v>
      </c>
      <c r="F575" s="31">
        <v>27.334981831190841</v>
      </c>
      <c r="G575" s="21"/>
      <c r="H575" s="27" t="s">
        <v>18</v>
      </c>
      <c r="I575" s="32" t="s">
        <v>19</v>
      </c>
      <c r="J575" s="28">
        <v>1</v>
      </c>
      <c r="K575" s="29">
        <v>0.13322970951632948</v>
      </c>
      <c r="L575" s="30">
        <v>0.13322970951632948</v>
      </c>
      <c r="M575" s="31">
        <v>2.2443644369982092</v>
      </c>
      <c r="N575" s="21"/>
      <c r="O575" s="27" t="s">
        <v>18</v>
      </c>
      <c r="P575" s="32" t="s">
        <v>19</v>
      </c>
      <c r="Q575" s="28">
        <v>1</v>
      </c>
      <c r="R575" s="29">
        <v>0.17377788197782101</v>
      </c>
      <c r="S575" s="30">
        <v>0.17377788197782101</v>
      </c>
      <c r="T575" s="31">
        <v>4.028675511396286</v>
      </c>
      <c r="U575" s="21"/>
      <c r="V575" s="27" t="s">
        <v>18</v>
      </c>
      <c r="W575" s="32" t="s">
        <v>19</v>
      </c>
      <c r="X575" s="28">
        <v>1</v>
      </c>
      <c r="Y575" s="29">
        <v>0.17377788197782101</v>
      </c>
      <c r="Z575" s="30">
        <v>0.17377788197782101</v>
      </c>
      <c r="AA575" s="31">
        <v>0.79680534281415327</v>
      </c>
      <c r="AB575" s="21"/>
      <c r="AC575" s="27" t="s">
        <v>18</v>
      </c>
      <c r="AD575" s="32" t="s">
        <v>19</v>
      </c>
      <c r="AE575" s="28">
        <v>1</v>
      </c>
      <c r="AF575" s="29">
        <v>0.13322970951632948</v>
      </c>
      <c r="AG575" s="30">
        <v>0.13322970951632948</v>
      </c>
      <c r="AH575" s="31">
        <v>0.37532417118479589</v>
      </c>
      <c r="AI575" s="21"/>
    </row>
    <row r="576" spans="1:35" outlineLevel="1" x14ac:dyDescent="0.2">
      <c r="A576" s="27" t="s">
        <v>18</v>
      </c>
      <c r="B576" s="32" t="s">
        <v>20</v>
      </c>
      <c r="C576" s="28">
        <v>1</v>
      </c>
      <c r="D576" s="29">
        <v>4.1877757719269444E-2</v>
      </c>
      <c r="E576" s="30">
        <v>4.1877757719269444E-2</v>
      </c>
      <c r="F576" s="31">
        <v>6.5873040536501763</v>
      </c>
      <c r="G576" s="21"/>
      <c r="H576" s="27" t="s">
        <v>18</v>
      </c>
      <c r="I576" s="32" t="s">
        <v>20</v>
      </c>
      <c r="J576" s="28">
        <v>1</v>
      </c>
      <c r="K576" s="29">
        <v>3.2106280918106578E-2</v>
      </c>
      <c r="L576" s="30">
        <v>3.2106280918106578E-2</v>
      </c>
      <c r="M576" s="31">
        <v>0.54085680557639215</v>
      </c>
      <c r="N576" s="21"/>
      <c r="O576" s="27" t="s">
        <v>18</v>
      </c>
      <c r="P576" s="32" t="s">
        <v>20</v>
      </c>
      <c r="Q576" s="28">
        <v>1</v>
      </c>
      <c r="R576" s="29">
        <v>4.1877757719269444E-2</v>
      </c>
      <c r="S576" s="30">
        <v>4.1877757719269444E-2</v>
      </c>
      <c r="T576" s="31">
        <v>0.97084792998766101</v>
      </c>
      <c r="U576" s="21"/>
      <c r="V576" s="27" t="s">
        <v>18</v>
      </c>
      <c r="W576" s="32" t="s">
        <v>20</v>
      </c>
      <c r="X576" s="28">
        <v>1</v>
      </c>
      <c r="Y576" s="29">
        <v>4.1877757719269444E-2</v>
      </c>
      <c r="Z576" s="30">
        <v>4.1877757719269444E-2</v>
      </c>
      <c r="AA576" s="31">
        <v>0.19201765331706197</v>
      </c>
      <c r="AB576" s="21"/>
      <c r="AC576" s="27" t="s">
        <v>18</v>
      </c>
      <c r="AD576" s="32" t="s">
        <v>20</v>
      </c>
      <c r="AE576" s="28">
        <v>1</v>
      </c>
      <c r="AF576" s="29">
        <v>3.2106280918106578E-2</v>
      </c>
      <c r="AG576" s="30">
        <v>3.2106280918106578E-2</v>
      </c>
      <c r="AH576" s="31">
        <v>9.0447268249411156E-2</v>
      </c>
      <c r="AI576" s="21"/>
    </row>
    <row r="577" spans="1:35" outlineLevel="1" x14ac:dyDescent="0.2">
      <c r="A577" s="27" t="s">
        <v>18</v>
      </c>
      <c r="B577" s="32" t="s">
        <v>21</v>
      </c>
      <c r="C577" s="28">
        <v>1</v>
      </c>
      <c r="D577" s="29">
        <v>0.6613401553001963</v>
      </c>
      <c r="E577" s="30">
        <v>0.6613401553001963</v>
      </c>
      <c r="F577" s="31">
        <v>104.02774463366417</v>
      </c>
      <c r="G577" s="21"/>
      <c r="H577" s="27" t="s">
        <v>18</v>
      </c>
      <c r="I577" s="32" t="s">
        <v>21</v>
      </c>
      <c r="J577" s="28">
        <v>1</v>
      </c>
      <c r="K577" s="29">
        <v>0.50702745239681724</v>
      </c>
      <c r="L577" s="30">
        <v>0.50702745239681724</v>
      </c>
      <c r="M577" s="31">
        <v>8.5412959832487232</v>
      </c>
      <c r="N577" s="21"/>
      <c r="O577" s="27" t="s">
        <v>18</v>
      </c>
      <c r="P577" s="32" t="s">
        <v>21</v>
      </c>
      <c r="Q577" s="28">
        <v>1</v>
      </c>
      <c r="R577" s="29">
        <v>0.6613401553001963</v>
      </c>
      <c r="S577" s="30">
        <v>0.6613401553001963</v>
      </c>
      <c r="T577" s="31">
        <v>15.331783642644242</v>
      </c>
      <c r="U577" s="21"/>
      <c r="V577" s="27" t="s">
        <v>18</v>
      </c>
      <c r="W577" s="32" t="s">
        <v>21</v>
      </c>
      <c r="X577" s="28">
        <v>1</v>
      </c>
      <c r="Y577" s="29">
        <v>0.6613401553001963</v>
      </c>
      <c r="Z577" s="30">
        <v>0.6613401553001963</v>
      </c>
      <c r="AA577" s="31">
        <v>3.0323730682135559</v>
      </c>
      <c r="AB577" s="21"/>
      <c r="AC577" s="27" t="s">
        <v>18</v>
      </c>
      <c r="AD577" s="32" t="s">
        <v>21</v>
      </c>
      <c r="AE577" s="28">
        <v>1</v>
      </c>
      <c r="AF577" s="29">
        <v>0.50702745239681724</v>
      </c>
      <c r="AG577" s="30">
        <v>0.50702745239681724</v>
      </c>
      <c r="AH577" s="31">
        <v>1.4283575264828574</v>
      </c>
      <c r="AI577" s="21"/>
    </row>
    <row r="578" spans="1:35" outlineLevel="1" x14ac:dyDescent="0.2">
      <c r="A578" s="27" t="s">
        <v>18</v>
      </c>
      <c r="B578" s="32" t="s">
        <v>22</v>
      </c>
      <c r="C578" s="28">
        <v>1</v>
      </c>
      <c r="D578" s="29">
        <v>1.9243613180253121</v>
      </c>
      <c r="E578" s="30">
        <v>1.9243613180253121</v>
      </c>
      <c r="F578" s="31">
        <v>302.69894572418559</v>
      </c>
      <c r="G578" s="21"/>
      <c r="H578" s="27" t="s">
        <v>18</v>
      </c>
      <c r="I578" s="32" t="s">
        <v>22</v>
      </c>
      <c r="J578" s="28">
        <v>1</v>
      </c>
      <c r="K578" s="29">
        <v>1.4753436771527393</v>
      </c>
      <c r="L578" s="30">
        <v>1.4753436771527393</v>
      </c>
      <c r="M578" s="31">
        <v>24.853382127549658</v>
      </c>
      <c r="N578" s="21"/>
      <c r="O578" s="27" t="s">
        <v>18</v>
      </c>
      <c r="P578" s="32" t="s">
        <v>22</v>
      </c>
      <c r="Q578" s="28">
        <v>1</v>
      </c>
      <c r="R578" s="29">
        <v>1.9243613180253121</v>
      </c>
      <c r="S578" s="30">
        <v>1.9243613180253121</v>
      </c>
      <c r="T578" s="31">
        <v>44.612278782384465</v>
      </c>
      <c r="U578" s="21"/>
      <c r="V578" s="27" t="s">
        <v>18</v>
      </c>
      <c r="W578" s="32" t="s">
        <v>22</v>
      </c>
      <c r="X578" s="28">
        <v>1</v>
      </c>
      <c r="Y578" s="29">
        <v>1.9243613180253121</v>
      </c>
      <c r="Z578" s="30">
        <v>1.9243613180253121</v>
      </c>
      <c r="AA578" s="31">
        <v>8.82357042366964</v>
      </c>
      <c r="AB578" s="21"/>
      <c r="AC578" s="27" t="s">
        <v>18</v>
      </c>
      <c r="AD578" s="32" t="s">
        <v>22</v>
      </c>
      <c r="AE578" s="28">
        <v>1</v>
      </c>
      <c r="AF578" s="29">
        <v>1.4753436771527393</v>
      </c>
      <c r="AG578" s="30">
        <v>1.4753436771527393</v>
      </c>
      <c r="AH578" s="31">
        <v>4.1562211975866541</v>
      </c>
      <c r="AI578" s="21"/>
    </row>
    <row r="579" spans="1:35" outlineLevel="1" x14ac:dyDescent="0.2">
      <c r="A579" s="27" t="s">
        <v>23</v>
      </c>
      <c r="B579" s="32" t="s">
        <v>19</v>
      </c>
      <c r="C579" s="28">
        <v>1</v>
      </c>
      <c r="D579" s="29">
        <v>0.32819515510574104</v>
      </c>
      <c r="E579" s="30">
        <v>0.32819515510574104</v>
      </c>
      <c r="F579" s="31">
        <v>51.624570974143147</v>
      </c>
      <c r="G579" s="21"/>
      <c r="H579" s="27" t="s">
        <v>23</v>
      </c>
      <c r="I579" s="32" t="s">
        <v>19</v>
      </c>
      <c r="J579" s="28">
        <v>1</v>
      </c>
      <c r="K579" s="29">
        <v>0.25161628558106808</v>
      </c>
      <c r="L579" s="30">
        <v>0.25161628558106808</v>
      </c>
      <c r="M579" s="31">
        <v>4.2386840381012689</v>
      </c>
      <c r="N579" s="21"/>
      <c r="O579" s="27" t="s">
        <v>23</v>
      </c>
      <c r="P579" s="32" t="s">
        <v>19</v>
      </c>
      <c r="Q579" s="28">
        <v>1</v>
      </c>
      <c r="R579" s="29">
        <v>0.32819515510574104</v>
      </c>
      <c r="S579" s="30">
        <v>0.32819515510574104</v>
      </c>
      <c r="T579" s="31">
        <v>7.6085159358896659</v>
      </c>
      <c r="U579" s="21"/>
      <c r="V579" s="27" t="s">
        <v>23</v>
      </c>
      <c r="W579" s="32" t="s">
        <v>19</v>
      </c>
      <c r="X579" s="28">
        <v>1</v>
      </c>
      <c r="Y579" s="29">
        <v>0.32819515510574104</v>
      </c>
      <c r="Z579" s="30">
        <v>0.32819515510574104</v>
      </c>
      <c r="AA579" s="31">
        <v>1.5048385335214869</v>
      </c>
      <c r="AB579" s="21"/>
      <c r="AC579" s="27" t="s">
        <v>23</v>
      </c>
      <c r="AD579" s="32" t="s">
        <v>19</v>
      </c>
      <c r="AE579" s="28">
        <v>1</v>
      </c>
      <c r="AF579" s="29">
        <v>0.25161628558106808</v>
      </c>
      <c r="AG579" s="30">
        <v>0.25161628558106808</v>
      </c>
      <c r="AH579" s="31">
        <v>0.70883344402050508</v>
      </c>
      <c r="AI579" s="21"/>
    </row>
    <row r="580" spans="1:35" outlineLevel="1" x14ac:dyDescent="0.2">
      <c r="A580" s="27" t="s">
        <v>23</v>
      </c>
      <c r="B580" s="32" t="s">
        <v>24</v>
      </c>
      <c r="C580" s="28">
        <v>1</v>
      </c>
      <c r="D580" s="29">
        <v>0.19213895462938912</v>
      </c>
      <c r="E580" s="30">
        <v>0.19213895462938912</v>
      </c>
      <c r="F580" s="31">
        <v>30.223149080207296</v>
      </c>
      <c r="G580" s="21"/>
      <c r="H580" s="27" t="s">
        <v>23</v>
      </c>
      <c r="I580" s="32" t="s">
        <v>24</v>
      </c>
      <c r="J580" s="28">
        <v>1</v>
      </c>
      <c r="K580" s="29">
        <v>0.14730653188253165</v>
      </c>
      <c r="L580" s="30">
        <v>0.14730653188253165</v>
      </c>
      <c r="M580" s="31">
        <v>2.4815001300755317</v>
      </c>
      <c r="N580" s="21"/>
      <c r="O580" s="27" t="s">
        <v>23</v>
      </c>
      <c r="P580" s="32" t="s">
        <v>24</v>
      </c>
      <c r="Q580" s="28">
        <v>1</v>
      </c>
      <c r="R580" s="29">
        <v>0.19213895462938912</v>
      </c>
      <c r="S580" s="30">
        <v>0.19213895462938912</v>
      </c>
      <c r="T580" s="31">
        <v>4.4543384491214759</v>
      </c>
      <c r="U580" s="21"/>
      <c r="V580" s="27" t="s">
        <v>23</v>
      </c>
      <c r="W580" s="32" t="s">
        <v>24</v>
      </c>
      <c r="X580" s="28">
        <v>1</v>
      </c>
      <c r="Y580" s="29">
        <v>0.19213895462938912</v>
      </c>
      <c r="Z580" s="30">
        <v>0.19213895462938912</v>
      </c>
      <c r="AA580" s="31">
        <v>0.88099442730555899</v>
      </c>
      <c r="AB580" s="21"/>
      <c r="AC580" s="27" t="s">
        <v>23</v>
      </c>
      <c r="AD580" s="32" t="s">
        <v>24</v>
      </c>
      <c r="AE580" s="28">
        <v>1</v>
      </c>
      <c r="AF580" s="29">
        <v>0.14730653188253165</v>
      </c>
      <c r="AG580" s="30">
        <v>0.14730653188253165</v>
      </c>
      <c r="AH580" s="31">
        <v>0.4149802787203517</v>
      </c>
      <c r="AI580" s="21"/>
    </row>
    <row r="581" spans="1:35" outlineLevel="1" x14ac:dyDescent="0.2">
      <c r="A581" s="27" t="s">
        <v>23</v>
      </c>
      <c r="B581" s="32" t="s">
        <v>22</v>
      </c>
      <c r="C581" s="28">
        <v>1</v>
      </c>
      <c r="D581" s="29">
        <v>0.5171225606516352</v>
      </c>
      <c r="E581" s="30">
        <v>0.5171225606516352</v>
      </c>
      <c r="F581" s="31">
        <v>81.342548539723992</v>
      </c>
      <c r="G581" s="21"/>
      <c r="H581" s="27" t="s">
        <v>23</v>
      </c>
      <c r="I581" s="32" t="s">
        <v>22</v>
      </c>
      <c r="J581" s="28">
        <v>1</v>
      </c>
      <c r="K581" s="29">
        <v>0.39646062983292035</v>
      </c>
      <c r="L581" s="30">
        <v>0.39646062983292035</v>
      </c>
      <c r="M581" s="31">
        <v>6.678706585019297</v>
      </c>
      <c r="N581" s="21"/>
      <c r="O581" s="27" t="s">
        <v>23</v>
      </c>
      <c r="P581" s="32" t="s">
        <v>22</v>
      </c>
      <c r="Q581" s="28">
        <v>1</v>
      </c>
      <c r="R581" s="29">
        <v>0.5171225606516352</v>
      </c>
      <c r="S581" s="30">
        <v>0.5171225606516352</v>
      </c>
      <c r="T581" s="31">
        <v>11.988401359119305</v>
      </c>
      <c r="U581" s="21"/>
      <c r="V581" s="27" t="s">
        <v>23</v>
      </c>
      <c r="W581" s="32" t="s">
        <v>22</v>
      </c>
      <c r="X581" s="28">
        <v>1</v>
      </c>
      <c r="Y581" s="29">
        <v>0.5171225606516352</v>
      </c>
      <c r="Z581" s="30">
        <v>0.5171225606516352</v>
      </c>
      <c r="AA581" s="31">
        <v>2.3711073844803088</v>
      </c>
      <c r="AB581" s="21"/>
      <c r="AC581" s="27" t="s">
        <v>23</v>
      </c>
      <c r="AD581" s="32" t="s">
        <v>22</v>
      </c>
      <c r="AE581" s="28">
        <v>1</v>
      </c>
      <c r="AF581" s="29">
        <v>0.39646062983292035</v>
      </c>
      <c r="AG581" s="30">
        <v>0.39646062983292035</v>
      </c>
      <c r="AH581" s="31">
        <v>1.11687744302411</v>
      </c>
      <c r="AI581" s="21"/>
    </row>
    <row r="582" spans="1:35" outlineLevel="1" x14ac:dyDescent="0.2">
      <c r="A582" s="27" t="s">
        <v>25</v>
      </c>
      <c r="B582" s="32" t="s">
        <v>26</v>
      </c>
      <c r="C582" s="28">
        <v>1.0989010989011E-2</v>
      </c>
      <c r="D582" s="29">
        <v>0.90414285714285714</v>
      </c>
      <c r="E582" s="30">
        <v>9.9356357927786604E-3</v>
      </c>
      <c r="F582" s="31">
        <v>1.5628595583389417</v>
      </c>
      <c r="G582" s="21"/>
      <c r="H582" s="27" t="s">
        <v>25</v>
      </c>
      <c r="I582" s="32" t="s">
        <v>26</v>
      </c>
      <c r="J582" s="28">
        <v>1.0989010989011E-2</v>
      </c>
      <c r="K582" s="29">
        <v>0.63290000000000002</v>
      </c>
      <c r="L582" s="30">
        <v>6.9549450549450621E-3</v>
      </c>
      <c r="M582" s="31">
        <v>0.11716179070916659</v>
      </c>
      <c r="N582" s="21"/>
      <c r="O582" s="27" t="s">
        <v>25</v>
      </c>
      <c r="P582" s="32" t="s">
        <v>26</v>
      </c>
      <c r="Q582" s="28">
        <v>1.0989010989011E-2</v>
      </c>
      <c r="R582" s="29">
        <v>0.90414285714285714</v>
      </c>
      <c r="S582" s="30">
        <v>9.9356357927786604E-3</v>
      </c>
      <c r="T582" s="31">
        <v>0.23033686538790049</v>
      </c>
      <c r="U582" s="21"/>
      <c r="V582" s="27" t="s">
        <v>25</v>
      </c>
      <c r="W582" s="32" t="s">
        <v>26</v>
      </c>
      <c r="X582" s="28">
        <v>1.0989010989011E-2</v>
      </c>
      <c r="Y582" s="29">
        <v>0.90414285714285714</v>
      </c>
      <c r="Z582" s="30">
        <v>9.9356357927786604E-3</v>
      </c>
      <c r="AA582" s="31">
        <v>4.555681996948252E-2</v>
      </c>
      <c r="AB582" s="21"/>
      <c r="AC582" s="27" t="s">
        <v>25</v>
      </c>
      <c r="AD582" s="32" t="s">
        <v>26</v>
      </c>
      <c r="AE582" s="28">
        <v>1.0989010989011E-2</v>
      </c>
      <c r="AF582" s="29">
        <v>0.31645000000000001</v>
      </c>
      <c r="AG582" s="30">
        <v>3.477472527472531E-3</v>
      </c>
      <c r="AH582" s="31">
        <v>9.7964598056228137E-3</v>
      </c>
      <c r="AI582" s="21"/>
    </row>
    <row r="583" spans="1:35" outlineLevel="1" x14ac:dyDescent="0.2">
      <c r="A583" s="27" t="s">
        <v>25</v>
      </c>
      <c r="B583" s="32" t="s">
        <v>27</v>
      </c>
      <c r="C583" s="28">
        <v>0.02</v>
      </c>
      <c r="D583" s="29">
        <v>0.54285714285714282</v>
      </c>
      <c r="E583" s="30">
        <v>1.0857142857142857E-2</v>
      </c>
      <c r="F583" s="31">
        <v>1.7078111400651146</v>
      </c>
      <c r="G583" s="21"/>
      <c r="H583" s="27" t="s">
        <v>25</v>
      </c>
      <c r="I583" s="32" t="s">
        <v>27</v>
      </c>
      <c r="J583" s="28">
        <v>0.02</v>
      </c>
      <c r="K583" s="29">
        <v>0.38</v>
      </c>
      <c r="L583" s="30">
        <v>7.6E-3</v>
      </c>
      <c r="M583" s="31">
        <v>0.12802827374697351</v>
      </c>
      <c r="N583" s="21"/>
      <c r="O583" s="27" t="s">
        <v>25</v>
      </c>
      <c r="P583" s="32" t="s">
        <v>27</v>
      </c>
      <c r="Q583" s="28">
        <v>0.02</v>
      </c>
      <c r="R583" s="29">
        <v>0.54285714285714282</v>
      </c>
      <c r="S583" s="30">
        <v>1.0857142857142857E-2</v>
      </c>
      <c r="T583" s="31">
        <v>0.25170007284290064</v>
      </c>
      <c r="U583" s="21"/>
      <c r="V583" s="27" t="s">
        <v>25</v>
      </c>
      <c r="W583" s="32" t="s">
        <v>27</v>
      </c>
      <c r="X583" s="28">
        <v>0.02</v>
      </c>
      <c r="Y583" s="29">
        <v>0.54285714285714282</v>
      </c>
      <c r="Z583" s="30">
        <v>1.0857142857142857E-2</v>
      </c>
      <c r="AA583" s="31">
        <v>4.9782108849571932E-2</v>
      </c>
      <c r="AB583" s="21"/>
      <c r="AC583" s="27" t="s">
        <v>25</v>
      </c>
      <c r="AD583" s="32" t="s">
        <v>27</v>
      </c>
      <c r="AE583" s="28">
        <v>0.02</v>
      </c>
      <c r="AF583" s="29">
        <v>0.19</v>
      </c>
      <c r="AG583" s="30">
        <v>3.8E-3</v>
      </c>
      <c r="AH583" s="31">
        <v>1.0705058621533783E-2</v>
      </c>
      <c r="AI583" s="21"/>
    </row>
    <row r="584" spans="1:35" outlineLevel="1" x14ac:dyDescent="0.2">
      <c r="A584" s="27" t="s">
        <v>25</v>
      </c>
      <c r="B584" s="32" t="s">
        <v>28</v>
      </c>
      <c r="C584" s="28">
        <v>0.10100000000000001</v>
      </c>
      <c r="D584" s="29">
        <v>0.55714285714285716</v>
      </c>
      <c r="E584" s="30">
        <v>5.6271428571428576E-2</v>
      </c>
      <c r="F584" s="31">
        <v>8.851405369363798</v>
      </c>
      <c r="G584" s="21"/>
      <c r="H584" s="27" t="s">
        <v>25</v>
      </c>
      <c r="I584" s="32" t="s">
        <v>28</v>
      </c>
      <c r="J584" s="28">
        <v>0.10100000000000001</v>
      </c>
      <c r="K584" s="29">
        <v>0.39</v>
      </c>
      <c r="L584" s="30">
        <v>3.9390000000000001E-2</v>
      </c>
      <c r="M584" s="31">
        <v>0.6635570661701693</v>
      </c>
      <c r="N584" s="21"/>
      <c r="O584" s="27" t="s">
        <v>25</v>
      </c>
      <c r="P584" s="32" t="s">
        <v>28</v>
      </c>
      <c r="Q584" s="28">
        <v>0.10100000000000001</v>
      </c>
      <c r="R584" s="29">
        <v>0.55714285714285716</v>
      </c>
      <c r="S584" s="30">
        <v>5.6271428571428576E-2</v>
      </c>
      <c r="T584" s="31">
        <v>1.3045349828002442</v>
      </c>
      <c r="U584" s="21"/>
      <c r="V584" s="27" t="s">
        <v>25</v>
      </c>
      <c r="W584" s="32" t="s">
        <v>28</v>
      </c>
      <c r="X584" s="28">
        <v>0.10100000000000001</v>
      </c>
      <c r="Y584" s="29">
        <v>0.55714285714285716</v>
      </c>
      <c r="Z584" s="30">
        <v>5.6271428571428576E-2</v>
      </c>
      <c r="AA584" s="31">
        <v>0.25801542994534721</v>
      </c>
      <c r="AB584" s="21"/>
      <c r="AC584" s="27" t="s">
        <v>25</v>
      </c>
      <c r="AD584" s="32" t="s">
        <v>28</v>
      </c>
      <c r="AE584" s="28">
        <v>0.10100000000000001</v>
      </c>
      <c r="AF584" s="29">
        <v>0.19500000000000001</v>
      </c>
      <c r="AG584" s="30">
        <v>1.9695000000000001E-2</v>
      </c>
      <c r="AH584" s="31">
        <v>5.5483191987133647E-2</v>
      </c>
      <c r="AI584" s="21"/>
    </row>
    <row r="585" spans="1:35" outlineLevel="1" x14ac:dyDescent="0.2">
      <c r="A585" s="27" t="s">
        <v>25</v>
      </c>
      <c r="B585" s="32" t="s">
        <v>29</v>
      </c>
      <c r="C585" s="28">
        <v>3.3666666666666671E-2</v>
      </c>
      <c r="D585" s="29">
        <v>1.7949999999999999</v>
      </c>
      <c r="E585" s="30">
        <v>6.0431666666666675E-2</v>
      </c>
      <c r="F585" s="31">
        <v>9.5058041423979596</v>
      </c>
      <c r="G585" s="21"/>
      <c r="H585" s="27" t="s">
        <v>25</v>
      </c>
      <c r="I585" s="32" t="s">
        <v>29</v>
      </c>
      <c r="J585" s="28">
        <v>0.10100000000000001</v>
      </c>
      <c r="K585" s="29">
        <v>1.2565</v>
      </c>
      <c r="L585" s="30">
        <v>0.12690650000000001</v>
      </c>
      <c r="M585" s="31">
        <v>2.137844752930302</v>
      </c>
      <c r="N585" s="21"/>
      <c r="O585" s="27" t="s">
        <v>25</v>
      </c>
      <c r="P585" s="32" t="s">
        <v>29</v>
      </c>
      <c r="Q585" s="28">
        <v>3.3666666666666671E-2</v>
      </c>
      <c r="R585" s="29">
        <v>1.7949999999999999</v>
      </c>
      <c r="S585" s="30">
        <v>6.0431666666666675E-2</v>
      </c>
      <c r="T585" s="31">
        <v>1.4009813725542795</v>
      </c>
      <c r="U585" s="21"/>
      <c r="V585" s="27" t="s">
        <v>25</v>
      </c>
      <c r="W585" s="32" t="s">
        <v>29</v>
      </c>
      <c r="X585" s="28">
        <v>3.3666666666666671E-2</v>
      </c>
      <c r="Y585" s="29">
        <v>1.7949999999999999</v>
      </c>
      <c r="Z585" s="30">
        <v>6.0431666666666675E-2</v>
      </c>
      <c r="AA585" s="31">
        <v>0.27709092968062288</v>
      </c>
      <c r="AB585" s="21"/>
      <c r="AC585" s="27" t="s">
        <v>25</v>
      </c>
      <c r="AD585" s="32" t="s">
        <v>29</v>
      </c>
      <c r="AE585" s="28">
        <v>0.10100000000000001</v>
      </c>
      <c r="AF585" s="29">
        <v>1.5706249999999999</v>
      </c>
      <c r="AG585" s="30">
        <v>0.15863312500000001</v>
      </c>
      <c r="AH585" s="31">
        <v>0.44688865853739379</v>
      </c>
      <c r="AI585" s="21"/>
    </row>
    <row r="586" spans="1:35" outlineLevel="1" x14ac:dyDescent="0.2">
      <c r="A586" s="27" t="s">
        <v>25</v>
      </c>
      <c r="B586" s="32" t="s">
        <v>30</v>
      </c>
      <c r="C586" s="28">
        <v>0.10100000000000001</v>
      </c>
      <c r="D586" s="29">
        <v>0.68442857142857139</v>
      </c>
      <c r="E586" s="30">
        <v>6.9127285714285711E-2</v>
      </c>
      <c r="F586" s="31">
        <v>10.873611057595372</v>
      </c>
      <c r="G586" s="21"/>
      <c r="H586" s="27" t="s">
        <v>25</v>
      </c>
      <c r="I586" s="32" t="s">
        <v>30</v>
      </c>
      <c r="J586" s="28">
        <v>0.10100000000000001</v>
      </c>
      <c r="K586" s="29">
        <v>0.54298000000000002</v>
      </c>
      <c r="L586" s="30">
        <v>5.4840980000000004E-2</v>
      </c>
      <c r="M586" s="31">
        <v>0.92384157894635521</v>
      </c>
      <c r="N586" s="21"/>
      <c r="O586" s="27" t="s">
        <v>25</v>
      </c>
      <c r="P586" s="32" t="s">
        <v>30</v>
      </c>
      <c r="Q586" s="28">
        <v>0.10100000000000001</v>
      </c>
      <c r="R586" s="29">
        <v>0.68442857142857139</v>
      </c>
      <c r="S586" s="30">
        <v>6.9127285714285711E-2</v>
      </c>
      <c r="T586" s="31">
        <v>1.6025710519476843</v>
      </c>
      <c r="U586" s="21"/>
      <c r="V586" s="27" t="s">
        <v>25</v>
      </c>
      <c r="W586" s="32" t="s">
        <v>30</v>
      </c>
      <c r="X586" s="28">
        <v>0.10100000000000001</v>
      </c>
      <c r="Y586" s="29">
        <v>0.68442857142857139</v>
      </c>
      <c r="Z586" s="30">
        <v>6.9127285714285711E-2</v>
      </c>
      <c r="AA586" s="31">
        <v>0.31696203201747647</v>
      </c>
      <c r="AB586" s="21"/>
      <c r="AC586" s="27" t="s">
        <v>25</v>
      </c>
      <c r="AD586" s="32" t="s">
        <v>30</v>
      </c>
      <c r="AE586" s="28">
        <v>0.10100000000000001</v>
      </c>
      <c r="AF586" s="29">
        <v>0.31940000000000002</v>
      </c>
      <c r="AG586" s="30">
        <v>3.2259400000000001E-2</v>
      </c>
      <c r="AH586" s="31">
        <v>9.087862318302814E-2</v>
      </c>
      <c r="AI586" s="21"/>
    </row>
    <row r="587" spans="1:35" outlineLevel="1" x14ac:dyDescent="0.2">
      <c r="A587" s="27" t="s">
        <v>25</v>
      </c>
      <c r="B587" s="32" t="s">
        <v>31</v>
      </c>
      <c r="C587" s="28">
        <v>0.10100000000000001</v>
      </c>
      <c r="D587" s="29">
        <v>0.28985714285714287</v>
      </c>
      <c r="E587" s="30">
        <v>2.9275571428571432E-2</v>
      </c>
      <c r="F587" s="31">
        <v>4.605000383189525</v>
      </c>
      <c r="G587" s="21"/>
      <c r="H587" s="27" t="s">
        <v>25</v>
      </c>
      <c r="I587" s="32" t="s">
        <v>31</v>
      </c>
      <c r="J587" s="28">
        <v>0.10100000000000001</v>
      </c>
      <c r="K587" s="29">
        <v>0.30435000000000001</v>
      </c>
      <c r="L587" s="30">
        <v>3.0739350000000002E-2</v>
      </c>
      <c r="M587" s="31">
        <v>0.51782972586895137</v>
      </c>
      <c r="N587" s="21"/>
      <c r="O587" s="27" t="s">
        <v>25</v>
      </c>
      <c r="P587" s="32" t="s">
        <v>31</v>
      </c>
      <c r="Q587" s="28">
        <v>0.10100000000000001</v>
      </c>
      <c r="R587" s="29">
        <v>0.28985714285714287</v>
      </c>
      <c r="S587" s="30">
        <v>2.9275571428571432E-2</v>
      </c>
      <c r="T587" s="31">
        <v>0.67869268720556297</v>
      </c>
      <c r="U587" s="21"/>
      <c r="V587" s="27" t="s">
        <v>25</v>
      </c>
      <c r="W587" s="32" t="s">
        <v>31</v>
      </c>
      <c r="X587" s="28">
        <v>0.10100000000000001</v>
      </c>
      <c r="Y587" s="29">
        <v>0.28985714285714287</v>
      </c>
      <c r="Z587" s="30">
        <v>2.9275571428571432E-2</v>
      </c>
      <c r="AA587" s="31">
        <v>0.13423418137413062</v>
      </c>
      <c r="AB587" s="21"/>
      <c r="AC587" s="27" t="s">
        <v>25</v>
      </c>
      <c r="AD587" s="32" t="s">
        <v>31</v>
      </c>
      <c r="AE587" s="28">
        <v>0.10100000000000001</v>
      </c>
      <c r="AF587" s="29">
        <v>0.50724999999999998</v>
      </c>
      <c r="AG587" s="30">
        <v>5.123225E-2</v>
      </c>
      <c r="AH587" s="31">
        <v>0.14432743146396687</v>
      </c>
      <c r="AI587" s="21"/>
    </row>
    <row r="588" spans="1:35" outlineLevel="1" x14ac:dyDescent="0.2">
      <c r="A588" s="27" t="s">
        <v>32</v>
      </c>
      <c r="B588" s="32" t="s">
        <v>33</v>
      </c>
      <c r="C588" s="28">
        <v>8.5810000000000001E-3</v>
      </c>
      <c r="D588" s="29">
        <v>0.25840714285714284</v>
      </c>
      <c r="E588" s="30">
        <v>2.2173916928571427E-3</v>
      </c>
      <c r="F588" s="31">
        <v>0.3487921532190118</v>
      </c>
      <c r="G588" s="21"/>
      <c r="H588" s="27" t="s">
        <v>32</v>
      </c>
      <c r="I588" s="32" t="s">
        <v>33</v>
      </c>
      <c r="J588" s="28">
        <v>2.2665999999999999E-2</v>
      </c>
      <c r="K588" s="29">
        <v>0.12059</v>
      </c>
      <c r="L588" s="30">
        <v>2.7332929399999997E-3</v>
      </c>
      <c r="M588" s="31">
        <v>4.6044575888551313E-2</v>
      </c>
      <c r="N588" s="21"/>
      <c r="O588" s="27" t="s">
        <v>32</v>
      </c>
      <c r="P588" s="32" t="s">
        <v>33</v>
      </c>
      <c r="Q588" s="28">
        <v>8.5810000000000001E-3</v>
      </c>
      <c r="R588" s="29">
        <v>0.25840714285714284</v>
      </c>
      <c r="S588" s="30">
        <v>2.2173916928571427E-3</v>
      </c>
      <c r="T588" s="31">
        <v>5.140557308281183E-2</v>
      </c>
      <c r="U588" s="21"/>
      <c r="V588" s="27" t="s">
        <v>32</v>
      </c>
      <c r="W588" s="32" t="s">
        <v>33</v>
      </c>
      <c r="X588" s="28">
        <v>8.5810000000000001E-3</v>
      </c>
      <c r="Y588" s="29">
        <v>0.25840714285714284</v>
      </c>
      <c r="Z588" s="30">
        <v>2.2173916928571427E-3</v>
      </c>
      <c r="AA588" s="31">
        <v>1.0167171609363895E-2</v>
      </c>
      <c r="AB588" s="21"/>
      <c r="AC588" s="27" t="s">
        <v>32</v>
      </c>
      <c r="AD588" s="32" t="s">
        <v>33</v>
      </c>
      <c r="AE588" s="28">
        <v>2.2665999999999999E-2</v>
      </c>
      <c r="AF588" s="29">
        <v>0.18088499999999999</v>
      </c>
      <c r="AG588" s="30">
        <v>4.0999394099999996E-3</v>
      </c>
      <c r="AH588" s="31">
        <v>1.1550024139154376E-2</v>
      </c>
      <c r="AI588" s="21"/>
    </row>
    <row r="589" spans="1:35" outlineLevel="1" x14ac:dyDescent="0.2">
      <c r="A589" s="27" t="s">
        <v>32</v>
      </c>
      <c r="B589" s="32" t="s">
        <v>34</v>
      </c>
      <c r="C589" s="28">
        <v>8.5810000000000001E-3</v>
      </c>
      <c r="D589" s="29">
        <v>0.3736928571428571</v>
      </c>
      <c r="E589" s="30">
        <v>3.206658407142857E-3</v>
      </c>
      <c r="F589" s="31">
        <v>0.50440221908834459</v>
      </c>
      <c r="G589" s="21"/>
      <c r="H589" s="27" t="s">
        <v>32</v>
      </c>
      <c r="I589" s="32" t="s">
        <v>34</v>
      </c>
      <c r="J589" s="28">
        <v>2.2665999999999999E-2</v>
      </c>
      <c r="K589" s="29">
        <v>0.17439000000000002</v>
      </c>
      <c r="L589" s="30">
        <v>3.9527237400000005E-3</v>
      </c>
      <c r="M589" s="31">
        <v>6.6586894346168546E-2</v>
      </c>
      <c r="N589" s="21"/>
      <c r="O589" s="27" t="s">
        <v>32</v>
      </c>
      <c r="P589" s="32" t="s">
        <v>34</v>
      </c>
      <c r="Q589" s="28">
        <v>8.5810000000000001E-3</v>
      </c>
      <c r="R589" s="29">
        <v>0.3736928571428571</v>
      </c>
      <c r="S589" s="30">
        <v>3.206658407142857E-3</v>
      </c>
      <c r="T589" s="31">
        <v>7.4339645823961811E-2</v>
      </c>
      <c r="U589" s="21"/>
      <c r="V589" s="27" t="s">
        <v>32</v>
      </c>
      <c r="W589" s="32" t="s">
        <v>34</v>
      </c>
      <c r="X589" s="28">
        <v>8.5810000000000001E-3</v>
      </c>
      <c r="Y589" s="29">
        <v>0.3736928571428571</v>
      </c>
      <c r="Z589" s="30">
        <v>3.206658407142857E-3</v>
      </c>
      <c r="AA589" s="31">
        <v>1.4703151645716639E-2</v>
      </c>
      <c r="AB589" s="21"/>
      <c r="AC589" s="27" t="s">
        <v>32</v>
      </c>
      <c r="AD589" s="32" t="s">
        <v>34</v>
      </c>
      <c r="AE589" s="28">
        <v>2.2665999999999999E-2</v>
      </c>
      <c r="AF589" s="29">
        <v>0.26158500000000001</v>
      </c>
      <c r="AG589" s="30">
        <v>5.9290856099999999E-3</v>
      </c>
      <c r="AH589" s="31">
        <v>1.6702949743984841E-2</v>
      </c>
      <c r="AI589" s="21"/>
    </row>
    <row r="590" spans="1:35" outlineLevel="1" x14ac:dyDescent="0.2">
      <c r="A590" s="27" t="s">
        <v>32</v>
      </c>
      <c r="B590" s="32" t="s">
        <v>35</v>
      </c>
      <c r="C590" s="28">
        <v>8.5810000000000001E-3</v>
      </c>
      <c r="D590" s="29">
        <v>0.23496428571428571</v>
      </c>
      <c r="E590" s="30">
        <v>2.0162285357142855E-3</v>
      </c>
      <c r="F590" s="31">
        <v>0.31714951157197652</v>
      </c>
      <c r="G590" s="21"/>
      <c r="H590" s="27" t="s">
        <v>32</v>
      </c>
      <c r="I590" s="32" t="s">
        <v>35</v>
      </c>
      <c r="J590" s="28">
        <v>2.2665999999999999E-2</v>
      </c>
      <c r="K590" s="29">
        <v>0.10965</v>
      </c>
      <c r="L590" s="30">
        <v>2.4853268999999998E-3</v>
      </c>
      <c r="M590" s="31">
        <v>4.1867383250515394E-2</v>
      </c>
      <c r="N590" s="21"/>
      <c r="O590" s="27" t="s">
        <v>32</v>
      </c>
      <c r="P590" s="32" t="s">
        <v>35</v>
      </c>
      <c r="Q590" s="28">
        <v>8.5810000000000001E-3</v>
      </c>
      <c r="R590" s="29">
        <v>0.23496428571428571</v>
      </c>
      <c r="S590" s="30">
        <v>2.0162285357142855E-3</v>
      </c>
      <c r="T590" s="31">
        <v>4.6742027436191366E-2</v>
      </c>
      <c r="U590" s="21"/>
      <c r="V590" s="27" t="s">
        <v>32</v>
      </c>
      <c r="W590" s="32" t="s">
        <v>35</v>
      </c>
      <c r="X590" s="28">
        <v>8.5810000000000001E-3</v>
      </c>
      <c r="Y590" s="29">
        <v>0.23496428571428571</v>
      </c>
      <c r="Z590" s="30">
        <v>2.0162285357142855E-3</v>
      </c>
      <c r="AA590" s="31">
        <v>9.2447994607077789E-3</v>
      </c>
      <c r="AB590" s="21"/>
      <c r="AC590" s="27" t="s">
        <v>32</v>
      </c>
      <c r="AD590" s="32" t="s">
        <v>35</v>
      </c>
      <c r="AE590" s="28">
        <v>2.2665999999999999E-2</v>
      </c>
      <c r="AF590" s="29">
        <v>0.16447500000000001</v>
      </c>
      <c r="AG590" s="30">
        <v>3.7279903499999999E-3</v>
      </c>
      <c r="AH590" s="31">
        <v>1.050219874664796E-2</v>
      </c>
      <c r="AI590" s="21"/>
    </row>
    <row r="591" spans="1:35" outlineLevel="1" x14ac:dyDescent="0.2">
      <c r="A591" s="27" t="s">
        <v>32</v>
      </c>
      <c r="B591" s="32" t="s">
        <v>36</v>
      </c>
      <c r="C591" s="28">
        <v>8.5810000000000001E-3</v>
      </c>
      <c r="D591" s="29">
        <v>7.0392857142857146E-2</v>
      </c>
      <c r="E591" s="30">
        <v>6.0404110714285713E-4</v>
      </c>
      <c r="F591" s="31">
        <v>9.5014696353300759E-2</v>
      </c>
      <c r="G591" s="21"/>
      <c r="H591" s="27" t="s">
        <v>32</v>
      </c>
      <c r="I591" s="32" t="s">
        <v>36</v>
      </c>
      <c r="J591" s="28">
        <v>2.2665999999999999E-2</v>
      </c>
      <c r="K591" s="29">
        <v>3.2849999999999997E-2</v>
      </c>
      <c r="L591" s="30">
        <v>7.445780999999999E-4</v>
      </c>
      <c r="M591" s="31">
        <v>1.2543032738526499E-2</v>
      </c>
      <c r="N591" s="21"/>
      <c r="O591" s="27" t="s">
        <v>32</v>
      </c>
      <c r="P591" s="32" t="s">
        <v>36</v>
      </c>
      <c r="Q591" s="28">
        <v>8.5810000000000001E-3</v>
      </c>
      <c r="R591" s="29">
        <v>7.0392857142857146E-2</v>
      </c>
      <c r="S591" s="30">
        <v>6.0404110714285713E-4</v>
      </c>
      <c r="T591" s="31">
        <v>1.4003425456259794E-2</v>
      </c>
      <c r="U591" s="21"/>
      <c r="V591" s="27" t="s">
        <v>32</v>
      </c>
      <c r="W591" s="32" t="s">
        <v>36</v>
      </c>
      <c r="X591" s="28">
        <v>8.5810000000000001E-3</v>
      </c>
      <c r="Y591" s="29">
        <v>7.0392857142857146E-2</v>
      </c>
      <c r="Z591" s="30">
        <v>6.0404110714285713E-4</v>
      </c>
      <c r="AA591" s="31">
        <v>2.769645802865942E-3</v>
      </c>
      <c r="AB591" s="21"/>
      <c r="AC591" s="27" t="s">
        <v>32</v>
      </c>
      <c r="AD591" s="32" t="s">
        <v>36</v>
      </c>
      <c r="AE591" s="28">
        <v>2.2665999999999999E-2</v>
      </c>
      <c r="AF591" s="29">
        <v>4.9274999999999999E-2</v>
      </c>
      <c r="AG591" s="30">
        <v>1.11686715E-3</v>
      </c>
      <c r="AH591" s="31">
        <v>3.1463495561093063E-3</v>
      </c>
      <c r="AI591" s="21"/>
    </row>
    <row r="592" spans="1:35" outlineLevel="1" x14ac:dyDescent="0.2">
      <c r="A592" s="27" t="s">
        <v>32</v>
      </c>
      <c r="B592" s="32" t="s">
        <v>37</v>
      </c>
      <c r="C592" s="28">
        <v>8.5810000000000001E-3</v>
      </c>
      <c r="D592" s="29">
        <v>0.3771232957449418</v>
      </c>
      <c r="E592" s="30">
        <v>3.2360950007873455E-3</v>
      </c>
      <c r="F592" s="31">
        <v>0.50903254800757347</v>
      </c>
      <c r="G592" s="21"/>
      <c r="H592" s="27" t="s">
        <v>32</v>
      </c>
      <c r="I592" s="32" t="s">
        <v>37</v>
      </c>
      <c r="J592" s="28">
        <v>2.2665999999999999E-2</v>
      </c>
      <c r="K592" s="29">
        <v>0.17599087134763952</v>
      </c>
      <c r="L592" s="30">
        <v>3.9890090899655974E-3</v>
      </c>
      <c r="M592" s="31">
        <v>6.7198151019642258E-2</v>
      </c>
      <c r="N592" s="21"/>
      <c r="O592" s="27" t="s">
        <v>32</v>
      </c>
      <c r="P592" s="32" t="s">
        <v>37</v>
      </c>
      <c r="Q592" s="28">
        <v>8.5810000000000001E-3</v>
      </c>
      <c r="R592" s="29">
        <v>0.3771232957449418</v>
      </c>
      <c r="S592" s="30">
        <v>3.2360950007873455E-3</v>
      </c>
      <c r="T592" s="31">
        <v>7.5022071473329607E-2</v>
      </c>
      <c r="U592" s="21"/>
      <c r="V592" s="27" t="s">
        <v>32</v>
      </c>
      <c r="W592" s="32" t="s">
        <v>37</v>
      </c>
      <c r="X592" s="28">
        <v>8.5810000000000001E-3</v>
      </c>
      <c r="Y592" s="29">
        <v>0.3771232957449418</v>
      </c>
      <c r="Z592" s="30">
        <v>3.2360950007873455E-3</v>
      </c>
      <c r="AA592" s="31">
        <v>1.4838124145227085E-2</v>
      </c>
      <c r="AB592" s="21"/>
      <c r="AC592" s="27" t="s">
        <v>32</v>
      </c>
      <c r="AD592" s="32" t="s">
        <v>37</v>
      </c>
      <c r="AE592" s="28">
        <v>2.2665999999999999E-2</v>
      </c>
      <c r="AF592" s="29">
        <v>0.26398630702145925</v>
      </c>
      <c r="AG592" s="30">
        <v>5.9835136349483953E-3</v>
      </c>
      <c r="AH592" s="31">
        <v>1.6856280059176124E-2</v>
      </c>
      <c r="AI592" s="21"/>
    </row>
    <row r="593" spans="1:35" outlineLevel="1" x14ac:dyDescent="0.2">
      <c r="A593" s="27" t="s">
        <v>38</v>
      </c>
      <c r="B593" s="27" t="s">
        <v>39</v>
      </c>
      <c r="C593" s="28">
        <v>1</v>
      </c>
      <c r="D593" s="29">
        <v>2.9142857142857144E-2</v>
      </c>
      <c r="E593" s="30">
        <v>2.9142857142857144E-2</v>
      </c>
      <c r="F593" s="31">
        <v>4.58412463912215</v>
      </c>
      <c r="G593" s="21"/>
      <c r="H593" s="27" t="s">
        <v>38</v>
      </c>
      <c r="I593" s="27" t="s">
        <v>39</v>
      </c>
      <c r="J593" s="28">
        <v>1</v>
      </c>
      <c r="K593" s="29">
        <v>4.0800000000000003E-2</v>
      </c>
      <c r="L593" s="30">
        <v>4.0800000000000003E-2</v>
      </c>
      <c r="M593" s="31">
        <v>0.68730968011533145</v>
      </c>
      <c r="N593" s="21"/>
      <c r="O593" s="27" t="s">
        <v>38</v>
      </c>
      <c r="P593" s="27" t="s">
        <v>39</v>
      </c>
      <c r="Q593" s="28">
        <v>1</v>
      </c>
      <c r="R593" s="29">
        <v>2.9142857142857144E-2</v>
      </c>
      <c r="S593" s="30">
        <v>2.9142857142857144E-2</v>
      </c>
      <c r="T593" s="31">
        <v>0.67561598499936482</v>
      </c>
      <c r="U593" s="21"/>
      <c r="V593" s="27" t="s">
        <v>38</v>
      </c>
      <c r="W593" s="27" t="s">
        <v>39</v>
      </c>
      <c r="X593" s="28">
        <v>1</v>
      </c>
      <c r="Y593" s="29">
        <v>2.9142857142857144E-2</v>
      </c>
      <c r="Z593" s="30">
        <v>2.9142857142857144E-2</v>
      </c>
      <c r="AA593" s="31">
        <v>0.13362566059621941</v>
      </c>
      <c r="AB593" s="21"/>
      <c r="AC593" s="27" t="s">
        <v>38</v>
      </c>
      <c r="AD593" s="27" t="s">
        <v>39</v>
      </c>
      <c r="AE593" s="28">
        <v>1</v>
      </c>
      <c r="AF593" s="29">
        <v>8.1600000000000006E-2</v>
      </c>
      <c r="AG593" s="30">
        <v>8.1600000000000006E-2</v>
      </c>
      <c r="AH593" s="31">
        <v>0.22987704829398861</v>
      </c>
      <c r="AI593" s="21"/>
    </row>
    <row r="594" spans="1:35" outlineLevel="1" x14ac:dyDescent="0.2">
      <c r="A594" s="27" t="s">
        <v>38</v>
      </c>
      <c r="B594" s="27" t="s">
        <v>40</v>
      </c>
      <c r="C594" s="28">
        <v>1</v>
      </c>
      <c r="D594" s="29">
        <v>1.7999999999999999E-2</v>
      </c>
      <c r="E594" s="30">
        <v>1.7999999999999999E-2</v>
      </c>
      <c r="F594" s="31">
        <v>2.8313711006342688</v>
      </c>
      <c r="G594" s="21"/>
      <c r="H594" s="27" t="s">
        <v>38</v>
      </c>
      <c r="I594" s="27" t="s">
        <v>40</v>
      </c>
      <c r="J594" s="28">
        <v>1</v>
      </c>
      <c r="K594" s="29">
        <v>1.26E-2</v>
      </c>
      <c r="L594" s="30">
        <v>1.26E-2</v>
      </c>
      <c r="M594" s="31">
        <v>0.21225740121208764</v>
      </c>
      <c r="N594" s="21"/>
      <c r="O594" s="27" t="s">
        <v>38</v>
      </c>
      <c r="P594" s="27" t="s">
        <v>40</v>
      </c>
      <c r="Q594" s="28">
        <v>1</v>
      </c>
      <c r="R594" s="29">
        <v>1.7999999999999999E-2</v>
      </c>
      <c r="S594" s="30">
        <v>1.7999999999999999E-2</v>
      </c>
      <c r="T594" s="31">
        <v>0.41729222602901944</v>
      </c>
      <c r="U594" s="21"/>
      <c r="V594" s="27" t="s">
        <v>38</v>
      </c>
      <c r="W594" s="27" t="s">
        <v>40</v>
      </c>
      <c r="X594" s="28">
        <v>1</v>
      </c>
      <c r="Y594" s="29">
        <v>1.7999999999999999E-2</v>
      </c>
      <c r="Z594" s="30">
        <v>1.7999999999999999E-2</v>
      </c>
      <c r="AA594" s="31">
        <v>8.2533496250606089E-2</v>
      </c>
      <c r="AB594" s="21"/>
      <c r="AC594" s="27" t="s">
        <v>38</v>
      </c>
      <c r="AD594" s="27" t="s">
        <v>40</v>
      </c>
      <c r="AE594" s="28">
        <v>1</v>
      </c>
      <c r="AF594" s="29">
        <v>2.52E-2</v>
      </c>
      <c r="AG594" s="30">
        <v>2.52E-2</v>
      </c>
      <c r="AH594" s="31">
        <v>7.0991441384908247E-2</v>
      </c>
      <c r="AI594" s="21"/>
    </row>
    <row r="595" spans="1:35" outlineLevel="1" x14ac:dyDescent="0.2">
      <c r="A595" s="27" t="s">
        <v>38</v>
      </c>
      <c r="B595" s="27" t="s">
        <v>41</v>
      </c>
      <c r="C595" s="28">
        <v>0.89</v>
      </c>
      <c r="D595" s="29">
        <v>0.16428571428571428</v>
      </c>
      <c r="E595" s="30">
        <v>0.14621428571428571</v>
      </c>
      <c r="F595" s="31">
        <v>22.999272392850589</v>
      </c>
      <c r="G595" s="21"/>
      <c r="H595" s="27" t="s">
        <v>38</v>
      </c>
      <c r="I595" s="27" t="s">
        <v>41</v>
      </c>
      <c r="J595" s="28">
        <v>0.89</v>
      </c>
      <c r="K595" s="29">
        <v>0.115</v>
      </c>
      <c r="L595" s="30">
        <v>0.10235000000000001</v>
      </c>
      <c r="M595" s="31">
        <v>1.7241702392108869</v>
      </c>
      <c r="N595" s="21"/>
      <c r="O595" s="27" t="s">
        <v>38</v>
      </c>
      <c r="P595" s="27" t="s">
        <v>41</v>
      </c>
      <c r="Q595" s="28">
        <v>0.89</v>
      </c>
      <c r="R595" s="29">
        <v>0.16428571428571428</v>
      </c>
      <c r="S595" s="30">
        <v>0.14621428571428571</v>
      </c>
      <c r="T595" s="31">
        <v>3.3896713757198524</v>
      </c>
      <c r="U595" s="21"/>
      <c r="V595" s="27" t="s">
        <v>38</v>
      </c>
      <c r="W595" s="27" t="s">
        <v>41</v>
      </c>
      <c r="X595" s="28">
        <v>0.89</v>
      </c>
      <c r="Y595" s="29">
        <v>0.16428571428571428</v>
      </c>
      <c r="Z595" s="30">
        <v>0.14621428571428571</v>
      </c>
      <c r="AA595" s="31">
        <v>0.67042090009916933</v>
      </c>
      <c r="AB595" s="21"/>
      <c r="AC595" s="27" t="s">
        <v>38</v>
      </c>
      <c r="AD595" s="27" t="s">
        <v>41</v>
      </c>
      <c r="AE595" s="28">
        <v>0.89</v>
      </c>
      <c r="AF595" s="29">
        <v>0.10349999999999999</v>
      </c>
      <c r="AG595" s="30">
        <v>9.2115000000000002E-2</v>
      </c>
      <c r="AH595" s="31">
        <v>0.25949907234804853</v>
      </c>
      <c r="AI595" s="21"/>
    </row>
    <row r="596" spans="1:35" outlineLevel="1" x14ac:dyDescent="0.2">
      <c r="A596" s="27" t="s">
        <v>38</v>
      </c>
      <c r="B596" s="27" t="s">
        <v>42</v>
      </c>
      <c r="C596" s="28">
        <v>1</v>
      </c>
      <c r="D596" s="29">
        <v>5.1428571428571426E-3</v>
      </c>
      <c r="E596" s="30">
        <v>5.1428571428571426E-3</v>
      </c>
      <c r="F596" s="31">
        <v>0.80896317160979103</v>
      </c>
      <c r="G596" s="21"/>
      <c r="H596" s="27" t="s">
        <v>38</v>
      </c>
      <c r="I596" s="27" t="s">
        <v>42</v>
      </c>
      <c r="J596" s="28">
        <v>1</v>
      </c>
      <c r="K596" s="29">
        <v>7.1999999999999998E-3</v>
      </c>
      <c r="L596" s="30">
        <v>7.1999999999999998E-3</v>
      </c>
      <c r="M596" s="31">
        <v>0.12128994354976437</v>
      </c>
      <c r="N596" s="21"/>
      <c r="O596" s="27" t="s">
        <v>38</v>
      </c>
      <c r="P596" s="27" t="s">
        <v>42</v>
      </c>
      <c r="Q596" s="28">
        <v>1</v>
      </c>
      <c r="R596" s="29">
        <v>5.1428571428571426E-3</v>
      </c>
      <c r="S596" s="30">
        <v>5.1428571428571426E-3</v>
      </c>
      <c r="T596" s="31">
        <v>0.11922635029400555</v>
      </c>
      <c r="U596" s="21"/>
      <c r="V596" s="27" t="s">
        <v>38</v>
      </c>
      <c r="W596" s="27" t="s">
        <v>42</v>
      </c>
      <c r="X596" s="28">
        <v>1</v>
      </c>
      <c r="Y596" s="29">
        <v>5.1428571428571426E-3</v>
      </c>
      <c r="Z596" s="30">
        <v>5.1428571428571426E-3</v>
      </c>
      <c r="AA596" s="31">
        <v>2.3580998928744597E-2</v>
      </c>
      <c r="AB596" s="21"/>
      <c r="AC596" s="27" t="s">
        <v>38</v>
      </c>
      <c r="AD596" s="27" t="s">
        <v>42</v>
      </c>
      <c r="AE596" s="28">
        <v>1</v>
      </c>
      <c r="AF596" s="29">
        <v>1.44E-2</v>
      </c>
      <c r="AG596" s="30">
        <v>1.44E-2</v>
      </c>
      <c r="AH596" s="31">
        <v>4.0566537934233281E-2</v>
      </c>
      <c r="AI596" s="21"/>
    </row>
    <row r="597" spans="1:35" outlineLevel="1" x14ac:dyDescent="0.2">
      <c r="A597" s="27" t="s">
        <v>38</v>
      </c>
      <c r="B597" s="27" t="s">
        <v>43</v>
      </c>
      <c r="C597" s="28">
        <v>1</v>
      </c>
      <c r="D597" s="29">
        <v>2.2346938775510205E-2</v>
      </c>
      <c r="E597" s="30">
        <v>2.2346938775510205E-2</v>
      </c>
      <c r="F597" s="31">
        <v>3.5151375909234974</v>
      </c>
      <c r="G597" s="21"/>
      <c r="H597" s="27" t="s">
        <v>38</v>
      </c>
      <c r="I597" s="27" t="s">
        <v>43</v>
      </c>
      <c r="J597" s="28">
        <v>1</v>
      </c>
      <c r="K597" s="29">
        <v>1.5642857142857146E-2</v>
      </c>
      <c r="L597" s="30">
        <v>1.5642857142857146E-2</v>
      </c>
      <c r="M597" s="31">
        <v>0.26351684164085715</v>
      </c>
      <c r="N597" s="21"/>
      <c r="O597" s="27" t="s">
        <v>38</v>
      </c>
      <c r="P597" s="27" t="s">
        <v>43</v>
      </c>
      <c r="Q597" s="28">
        <v>1</v>
      </c>
      <c r="R597" s="29">
        <v>2.2346938775510205E-2</v>
      </c>
      <c r="S597" s="30">
        <v>2.2346938775510205E-2</v>
      </c>
      <c r="T597" s="31">
        <v>0.51806687925371464</v>
      </c>
      <c r="U597" s="21"/>
      <c r="V597" s="27" t="s">
        <v>38</v>
      </c>
      <c r="W597" s="27" t="s">
        <v>43</v>
      </c>
      <c r="X597" s="28">
        <v>1</v>
      </c>
      <c r="Y597" s="29">
        <v>2.2346938775510205E-2</v>
      </c>
      <c r="Z597" s="30">
        <v>2.2346938775510205E-2</v>
      </c>
      <c r="AA597" s="31">
        <v>0.10246505486894976</v>
      </c>
      <c r="AB597" s="21"/>
      <c r="AC597" s="27" t="s">
        <v>38</v>
      </c>
      <c r="AD597" s="27" t="s">
        <v>43</v>
      </c>
      <c r="AE597" s="28">
        <v>1</v>
      </c>
      <c r="AF597" s="29">
        <v>7.8214285714285729E-3</v>
      </c>
      <c r="AG597" s="30">
        <v>7.8214285714285729E-3</v>
      </c>
      <c r="AH597" s="31">
        <v>2.2033908252968974E-2</v>
      </c>
      <c r="AI597" s="21"/>
    </row>
    <row r="598" spans="1:35" outlineLevel="1" x14ac:dyDescent="0.2">
      <c r="A598" s="27" t="s">
        <v>38</v>
      </c>
      <c r="B598" s="27" t="s">
        <v>44</v>
      </c>
      <c r="C598" s="28">
        <v>0.77</v>
      </c>
      <c r="D598" s="29">
        <v>2.2892857142857142E-2</v>
      </c>
      <c r="E598" s="30">
        <v>1.7627500000000001E-2</v>
      </c>
      <c r="F598" s="31">
        <v>2.7727774486905874</v>
      </c>
      <c r="G598" s="21"/>
      <c r="H598" s="27" t="s">
        <v>38</v>
      </c>
      <c r="I598" s="27" t="s">
        <v>44</v>
      </c>
      <c r="J598" s="28">
        <v>0.77</v>
      </c>
      <c r="K598" s="29">
        <v>1.6025000000000001E-2</v>
      </c>
      <c r="L598" s="30">
        <v>1.2339250000000001E-2</v>
      </c>
      <c r="M598" s="31">
        <v>0.20786485221478196</v>
      </c>
      <c r="N598" s="21"/>
      <c r="O598" s="27" t="s">
        <v>38</v>
      </c>
      <c r="P598" s="27" t="s">
        <v>44</v>
      </c>
      <c r="Q598" s="28">
        <v>0.77</v>
      </c>
      <c r="R598" s="29">
        <v>2.2892857142857142E-2</v>
      </c>
      <c r="S598" s="30">
        <v>1.7627500000000001E-2</v>
      </c>
      <c r="T598" s="31">
        <v>0.40865659524036335</v>
      </c>
      <c r="U598" s="21"/>
      <c r="V598" s="27" t="s">
        <v>38</v>
      </c>
      <c r="W598" s="27" t="s">
        <v>44</v>
      </c>
      <c r="X598" s="28">
        <v>0.77</v>
      </c>
      <c r="Y598" s="29">
        <v>2.2892857142857142E-2</v>
      </c>
      <c r="Z598" s="30">
        <v>1.7627500000000001E-2</v>
      </c>
      <c r="AA598" s="31">
        <v>8.0825511397642172E-2</v>
      </c>
      <c r="AB598" s="21"/>
      <c r="AC598" s="27" t="s">
        <v>38</v>
      </c>
      <c r="AD598" s="27" t="s">
        <v>44</v>
      </c>
      <c r="AE598" s="28">
        <v>0.77</v>
      </c>
      <c r="AF598" s="29">
        <v>1.6025000000000001E-2</v>
      </c>
      <c r="AG598" s="30">
        <v>1.2339250000000001E-2</v>
      </c>
      <c r="AH598" s="31">
        <v>3.4761156472568618E-2</v>
      </c>
      <c r="AI598" s="21"/>
    </row>
    <row r="599" spans="1:35" outlineLevel="1" x14ac:dyDescent="0.2">
      <c r="A599" s="27" t="s">
        <v>45</v>
      </c>
      <c r="B599" s="27" t="s">
        <v>46</v>
      </c>
      <c r="C599" s="28">
        <v>0.49853334976354247</v>
      </c>
      <c r="D599" s="29">
        <v>0.86996571428571434</v>
      </c>
      <c r="E599" s="30">
        <v>0.43370692172229008</v>
      </c>
      <c r="F599" s="31">
        <v>68.221402461641176</v>
      </c>
      <c r="G599" s="21"/>
      <c r="H599" s="27" t="s">
        <v>45</v>
      </c>
      <c r="I599" s="27" t="s">
        <v>46</v>
      </c>
      <c r="J599" s="28">
        <v>0.49853334976354247</v>
      </c>
      <c r="K599" s="29">
        <v>0.40598400000000001</v>
      </c>
      <c r="L599" s="30">
        <v>0.20239656347040202</v>
      </c>
      <c r="M599" s="31">
        <v>3.4095371886099115</v>
      </c>
      <c r="N599" s="21"/>
      <c r="O599" s="27" t="s">
        <v>45</v>
      </c>
      <c r="P599" s="27" t="s">
        <v>46</v>
      </c>
      <c r="Q599" s="28">
        <v>0.49853334976354247</v>
      </c>
      <c r="R599" s="29">
        <v>0.86996571428571434</v>
      </c>
      <c r="S599" s="30">
        <v>0.43370692172229008</v>
      </c>
      <c r="T599" s="31">
        <v>10.054584822760452</v>
      </c>
      <c r="U599" s="21"/>
      <c r="V599" s="27" t="s">
        <v>45</v>
      </c>
      <c r="W599" s="27" t="s">
        <v>46</v>
      </c>
      <c r="X599" s="28">
        <v>0.49853334976354247</v>
      </c>
      <c r="Y599" s="29">
        <v>0.86996571428571434</v>
      </c>
      <c r="Z599" s="30">
        <v>0.43370692172229008</v>
      </c>
      <c r="AA599" s="31">
        <v>1.9886304776571413</v>
      </c>
      <c r="AB599" s="21"/>
      <c r="AC599" s="27" t="s">
        <v>45</v>
      </c>
      <c r="AD599" s="27" t="s">
        <v>46</v>
      </c>
      <c r="AE599" s="28">
        <v>0.49853334976354247</v>
      </c>
      <c r="AF599" s="29">
        <v>0.25374000000000002</v>
      </c>
      <c r="AG599" s="30">
        <v>0.12649785216900128</v>
      </c>
      <c r="AH599" s="31">
        <v>0.35635971657033505</v>
      </c>
      <c r="AI599" s="21"/>
    </row>
    <row r="600" spans="1:35" outlineLevel="1" x14ac:dyDescent="0.2">
      <c r="A600" s="27" t="s">
        <v>45</v>
      </c>
      <c r="B600" s="27" t="s">
        <v>47</v>
      </c>
      <c r="C600" s="28">
        <v>0</v>
      </c>
      <c r="D600" s="29">
        <v>0.27450000000000002</v>
      </c>
      <c r="E600" s="30">
        <v>0</v>
      </c>
      <c r="F600" s="31">
        <v>0</v>
      </c>
      <c r="G600" s="21"/>
      <c r="H600" s="27" t="s">
        <v>45</v>
      </c>
      <c r="I600" s="27" t="s">
        <v>47</v>
      </c>
      <c r="J600" s="28">
        <v>0</v>
      </c>
      <c r="K600" s="29">
        <v>0.19214999999999999</v>
      </c>
      <c r="L600" s="30">
        <v>0</v>
      </c>
      <c r="M600" s="31">
        <v>0</v>
      </c>
      <c r="N600" s="21"/>
      <c r="O600" s="27" t="s">
        <v>45</v>
      </c>
      <c r="P600" s="27" t="s">
        <v>47</v>
      </c>
      <c r="Q600" s="28">
        <v>0</v>
      </c>
      <c r="R600" s="29">
        <v>0.27450000000000002</v>
      </c>
      <c r="S600" s="30">
        <v>0</v>
      </c>
      <c r="T600" s="31">
        <v>0</v>
      </c>
      <c r="U600" s="21"/>
      <c r="V600" s="27" t="s">
        <v>45</v>
      </c>
      <c r="W600" s="27" t="s">
        <v>47</v>
      </c>
      <c r="X600" s="28">
        <v>0</v>
      </c>
      <c r="Y600" s="29">
        <v>0.27450000000000002</v>
      </c>
      <c r="Z600" s="30">
        <v>0</v>
      </c>
      <c r="AA600" s="31">
        <v>0</v>
      </c>
      <c r="AB600" s="21"/>
      <c r="AC600" s="27" t="s">
        <v>45</v>
      </c>
      <c r="AD600" s="27" t="s">
        <v>47</v>
      </c>
      <c r="AE600" s="28">
        <v>0</v>
      </c>
      <c r="AF600" s="29">
        <v>0.19214999999999999</v>
      </c>
      <c r="AG600" s="30">
        <v>0</v>
      </c>
      <c r="AH600" s="31">
        <v>0</v>
      </c>
      <c r="AI600" s="21"/>
    </row>
    <row r="601" spans="1:35" outlineLevel="1" x14ac:dyDescent="0.2">
      <c r="A601" s="27" t="s">
        <v>45</v>
      </c>
      <c r="B601" s="27" t="s">
        <v>48</v>
      </c>
      <c r="C601" s="28">
        <v>0</v>
      </c>
      <c r="D601" s="29">
        <v>0.35579235714285712</v>
      </c>
      <c r="E601" s="30">
        <v>0</v>
      </c>
      <c r="F601" s="31">
        <v>0</v>
      </c>
      <c r="G601" s="21"/>
      <c r="H601" s="27" t="s">
        <v>45</v>
      </c>
      <c r="I601" s="27" t="s">
        <v>48</v>
      </c>
      <c r="J601" s="28">
        <v>0</v>
      </c>
      <c r="K601" s="29">
        <v>0.24905464999999999</v>
      </c>
      <c r="L601" s="30">
        <v>0</v>
      </c>
      <c r="M601" s="31">
        <v>0</v>
      </c>
      <c r="N601" s="21"/>
      <c r="O601" s="27" t="s">
        <v>45</v>
      </c>
      <c r="P601" s="27" t="s">
        <v>48</v>
      </c>
      <c r="Q601" s="28">
        <v>0</v>
      </c>
      <c r="R601" s="29">
        <v>0.35579235714285712</v>
      </c>
      <c r="S601" s="30">
        <v>0</v>
      </c>
      <c r="T601" s="31">
        <v>0</v>
      </c>
      <c r="U601" s="21"/>
      <c r="V601" s="27" t="s">
        <v>45</v>
      </c>
      <c r="W601" s="27" t="s">
        <v>48</v>
      </c>
      <c r="X601" s="28">
        <v>0</v>
      </c>
      <c r="Y601" s="29">
        <v>0.35579235714285712</v>
      </c>
      <c r="Z601" s="30">
        <v>0</v>
      </c>
      <c r="AA601" s="31">
        <v>0</v>
      </c>
      <c r="AB601" s="21"/>
      <c r="AC601" s="27" t="s">
        <v>45</v>
      </c>
      <c r="AD601" s="27" t="s">
        <v>48</v>
      </c>
      <c r="AE601" s="28">
        <v>0</v>
      </c>
      <c r="AF601" s="29">
        <v>0.24905464999999999</v>
      </c>
      <c r="AG601" s="30">
        <v>0</v>
      </c>
      <c r="AH601" s="31">
        <v>0</v>
      </c>
      <c r="AI601" s="21"/>
    </row>
    <row r="602" spans="1:35" outlineLevel="1" x14ac:dyDescent="0.2">
      <c r="A602" s="27" t="s">
        <v>45</v>
      </c>
      <c r="B602" s="27" t="s">
        <v>49</v>
      </c>
      <c r="C602" s="28">
        <v>0</v>
      </c>
      <c r="D602" s="29">
        <v>8.6558860959658937E-2</v>
      </c>
      <c r="E602" s="30">
        <v>0</v>
      </c>
      <c r="F602" s="31">
        <v>0</v>
      </c>
      <c r="G602" s="21"/>
      <c r="H602" s="27" t="s">
        <v>45</v>
      </c>
      <c r="I602" s="27" t="s">
        <v>49</v>
      </c>
      <c r="J602" s="28">
        <v>0</v>
      </c>
      <c r="K602" s="29">
        <v>6.0591202671761255E-2</v>
      </c>
      <c r="L602" s="30">
        <v>0</v>
      </c>
      <c r="M602" s="31">
        <v>0</v>
      </c>
      <c r="N602" s="21"/>
      <c r="O602" s="27" t="s">
        <v>45</v>
      </c>
      <c r="P602" s="27" t="s">
        <v>49</v>
      </c>
      <c r="Q602" s="28">
        <v>0</v>
      </c>
      <c r="R602" s="29">
        <v>8.6558860959658937E-2</v>
      </c>
      <c r="S602" s="30">
        <v>0</v>
      </c>
      <c r="T602" s="31">
        <v>0</v>
      </c>
      <c r="U602" s="21"/>
      <c r="V602" s="27" t="s">
        <v>45</v>
      </c>
      <c r="W602" s="27" t="s">
        <v>49</v>
      </c>
      <c r="X602" s="28">
        <v>0</v>
      </c>
      <c r="Y602" s="29">
        <v>8.6558860959658937E-2</v>
      </c>
      <c r="Z602" s="30">
        <v>0</v>
      </c>
      <c r="AA602" s="31">
        <v>0</v>
      </c>
      <c r="AB602" s="21"/>
      <c r="AC602" s="27" t="s">
        <v>45</v>
      </c>
      <c r="AD602" s="27" t="s">
        <v>49</v>
      </c>
      <c r="AE602" s="28">
        <v>0</v>
      </c>
      <c r="AF602" s="29">
        <v>6.0591202671761255E-2</v>
      </c>
      <c r="AG602" s="30">
        <v>0</v>
      </c>
      <c r="AH602" s="31">
        <v>0</v>
      </c>
      <c r="AI602" s="21"/>
    </row>
    <row r="603" spans="1:35" outlineLevel="1" x14ac:dyDescent="0.2">
      <c r="A603" s="27" t="s">
        <v>45</v>
      </c>
      <c r="B603" s="27" t="s">
        <v>50</v>
      </c>
      <c r="C603" s="28">
        <v>0</v>
      </c>
      <c r="D603" s="29">
        <v>0.28096052979752145</v>
      </c>
      <c r="E603" s="30">
        <v>0</v>
      </c>
      <c r="F603" s="31">
        <v>0</v>
      </c>
      <c r="G603" s="21"/>
      <c r="H603" s="27" t="s">
        <v>45</v>
      </c>
      <c r="I603" s="27" t="s">
        <v>50</v>
      </c>
      <c r="J603" s="28">
        <v>0</v>
      </c>
      <c r="K603" s="29">
        <v>0.196672370858265</v>
      </c>
      <c r="L603" s="30">
        <v>0</v>
      </c>
      <c r="M603" s="31">
        <v>0</v>
      </c>
      <c r="N603" s="21"/>
      <c r="O603" s="27" t="s">
        <v>45</v>
      </c>
      <c r="P603" s="27" t="s">
        <v>50</v>
      </c>
      <c r="Q603" s="28">
        <v>0</v>
      </c>
      <c r="R603" s="29">
        <v>0.28096052979752145</v>
      </c>
      <c r="S603" s="30">
        <v>0</v>
      </c>
      <c r="T603" s="31">
        <v>0</v>
      </c>
      <c r="U603" s="21"/>
      <c r="V603" s="27" t="s">
        <v>45</v>
      </c>
      <c r="W603" s="27" t="s">
        <v>50</v>
      </c>
      <c r="X603" s="28">
        <v>0</v>
      </c>
      <c r="Y603" s="29">
        <v>0.28096052979752145</v>
      </c>
      <c r="Z603" s="30">
        <v>0</v>
      </c>
      <c r="AA603" s="31">
        <v>0</v>
      </c>
      <c r="AB603" s="21"/>
      <c r="AC603" s="27" t="s">
        <v>45</v>
      </c>
      <c r="AD603" s="27" t="s">
        <v>50</v>
      </c>
      <c r="AE603" s="28">
        <v>0</v>
      </c>
      <c r="AF603" s="29">
        <v>0.196672370858265</v>
      </c>
      <c r="AG603" s="30">
        <v>0</v>
      </c>
      <c r="AH603" s="31">
        <v>0</v>
      </c>
      <c r="AI603" s="21"/>
    </row>
    <row r="604" spans="1:35" ht="15" outlineLevel="1" thickBot="1" x14ac:dyDescent="0.25">
      <c r="A604" s="27" t="s">
        <v>45</v>
      </c>
      <c r="B604" t="s">
        <v>51</v>
      </c>
      <c r="C604" s="28">
        <v>1</v>
      </c>
      <c r="D604" s="29">
        <v>0.46655274480573522</v>
      </c>
      <c r="E604" s="30">
        <v>0.46655274480573522</v>
      </c>
      <c r="F604" s="31">
        <v>73.387997698030759</v>
      </c>
      <c r="G604" s="21"/>
      <c r="H604" s="27" t="s">
        <v>45</v>
      </c>
      <c r="I604" t="s">
        <v>51</v>
      </c>
      <c r="J604" s="28">
        <v>1</v>
      </c>
      <c r="K604" s="29">
        <v>0.96003956155793979</v>
      </c>
      <c r="L604" s="30">
        <v>0.96003956155793979</v>
      </c>
      <c r="M604" s="31">
        <v>16.172658920403201</v>
      </c>
      <c r="N604" s="21"/>
      <c r="O604" s="27" t="s">
        <v>45</v>
      </c>
      <c r="P604" t="s">
        <v>51</v>
      </c>
      <c r="Q604" s="28">
        <v>1</v>
      </c>
      <c r="R604" s="29">
        <v>0.46655274480573522</v>
      </c>
      <c r="S604" s="30">
        <v>0.46655274480573522</v>
      </c>
      <c r="T604" s="31">
        <v>10.816046302218572</v>
      </c>
      <c r="U604" s="21"/>
      <c r="V604" s="27" t="s">
        <v>45</v>
      </c>
      <c r="W604" t="s">
        <v>51</v>
      </c>
      <c r="X604" s="28">
        <v>1</v>
      </c>
      <c r="Y604" s="29">
        <v>0.46655274480573522</v>
      </c>
      <c r="Z604" s="30">
        <v>0.46655274480573522</v>
      </c>
      <c r="AA604" s="31">
        <v>2.1392349563407853</v>
      </c>
      <c r="AB604" s="21"/>
      <c r="AC604" s="27" t="s">
        <v>45</v>
      </c>
      <c r="AD604" t="s">
        <v>51</v>
      </c>
      <c r="AE604" s="28">
        <v>1</v>
      </c>
      <c r="AF604" s="29">
        <v>0.66131703059987612</v>
      </c>
      <c r="AG604" s="30">
        <v>0.66131703059987612</v>
      </c>
      <c r="AH604" s="31">
        <v>1.863009889471138</v>
      </c>
      <c r="AI604" s="21"/>
    </row>
    <row r="605" spans="1:35" ht="15.75" outlineLevel="1" thickTop="1" thickBot="1" x14ac:dyDescent="0.25">
      <c r="A605" s="33" t="s">
        <v>52</v>
      </c>
      <c r="B605" s="33"/>
      <c r="C605" s="33"/>
      <c r="D605" s="34"/>
      <c r="E605" s="34">
        <v>6.4135048951838618</v>
      </c>
      <c r="F605" s="34">
        <v>1008.8340230000002</v>
      </c>
      <c r="G605" s="21"/>
      <c r="H605" s="33" t="s">
        <v>52</v>
      </c>
      <c r="I605" s="33"/>
      <c r="J605" s="33"/>
      <c r="K605" s="34"/>
      <c r="L605" s="34">
        <v>5.9317164629387564</v>
      </c>
      <c r="M605" s="34">
        <v>99.924660408756921</v>
      </c>
      <c r="N605" s="21"/>
      <c r="O605" s="33" t="s">
        <v>52</v>
      </c>
      <c r="P605" s="33"/>
      <c r="Q605" s="33"/>
      <c r="R605" s="34"/>
      <c r="S605" s="34">
        <v>6.6074266734078808</v>
      </c>
      <c r="T605" s="34">
        <v>153.17932138166083</v>
      </c>
      <c r="U605" s="21"/>
      <c r="V605" s="33" t="s">
        <v>52</v>
      </c>
      <c r="W605" s="33"/>
      <c r="X605" s="33"/>
      <c r="Y605" s="34"/>
      <c r="Z605" s="34">
        <v>6.6175749547940299</v>
      </c>
      <c r="AA605" s="34">
        <v>30.34286653997766</v>
      </c>
      <c r="AB605" s="21"/>
      <c r="AC605" s="33" t="s">
        <v>52</v>
      </c>
      <c r="AD605" s="33"/>
      <c r="AE605" s="33"/>
      <c r="AF605" s="34"/>
      <c r="AG605" s="34">
        <v>5.3550047553366333</v>
      </c>
      <c r="AH605" s="34">
        <v>15.085694690650225</v>
      </c>
      <c r="AI605" s="21"/>
    </row>
    <row r="606" spans="1:35" ht="15" outlineLevel="1" thickTop="1" x14ac:dyDescent="0.2">
      <c r="G606" s="21"/>
      <c r="N606" s="21"/>
      <c r="U606" s="21"/>
      <c r="AB606" s="21"/>
      <c r="AI606" s="21"/>
    </row>
    <row r="607" spans="1:35" ht="15.6" customHeight="1" thickBot="1" x14ac:dyDescent="0.3">
      <c r="A607" s="71" t="s">
        <v>64</v>
      </c>
      <c r="B607" s="71"/>
      <c r="C607" s="71"/>
      <c r="D607" s="71"/>
      <c r="E607" s="71"/>
      <c r="F607" s="71"/>
      <c r="G607" s="21"/>
      <c r="H607" s="71" t="s">
        <v>64</v>
      </c>
      <c r="I607" s="71"/>
      <c r="J607" s="71"/>
      <c r="K607" s="71"/>
      <c r="L607" s="71"/>
      <c r="M607" s="71"/>
      <c r="N607" s="21"/>
      <c r="O607" s="71" t="s">
        <v>64</v>
      </c>
      <c r="P607" s="71"/>
      <c r="Q607" s="71"/>
      <c r="R607" s="71"/>
      <c r="S607" s="71"/>
      <c r="T607" s="71"/>
      <c r="U607" s="21"/>
      <c r="V607" s="71" t="s">
        <v>64</v>
      </c>
      <c r="W607" s="71"/>
      <c r="X607" s="71"/>
      <c r="Y607" s="71"/>
      <c r="Z607" s="71"/>
      <c r="AA607" s="71"/>
      <c r="AB607" s="21"/>
      <c r="AC607" s="71" t="s">
        <v>64</v>
      </c>
      <c r="AD607" s="71"/>
      <c r="AE607" s="71"/>
      <c r="AF607" s="71"/>
      <c r="AG607" s="71"/>
      <c r="AH607" s="71"/>
      <c r="AI607" s="21"/>
    </row>
    <row r="608" spans="1:35" ht="15" outlineLevel="1" thickTop="1" x14ac:dyDescent="0.2">
      <c r="A608" s="1"/>
      <c r="B608" s="22" t="s">
        <v>148</v>
      </c>
      <c r="C608" s="23">
        <v>3.0868198484735339</v>
      </c>
      <c r="D608" s="24"/>
      <c r="E608" s="1"/>
      <c r="F608" s="1"/>
      <c r="G608" s="21"/>
      <c r="H608" s="1"/>
      <c r="I608" s="22" t="s">
        <v>148</v>
      </c>
      <c r="J608" s="23">
        <v>15.499198169824695</v>
      </c>
      <c r="K608" s="24"/>
      <c r="L608" s="1"/>
      <c r="M608" s="1"/>
      <c r="N608" s="21"/>
      <c r="O608" s="1"/>
      <c r="P608" s="22" t="s">
        <v>148</v>
      </c>
      <c r="Q608" s="23">
        <v>0.22984808557688435</v>
      </c>
      <c r="R608" s="24"/>
      <c r="S608" s="1"/>
      <c r="T608" s="1"/>
      <c r="U608" s="21"/>
      <c r="V608" s="1"/>
      <c r="W608" s="22" t="s">
        <v>148</v>
      </c>
      <c r="X608" s="23">
        <v>2.4288480133700192</v>
      </c>
      <c r="Y608" s="24"/>
      <c r="Z608" s="1"/>
      <c r="AA608" s="1"/>
      <c r="AB608" s="21"/>
      <c r="AC608" s="1"/>
      <c r="AD608" s="22" t="s">
        <v>148</v>
      </c>
      <c r="AE608" s="23">
        <v>0.11906261835603912</v>
      </c>
      <c r="AF608" s="24"/>
      <c r="AG608" s="1"/>
      <c r="AH608" s="1"/>
      <c r="AI608" s="21"/>
    </row>
    <row r="609" spans="1:35" outlineLevel="1" x14ac:dyDescent="0.2">
      <c r="A609" s="1"/>
      <c r="B609" s="25" t="s">
        <v>149</v>
      </c>
      <c r="C609" s="23">
        <v>22.581720807085723</v>
      </c>
      <c r="D609" s="1"/>
      <c r="E609" s="1"/>
      <c r="F609" s="1"/>
      <c r="G609" s="21"/>
      <c r="H609" s="1"/>
      <c r="I609" s="25" t="s">
        <v>149</v>
      </c>
      <c r="J609" s="23">
        <v>23.038922371869358</v>
      </c>
      <c r="K609" s="1"/>
      <c r="L609" s="1"/>
      <c r="M609" s="1"/>
      <c r="N609" s="21"/>
      <c r="O609" s="1"/>
      <c r="P609" s="25" t="s">
        <v>149</v>
      </c>
      <c r="Q609" s="23">
        <v>10.473188806675239</v>
      </c>
      <c r="R609" s="1"/>
      <c r="S609" s="1"/>
      <c r="T609" s="1"/>
      <c r="U609" s="21"/>
      <c r="V609" s="1"/>
      <c r="W609" s="25" t="s">
        <v>149</v>
      </c>
      <c r="X609" s="23">
        <v>10.48099785234368</v>
      </c>
      <c r="Y609" s="1"/>
      <c r="Z609" s="1"/>
      <c r="AA609" s="1"/>
      <c r="AB609" s="21"/>
      <c r="AC609" s="1"/>
      <c r="AD609" s="25" t="s">
        <v>149</v>
      </c>
      <c r="AE609" s="23">
        <v>22.696454023425147</v>
      </c>
      <c r="AF609" s="1"/>
      <c r="AG609" s="1"/>
      <c r="AH609" s="1"/>
      <c r="AI609" s="21"/>
    </row>
    <row r="610" spans="1:35" outlineLevel="1" x14ac:dyDescent="0.2">
      <c r="A610" s="1"/>
      <c r="B610" s="22" t="s">
        <v>150</v>
      </c>
      <c r="C610" s="23">
        <v>69.705703999999997</v>
      </c>
      <c r="D610" s="24"/>
      <c r="E610" s="1"/>
      <c r="F610" s="1"/>
      <c r="G610" s="21"/>
      <c r="H610" s="1"/>
      <c r="I610" s="22" t="s">
        <v>150</v>
      </c>
      <c r="J610" s="23">
        <v>357.08482346081075</v>
      </c>
      <c r="K610" s="24"/>
      <c r="L610" s="1"/>
      <c r="M610" s="1"/>
      <c r="N610" s="21"/>
      <c r="O610" s="1"/>
      <c r="P610" s="22" t="s">
        <v>150</v>
      </c>
      <c r="Q610" s="23">
        <v>2.4072423970995578</v>
      </c>
      <c r="R610" s="24"/>
      <c r="S610" s="1"/>
      <c r="T610" s="1"/>
      <c r="U610" s="21"/>
      <c r="V610" s="1"/>
      <c r="W610" s="22" t="s">
        <v>150</v>
      </c>
      <c r="X610" s="23">
        <v>25.456750811800386</v>
      </c>
      <c r="Y610" s="24"/>
      <c r="Z610" s="1"/>
      <c r="AA610" s="1"/>
      <c r="AB610" s="21"/>
      <c r="AC610" s="1"/>
      <c r="AD610" s="22" t="s">
        <v>150</v>
      </c>
      <c r="AE610" s="23">
        <v>2.7022992434264568</v>
      </c>
      <c r="AF610" s="24"/>
      <c r="AG610" s="1"/>
      <c r="AH610" s="1"/>
      <c r="AI610" s="21"/>
    </row>
    <row r="611" spans="1:35" outlineLevel="1" x14ac:dyDescent="0.2">
      <c r="A611" s="1"/>
      <c r="B611" s="25"/>
      <c r="C611" s="26"/>
      <c r="D611" s="1"/>
      <c r="E611" s="1"/>
      <c r="F611" s="1"/>
      <c r="G611" s="21"/>
      <c r="H611" s="1"/>
      <c r="I611" s="25"/>
      <c r="J611" s="26"/>
      <c r="K611" s="1"/>
      <c r="L611" s="1"/>
      <c r="M611" s="1"/>
      <c r="N611" s="21"/>
      <c r="O611" s="1"/>
      <c r="P611" s="25"/>
      <c r="Q611" s="26"/>
      <c r="R611" s="1"/>
      <c r="S611" s="1"/>
      <c r="T611" s="1"/>
      <c r="U611" s="21"/>
      <c r="V611" s="1"/>
      <c r="W611" s="25"/>
      <c r="X611" s="26"/>
      <c r="Y611" s="1"/>
      <c r="Z611" s="1"/>
      <c r="AA611" s="1"/>
      <c r="AB611" s="21"/>
      <c r="AC611" s="1"/>
      <c r="AD611" s="25"/>
      <c r="AE611" s="26"/>
      <c r="AF611" s="1"/>
      <c r="AG611" s="1"/>
      <c r="AH611" s="1"/>
      <c r="AI611" s="21"/>
    </row>
    <row r="612" spans="1:35" ht="15.6" customHeight="1" outlineLevel="1" thickBot="1" x14ac:dyDescent="0.3">
      <c r="A612" s="72" t="s">
        <v>158</v>
      </c>
      <c r="B612" s="72"/>
      <c r="C612" s="72"/>
      <c r="D612" s="72"/>
      <c r="E612" s="72"/>
      <c r="F612" s="72"/>
      <c r="G612" s="21"/>
      <c r="H612" s="72" t="s">
        <v>158</v>
      </c>
      <c r="I612" s="72"/>
      <c r="J612" s="72"/>
      <c r="K612" s="72"/>
      <c r="L612" s="72"/>
      <c r="M612" s="72"/>
      <c r="N612" s="21"/>
      <c r="O612" s="72" t="s">
        <v>158</v>
      </c>
      <c r="P612" s="72"/>
      <c r="Q612" s="72"/>
      <c r="R612" s="72"/>
      <c r="S612" s="72"/>
      <c r="T612" s="72"/>
      <c r="U612" s="21"/>
      <c r="V612" s="72" t="s">
        <v>158</v>
      </c>
      <c r="W612" s="72"/>
      <c r="X612" s="72"/>
      <c r="Y612" s="72"/>
      <c r="Z612" s="72"/>
      <c r="AA612" s="72"/>
      <c r="AB612" s="21"/>
      <c r="AC612" s="72" t="s">
        <v>158</v>
      </c>
      <c r="AD612" s="72"/>
      <c r="AE612" s="72"/>
      <c r="AF612" s="72"/>
      <c r="AG612" s="72"/>
      <c r="AH612" s="72"/>
      <c r="AI612" s="21"/>
    </row>
    <row r="613" spans="1:35" ht="15" outlineLevel="1" thickTop="1" x14ac:dyDescent="0.2">
      <c r="A613" s="67" t="s">
        <v>1</v>
      </c>
      <c r="B613" s="69" t="s">
        <v>2</v>
      </c>
      <c r="C613" s="69" t="s">
        <v>151</v>
      </c>
      <c r="D613" s="35" t="s">
        <v>152</v>
      </c>
      <c r="E613" s="36" t="s">
        <v>153</v>
      </c>
      <c r="F613" s="35" t="s">
        <v>154</v>
      </c>
      <c r="G613" s="21"/>
      <c r="H613" s="67" t="s">
        <v>1</v>
      </c>
      <c r="I613" s="69" t="s">
        <v>2</v>
      </c>
      <c r="J613" s="69" t="s">
        <v>151</v>
      </c>
      <c r="K613" s="35" t="s">
        <v>152</v>
      </c>
      <c r="L613" s="36" t="s">
        <v>153</v>
      </c>
      <c r="M613" s="35" t="s">
        <v>154</v>
      </c>
      <c r="N613" s="21"/>
      <c r="O613" s="67" t="s">
        <v>1</v>
      </c>
      <c r="P613" s="69" t="s">
        <v>2</v>
      </c>
      <c r="Q613" s="69" t="s">
        <v>151</v>
      </c>
      <c r="R613" s="35" t="s">
        <v>152</v>
      </c>
      <c r="S613" s="36" t="s">
        <v>153</v>
      </c>
      <c r="T613" s="35" t="s">
        <v>154</v>
      </c>
      <c r="U613" s="21"/>
      <c r="V613" s="67" t="s">
        <v>1</v>
      </c>
      <c r="W613" s="69" t="s">
        <v>2</v>
      </c>
      <c r="X613" s="69" t="s">
        <v>151</v>
      </c>
      <c r="Y613" s="35" t="s">
        <v>152</v>
      </c>
      <c r="Z613" s="36" t="s">
        <v>153</v>
      </c>
      <c r="AA613" s="35" t="s">
        <v>154</v>
      </c>
      <c r="AB613" s="21"/>
      <c r="AC613" s="67" t="s">
        <v>1</v>
      </c>
      <c r="AD613" s="69" t="s">
        <v>2</v>
      </c>
      <c r="AE613" s="69" t="s">
        <v>151</v>
      </c>
      <c r="AF613" s="35" t="s">
        <v>152</v>
      </c>
      <c r="AG613" s="36" t="s">
        <v>153</v>
      </c>
      <c r="AH613" s="35" t="s">
        <v>154</v>
      </c>
      <c r="AI613" s="21"/>
    </row>
    <row r="614" spans="1:35" ht="15" outlineLevel="1" thickBot="1" x14ac:dyDescent="0.25">
      <c r="A614" s="68"/>
      <c r="B614" s="70"/>
      <c r="C614" s="70"/>
      <c r="D614" s="37" t="s">
        <v>155</v>
      </c>
      <c r="E614" s="37" t="s">
        <v>156</v>
      </c>
      <c r="F614" s="37" t="s">
        <v>157</v>
      </c>
      <c r="G614" s="21"/>
      <c r="H614" s="68"/>
      <c r="I614" s="70"/>
      <c r="J614" s="70"/>
      <c r="K614" s="37" t="s">
        <v>155</v>
      </c>
      <c r="L614" s="37" t="s">
        <v>156</v>
      </c>
      <c r="M614" s="37" t="s">
        <v>157</v>
      </c>
      <c r="N614" s="21"/>
      <c r="O614" s="68"/>
      <c r="P614" s="70"/>
      <c r="Q614" s="70"/>
      <c r="R614" s="37" t="s">
        <v>155</v>
      </c>
      <c r="S614" s="37" t="s">
        <v>156</v>
      </c>
      <c r="T614" s="37" t="s">
        <v>157</v>
      </c>
      <c r="U614" s="21"/>
      <c r="V614" s="68"/>
      <c r="W614" s="70"/>
      <c r="X614" s="70"/>
      <c r="Y614" s="37" t="s">
        <v>155</v>
      </c>
      <c r="Z614" s="37" t="s">
        <v>156</v>
      </c>
      <c r="AA614" s="37" t="s">
        <v>157</v>
      </c>
      <c r="AB614" s="21"/>
      <c r="AC614" s="68"/>
      <c r="AD614" s="70"/>
      <c r="AE614" s="70"/>
      <c r="AF614" s="37" t="s">
        <v>155</v>
      </c>
      <c r="AG614" s="37" t="s">
        <v>156</v>
      </c>
      <c r="AH614" s="37" t="s">
        <v>157</v>
      </c>
      <c r="AI614" s="21"/>
    </row>
    <row r="615" spans="1:35" ht="15" outlineLevel="1" thickTop="1" x14ac:dyDescent="0.2">
      <c r="A615" s="27" t="s">
        <v>3</v>
      </c>
      <c r="B615" t="s">
        <v>4</v>
      </c>
      <c r="C615" s="28">
        <v>3.571697536902072E-4</v>
      </c>
      <c r="D615" s="29">
        <v>3.7409382493890404</v>
      </c>
      <c r="E615" s="30">
        <v>1.3361499931045585E-3</v>
      </c>
      <c r="F615" s="31">
        <v>4.1244543192529267E-3</v>
      </c>
      <c r="G615" s="21"/>
      <c r="H615" s="27" t="s">
        <v>3</v>
      </c>
      <c r="I615" t="s">
        <v>4</v>
      </c>
      <c r="J615" s="28">
        <v>0.15044077003550774</v>
      </c>
      <c r="K615" s="29">
        <v>3.4107753860614252</v>
      </c>
      <c r="L615" s="30">
        <v>0.51311967549723703</v>
      </c>
      <c r="M615" s="31">
        <v>7.9529435353678171</v>
      </c>
      <c r="N615" s="21"/>
      <c r="O615" s="27" t="s">
        <v>3</v>
      </c>
      <c r="P615" t="s">
        <v>4</v>
      </c>
      <c r="Q615" s="28">
        <v>3.571697536902072E-4</v>
      </c>
      <c r="R615" s="29">
        <v>3.3946908238125042</v>
      </c>
      <c r="S615" s="30">
        <v>1.2124808853955188E-3</v>
      </c>
      <c r="T615" s="31">
        <v>2.7868641030672571E-4</v>
      </c>
      <c r="U615" s="21"/>
      <c r="V615" s="27" t="s">
        <v>3</v>
      </c>
      <c r="W615" t="s">
        <v>4</v>
      </c>
      <c r="X615" s="28">
        <v>3.571697536902072E-4</v>
      </c>
      <c r="Y615" s="29">
        <v>3.4313221738903703</v>
      </c>
      <c r="Z615" s="30">
        <v>1.2255644956801698E-3</v>
      </c>
      <c r="AA615" s="31">
        <v>2.97670989058961E-3</v>
      </c>
      <c r="AB615" s="21"/>
      <c r="AC615" s="27" t="s">
        <v>3</v>
      </c>
      <c r="AD615" t="s">
        <v>4</v>
      </c>
      <c r="AE615" s="28">
        <v>0.15044077003550774</v>
      </c>
      <c r="AF615" s="29">
        <v>3.3771566454523754</v>
      </c>
      <c r="AG615" s="30">
        <v>0.50806204627238749</v>
      </c>
      <c r="AH615" s="31">
        <v>6.0491197516517561E-2</v>
      </c>
      <c r="AI615" s="21"/>
    </row>
    <row r="616" spans="1:35" outlineLevel="1" x14ac:dyDescent="0.2">
      <c r="A616" s="27" t="s">
        <v>3</v>
      </c>
      <c r="B616" t="s">
        <v>5</v>
      </c>
      <c r="C616" s="28">
        <v>0</v>
      </c>
      <c r="D616" s="29">
        <v>3.7666502560246378</v>
      </c>
      <c r="E616" s="30">
        <v>0</v>
      </c>
      <c r="F616" s="31">
        <v>0</v>
      </c>
      <c r="G616" s="21"/>
      <c r="H616" s="27" t="s">
        <v>3</v>
      </c>
      <c r="I616" t="s">
        <v>5</v>
      </c>
      <c r="J616" s="28">
        <v>1.6715641115056419E-2</v>
      </c>
      <c r="K616" s="29">
        <v>3.9511591844122562</v>
      </c>
      <c r="L616" s="30">
        <v>6.60461589150943E-2</v>
      </c>
      <c r="M616" s="31">
        <v>1.0236625053807804</v>
      </c>
      <c r="N616" s="21"/>
      <c r="O616" s="27" t="s">
        <v>3</v>
      </c>
      <c r="P616" t="s">
        <v>5</v>
      </c>
      <c r="Q616" s="28">
        <v>0</v>
      </c>
      <c r="R616" s="29">
        <v>3.6092654049522683</v>
      </c>
      <c r="S616" s="30">
        <v>0</v>
      </c>
      <c r="T616" s="31">
        <v>0</v>
      </c>
      <c r="U616" s="21"/>
      <c r="V616" s="27" t="s">
        <v>3</v>
      </c>
      <c r="W616" t="s">
        <v>5</v>
      </c>
      <c r="X616" s="28">
        <v>0</v>
      </c>
      <c r="Y616" s="29">
        <v>3.6045934544443079</v>
      </c>
      <c r="Z616" s="30">
        <v>0</v>
      </c>
      <c r="AA616" s="31">
        <v>0</v>
      </c>
      <c r="AB616" s="21"/>
      <c r="AC616" s="27" t="s">
        <v>3</v>
      </c>
      <c r="AD616" t="s">
        <v>5</v>
      </c>
      <c r="AE616" s="28">
        <v>1.6715641115056419E-2</v>
      </c>
      <c r="AF616" s="29">
        <v>3.6797170830054986</v>
      </c>
      <c r="AG616" s="30">
        <v>6.1508830164462187E-2</v>
      </c>
      <c r="AH616" s="31">
        <v>7.3234023713977889E-3</v>
      </c>
      <c r="AI616" s="21"/>
    </row>
    <row r="617" spans="1:35" outlineLevel="1" x14ac:dyDescent="0.2">
      <c r="A617" s="27" t="s">
        <v>3</v>
      </c>
      <c r="B617" t="s">
        <v>6</v>
      </c>
      <c r="C617" s="28">
        <v>0.39882678236445196</v>
      </c>
      <c r="D617" s="29">
        <v>3.186384229729927</v>
      </c>
      <c r="E617" s="30">
        <v>1.2708153697200195</v>
      </c>
      <c r="F617" s="31">
        <v>3.9227781069969887</v>
      </c>
      <c r="G617" s="21"/>
      <c r="H617" s="27" t="s">
        <v>3</v>
      </c>
      <c r="I617" t="s">
        <v>6</v>
      </c>
      <c r="J617" s="28">
        <v>0.19726040936725348</v>
      </c>
      <c r="K617" s="29">
        <v>3.1787282255931268</v>
      </c>
      <c r="L617" s="30">
        <v>0.62703723104774345</v>
      </c>
      <c r="M617" s="31">
        <v>9.7185743038671291</v>
      </c>
      <c r="N617" s="21"/>
      <c r="O617" s="27" t="s">
        <v>3</v>
      </c>
      <c r="P617" t="s">
        <v>6</v>
      </c>
      <c r="Q617" s="28">
        <v>0.39882678236445196</v>
      </c>
      <c r="R617" s="29">
        <v>3.3036422150094626</v>
      </c>
      <c r="S617" s="30">
        <v>1.317580994695595</v>
      </c>
      <c r="T617" s="31">
        <v>0.30284346922326955</v>
      </c>
      <c r="U617" s="21"/>
      <c r="V617" s="27" t="s">
        <v>3</v>
      </c>
      <c r="W617" t="s">
        <v>6</v>
      </c>
      <c r="X617" s="28">
        <v>0.39882678236445196</v>
      </c>
      <c r="Y617" s="29">
        <v>3.3238909676559474</v>
      </c>
      <c r="Z617" s="30">
        <v>1.3256567395604861</v>
      </c>
      <c r="AA617" s="31">
        <v>3.2198187382920636</v>
      </c>
      <c r="AB617" s="21"/>
      <c r="AC617" s="27" t="s">
        <v>3</v>
      </c>
      <c r="AD617" t="s">
        <v>6</v>
      </c>
      <c r="AE617" s="28">
        <v>0.19726040936725348</v>
      </c>
      <c r="AF617" s="29">
        <v>3.2842976493740794</v>
      </c>
      <c r="AG617" s="30">
        <v>0.64786189879943923</v>
      </c>
      <c r="AH617" s="31">
        <v>7.7136134004176474E-2</v>
      </c>
      <c r="AI617" s="21"/>
    </row>
    <row r="618" spans="1:35" outlineLevel="1" x14ac:dyDescent="0.2">
      <c r="A618" s="27" t="s">
        <v>3</v>
      </c>
      <c r="B618" s="32" t="s">
        <v>7</v>
      </c>
      <c r="C618" s="28">
        <v>2.2322160203139176E-2</v>
      </c>
      <c r="D618" s="29">
        <v>2.6715236177223041</v>
      </c>
      <c r="E618" s="30">
        <v>5.9634178181267213E-2</v>
      </c>
      <c r="F618" s="31">
        <v>0.18407996485734299</v>
      </c>
      <c r="G618" s="21"/>
      <c r="H618" s="27" t="s">
        <v>3</v>
      </c>
      <c r="I618" s="32" t="s">
        <v>7</v>
      </c>
      <c r="J618" s="28">
        <v>1.1883157190798401E-2</v>
      </c>
      <c r="K618" s="29">
        <v>3.1156396221711615</v>
      </c>
      <c r="L618" s="30">
        <v>3.7023635380139655E-2</v>
      </c>
      <c r="M618" s="31">
        <v>0.5738366617241174</v>
      </c>
      <c r="N618" s="21"/>
      <c r="O618" s="27" t="s">
        <v>3</v>
      </c>
      <c r="P618" s="32" t="s">
        <v>7</v>
      </c>
      <c r="Q618" s="28">
        <v>2.2322160203139176E-2</v>
      </c>
      <c r="R618" s="29">
        <v>2.8251073420769326</v>
      </c>
      <c r="S618" s="30">
        <v>6.3062498680906007E-2</v>
      </c>
      <c r="T618" s="31">
        <v>1.449479459350104E-2</v>
      </c>
      <c r="U618" s="21"/>
      <c r="V618" s="27" t="s">
        <v>3</v>
      </c>
      <c r="W618" s="32" t="s">
        <v>7</v>
      </c>
      <c r="X618" s="28">
        <v>2.2322160203139176E-2</v>
      </c>
      <c r="Y618" s="29">
        <v>2.7337203620051476</v>
      </c>
      <c r="Z618" s="30">
        <v>6.1022543871262526E-2</v>
      </c>
      <c r="AA618" s="31">
        <v>0.14821448445250082</v>
      </c>
      <c r="AB618" s="21"/>
      <c r="AC618" s="27" t="s">
        <v>3</v>
      </c>
      <c r="AD618" s="32" t="s">
        <v>7</v>
      </c>
      <c r="AE618" s="28">
        <v>1.1883157190798401E-2</v>
      </c>
      <c r="AF618" s="29">
        <v>3.128020480116688</v>
      </c>
      <c r="AG618" s="30">
        <v>3.7170759061263291E-2</v>
      </c>
      <c r="AH618" s="31">
        <v>4.4256479001154739E-3</v>
      </c>
      <c r="AI618" s="21"/>
    </row>
    <row r="619" spans="1:35" outlineLevel="1" x14ac:dyDescent="0.2">
      <c r="A619" s="27" t="s">
        <v>3</v>
      </c>
      <c r="B619" s="32" t="s">
        <v>8</v>
      </c>
      <c r="C619" s="28">
        <v>1.9641845741919278E-3</v>
      </c>
      <c r="D619" s="29">
        <v>3.1813053148389447</v>
      </c>
      <c r="E619" s="30">
        <v>6.2486708252014493E-3</v>
      </c>
      <c r="F619" s="31">
        <v>1.9288521129809329E-2</v>
      </c>
      <c r="G619" s="21"/>
      <c r="H619" s="27" t="s">
        <v>3</v>
      </c>
      <c r="I619" s="32" t="s">
        <v>8</v>
      </c>
      <c r="J619" s="28">
        <v>1.1883157190798401E-3</v>
      </c>
      <c r="K619" s="29">
        <v>3.1767720851466077</v>
      </c>
      <c r="L619" s="30">
        <v>3.775008204713754E-3</v>
      </c>
      <c r="M619" s="31">
        <v>5.8509600257572625E-2</v>
      </c>
      <c r="N619" s="21"/>
      <c r="O619" s="27" t="s">
        <v>3</v>
      </c>
      <c r="P619" s="32" t="s">
        <v>8</v>
      </c>
      <c r="Q619" s="28">
        <v>1.9641845741919278E-3</v>
      </c>
      <c r="R619" s="29">
        <v>3.3031046586475257</v>
      </c>
      <c r="S619" s="30">
        <v>6.4879072174569632E-3</v>
      </c>
      <c r="T619" s="31">
        <v>1.4912330533329338E-3</v>
      </c>
      <c r="U619" s="21"/>
      <c r="V619" s="27" t="s">
        <v>3</v>
      </c>
      <c r="W619" s="32" t="s">
        <v>8</v>
      </c>
      <c r="X619" s="28">
        <v>1.9641845741919278E-3</v>
      </c>
      <c r="Y619" s="29">
        <v>3.3234391240086567</v>
      </c>
      <c r="Z619" s="30">
        <v>6.5278478606437366E-3</v>
      </c>
      <c r="AA619" s="31">
        <v>1.5855150307906268E-2</v>
      </c>
      <c r="AB619" s="21"/>
      <c r="AC619" s="27" t="s">
        <v>3</v>
      </c>
      <c r="AD619" s="32" t="s">
        <v>8</v>
      </c>
      <c r="AE619" s="28">
        <v>1.1883157190798401E-3</v>
      </c>
      <c r="AF619" s="29">
        <v>3.2818378084183628</v>
      </c>
      <c r="AG619" s="30">
        <v>3.8998594552140733E-3</v>
      </c>
      <c r="AH619" s="31">
        <v>4.6432747795834386E-4</v>
      </c>
      <c r="AI619" s="21"/>
    </row>
    <row r="620" spans="1:35" outlineLevel="1" x14ac:dyDescent="0.2">
      <c r="A620" s="27" t="s">
        <v>3</v>
      </c>
      <c r="B620" s="32" t="s">
        <v>9</v>
      </c>
      <c r="C620" s="28">
        <v>8.6118194054632419E-2</v>
      </c>
      <c r="D620" s="29">
        <v>1.2745536918919707</v>
      </c>
      <c r="E620" s="30">
        <v>0.10976226217140091</v>
      </c>
      <c r="F620" s="31">
        <v>0.33881632948403606</v>
      </c>
      <c r="G620" s="21"/>
      <c r="H620" s="27" t="s">
        <v>3</v>
      </c>
      <c r="I620" s="32" t="s">
        <v>9</v>
      </c>
      <c r="J620" s="28">
        <v>1.1883157190798401E-3</v>
      </c>
      <c r="K620" s="29">
        <v>1.2714912902372508</v>
      </c>
      <c r="L620" s="30">
        <v>1.5109330868620324E-3</v>
      </c>
      <c r="M620" s="31">
        <v>2.341825133461959E-2</v>
      </c>
      <c r="N620" s="21"/>
      <c r="O620" s="27" t="s">
        <v>3</v>
      </c>
      <c r="P620" s="32" t="s">
        <v>9</v>
      </c>
      <c r="Q620" s="28">
        <v>8.6118194054632419E-2</v>
      </c>
      <c r="R620" s="29">
        <v>1.3214568860037852</v>
      </c>
      <c r="S620" s="30">
        <v>0.11380148054370424</v>
      </c>
      <c r="T620" s="31">
        <v>2.6157052438785473E-2</v>
      </c>
      <c r="U620" s="21"/>
      <c r="V620" s="27" t="s">
        <v>3</v>
      </c>
      <c r="W620" s="32" t="s">
        <v>9</v>
      </c>
      <c r="X620" s="28">
        <v>8.6118194054632419E-2</v>
      </c>
      <c r="Y620" s="29">
        <v>1.329556387062379</v>
      </c>
      <c r="Z620" s="30">
        <v>0.11449899494761392</v>
      </c>
      <c r="AA620" s="31">
        <v>0.27810065641137593</v>
      </c>
      <c r="AB620" s="21"/>
      <c r="AC620" s="27" t="s">
        <v>3</v>
      </c>
      <c r="AD620" s="32" t="s">
        <v>9</v>
      </c>
      <c r="AE620" s="28">
        <v>1.1883157190798401E-3</v>
      </c>
      <c r="AF620" s="29">
        <v>1.3137190597496318</v>
      </c>
      <c r="AG620" s="30">
        <v>1.5611130091552751E-3</v>
      </c>
      <c r="AH620" s="31">
        <v>1.8587020241970232E-4</v>
      </c>
      <c r="AI620" s="21"/>
    </row>
    <row r="621" spans="1:35" outlineLevel="1" x14ac:dyDescent="0.2">
      <c r="A621" s="27" t="s">
        <v>3</v>
      </c>
      <c r="B621" s="32" t="s">
        <v>10</v>
      </c>
      <c r="C621" s="28">
        <v>4.6308434396752612E-2</v>
      </c>
      <c r="D621" s="29">
        <v>3.1813053148389447</v>
      </c>
      <c r="E621" s="30">
        <v>0.14732126846825969</v>
      </c>
      <c r="F621" s="31">
        <v>0.45475421561012219</v>
      </c>
      <c r="G621" s="21"/>
      <c r="H621" s="27" t="s">
        <v>3</v>
      </c>
      <c r="I621" s="32" t="s">
        <v>10</v>
      </c>
      <c r="J621" s="28">
        <v>1.8616946265584161E-2</v>
      </c>
      <c r="K621" s="29">
        <v>3.1767720851466077</v>
      </c>
      <c r="L621" s="30">
        <v>5.9141795207182143E-2</v>
      </c>
      <c r="M621" s="31">
        <v>0.9166504040353044</v>
      </c>
      <c r="N621" s="21"/>
      <c r="O621" s="27" t="s">
        <v>3</v>
      </c>
      <c r="P621" s="32" t="s">
        <v>10</v>
      </c>
      <c r="Q621" s="28">
        <v>4.6308434396752612E-2</v>
      </c>
      <c r="R621" s="29">
        <v>3.3031046586475257</v>
      </c>
      <c r="S621" s="30">
        <v>0.15296160539058687</v>
      </c>
      <c r="T621" s="31">
        <v>3.5157932165793222E-2</v>
      </c>
      <c r="U621" s="21"/>
      <c r="V621" s="27" t="s">
        <v>3</v>
      </c>
      <c r="W621" s="32" t="s">
        <v>10</v>
      </c>
      <c r="X621" s="28">
        <v>4.6308434396752612E-2</v>
      </c>
      <c r="Y621" s="29">
        <v>3.3234391240086567</v>
      </c>
      <c r="Z621" s="30">
        <v>0.15390326264575585</v>
      </c>
      <c r="AA621" s="31">
        <v>0.37380763372830839</v>
      </c>
      <c r="AB621" s="21"/>
      <c r="AC621" s="27" t="s">
        <v>3</v>
      </c>
      <c r="AD621" s="32" t="s">
        <v>10</v>
      </c>
      <c r="AE621" s="28">
        <v>1.8616946265584161E-2</v>
      </c>
      <c r="AF621" s="29">
        <v>3.2818378084183628</v>
      </c>
      <c r="AG621" s="30">
        <v>6.1097798131687149E-2</v>
      </c>
      <c r="AH621" s="31">
        <v>7.2744638213473869E-3</v>
      </c>
      <c r="AI621" s="21"/>
    </row>
    <row r="622" spans="1:35" outlineLevel="1" x14ac:dyDescent="0.2">
      <c r="A622" s="27" t="s">
        <v>3</v>
      </c>
      <c r="B622" s="32" t="s">
        <v>11</v>
      </c>
      <c r="C622" s="28">
        <v>0</v>
      </c>
      <c r="D622" s="29">
        <v>2.955611034370925</v>
      </c>
      <c r="E622" s="30">
        <v>0</v>
      </c>
      <c r="F622" s="31">
        <v>0</v>
      </c>
      <c r="G622" s="21"/>
      <c r="H622" s="27" t="s">
        <v>3</v>
      </c>
      <c r="I622" s="32" t="s">
        <v>11</v>
      </c>
      <c r="J622" s="28">
        <v>0</v>
      </c>
      <c r="K622" s="29">
        <v>2.4759847701812308</v>
      </c>
      <c r="L622" s="30">
        <v>0</v>
      </c>
      <c r="M622" s="31">
        <v>0</v>
      </c>
      <c r="N622" s="21"/>
      <c r="O622" s="27" t="s">
        <v>3</v>
      </c>
      <c r="P622" s="32" t="s">
        <v>11</v>
      </c>
      <c r="Q622" s="28">
        <v>0</v>
      </c>
      <c r="R622" s="29">
        <v>3.0666022575770904</v>
      </c>
      <c r="S622" s="30">
        <v>0</v>
      </c>
      <c r="T622" s="31">
        <v>0</v>
      </c>
      <c r="U622" s="21"/>
      <c r="V622" s="27" t="s">
        <v>3</v>
      </c>
      <c r="W622" s="32" t="s">
        <v>11</v>
      </c>
      <c r="X622" s="28">
        <v>0</v>
      </c>
      <c r="Y622" s="29">
        <v>3.085446620071354</v>
      </c>
      <c r="Z622" s="30">
        <v>0</v>
      </c>
      <c r="AA622" s="31">
        <v>0</v>
      </c>
      <c r="AB622" s="21"/>
      <c r="AC622" s="27" t="s">
        <v>3</v>
      </c>
      <c r="AD622" s="32" t="s">
        <v>11</v>
      </c>
      <c r="AE622" s="28">
        <v>0</v>
      </c>
      <c r="AF622" s="29">
        <v>2.5580296071987978</v>
      </c>
      <c r="AG622" s="30">
        <v>0</v>
      </c>
      <c r="AH622" s="31">
        <v>0</v>
      </c>
      <c r="AI622" s="21"/>
    </row>
    <row r="623" spans="1:35" outlineLevel="1" x14ac:dyDescent="0.2">
      <c r="A623" s="27" t="s">
        <v>12</v>
      </c>
      <c r="B623" s="32" t="s">
        <v>13</v>
      </c>
      <c r="C623" s="28">
        <v>4.6271066476287676E-2</v>
      </c>
      <c r="D623" s="29">
        <v>1.3293338960526064</v>
      </c>
      <c r="E623" s="30">
        <v>6.1509697073432644E-2</v>
      </c>
      <c r="F623" s="31">
        <v>0.18986935379986633</v>
      </c>
      <c r="G623" s="21"/>
      <c r="H623" s="27" t="s">
        <v>12</v>
      </c>
      <c r="I623" s="32" t="s">
        <v>13</v>
      </c>
      <c r="J623" s="28">
        <v>1.1240021200291489E-2</v>
      </c>
      <c r="K623" s="29">
        <v>0.84470964093513046</v>
      </c>
      <c r="L623" s="30">
        <v>9.4945542722014772E-3</v>
      </c>
      <c r="M623" s="31">
        <v>0.14715797819900636</v>
      </c>
      <c r="N623" s="21"/>
      <c r="O623" s="27" t="s">
        <v>12</v>
      </c>
      <c r="P623" s="32" t="s">
        <v>13</v>
      </c>
      <c r="Q623" s="28">
        <v>4.6271066476287676E-2</v>
      </c>
      <c r="R623" s="29">
        <v>1.2541982395158837</v>
      </c>
      <c r="S623" s="30">
        <v>5.8033090115082425E-2</v>
      </c>
      <c r="T623" s="31">
        <v>1.3338794663062507E-2</v>
      </c>
      <c r="U623" s="21"/>
      <c r="V623" s="27" t="s">
        <v>12</v>
      </c>
      <c r="W623" s="32" t="s">
        <v>13</v>
      </c>
      <c r="X623" s="28">
        <v>4.6271066476287676E-2</v>
      </c>
      <c r="Y623" s="29">
        <v>1.2479548633876623</v>
      </c>
      <c r="Z623" s="30">
        <v>5.7744202443217027E-2</v>
      </c>
      <c r="AA623" s="31">
        <v>0.14025189138784389</v>
      </c>
      <c r="AB623" s="21"/>
      <c r="AC623" s="27" t="s">
        <v>12</v>
      </c>
      <c r="AD623" s="32" t="s">
        <v>13</v>
      </c>
      <c r="AE623" s="28">
        <v>1.1240021200291489E-2</v>
      </c>
      <c r="AF623" s="29">
        <v>0.85501634439021601</v>
      </c>
      <c r="AG623" s="30">
        <v>9.6104018375417575E-3</v>
      </c>
      <c r="AH623" s="31">
        <v>1.1442396062314114E-3</v>
      </c>
      <c r="AI623" s="21"/>
    </row>
    <row r="624" spans="1:35" outlineLevel="1" x14ac:dyDescent="0.2">
      <c r="A624" s="27" t="s">
        <v>12</v>
      </c>
      <c r="B624" s="32" t="s">
        <v>14</v>
      </c>
      <c r="C624" s="28">
        <v>7.2121196374170821E-3</v>
      </c>
      <c r="D624" s="29">
        <v>1.2660322819548631</v>
      </c>
      <c r="E624" s="30">
        <v>9.1307762822906285E-3</v>
      </c>
      <c r="F624" s="31">
        <v>2.8185061460146096E-2</v>
      </c>
      <c r="G624" s="21"/>
      <c r="H624" s="27" t="s">
        <v>12</v>
      </c>
      <c r="I624" s="32" t="s">
        <v>14</v>
      </c>
      <c r="J624" s="28">
        <v>6.0797174315044514E-2</v>
      </c>
      <c r="K624" s="29">
        <v>0.80448537231917172</v>
      </c>
      <c r="L624" s="30">
        <v>4.8910437414792167E-2</v>
      </c>
      <c r="M624" s="31">
        <v>0.758072562064672</v>
      </c>
      <c r="N624" s="21"/>
      <c r="O624" s="27" t="s">
        <v>12</v>
      </c>
      <c r="P624" s="32" t="s">
        <v>14</v>
      </c>
      <c r="Q624" s="28">
        <v>7.2121196374170821E-3</v>
      </c>
      <c r="R624" s="29">
        <v>1.1944745138246511</v>
      </c>
      <c r="S624" s="30">
        <v>8.6146930975489876E-3</v>
      </c>
      <c r="T624" s="31">
        <v>1.9800707163040348E-3</v>
      </c>
      <c r="U624" s="21"/>
      <c r="V624" s="27" t="s">
        <v>12</v>
      </c>
      <c r="W624" s="32" t="s">
        <v>14</v>
      </c>
      <c r="X624" s="28">
        <v>7.2121196374170821E-3</v>
      </c>
      <c r="Y624" s="29">
        <v>1.1885284413215833</v>
      </c>
      <c r="Z624" s="30">
        <v>8.5718093112841075E-3</v>
      </c>
      <c r="AA624" s="31">
        <v>2.0819622016699037E-2</v>
      </c>
      <c r="AB624" s="21"/>
      <c r="AC624" s="27" t="s">
        <v>12</v>
      </c>
      <c r="AD624" s="32" t="s">
        <v>14</v>
      </c>
      <c r="AE624" s="28">
        <v>6.0797174315044514E-2</v>
      </c>
      <c r="AF624" s="29">
        <v>0.8143012803716343</v>
      </c>
      <c r="AG624" s="30">
        <v>4.9507216887718183E-2</v>
      </c>
      <c r="AH624" s="31">
        <v>5.8944588701720447E-3</v>
      </c>
      <c r="AI624" s="21"/>
    </row>
    <row r="625" spans="1:35" outlineLevel="1" x14ac:dyDescent="0.2">
      <c r="A625" s="27" t="s">
        <v>12</v>
      </c>
      <c r="B625" s="32" t="s">
        <v>8</v>
      </c>
      <c r="C625" s="28">
        <v>1.9641845741919274E-3</v>
      </c>
      <c r="D625" s="29">
        <v>0.9714494117360345</v>
      </c>
      <c r="E625" s="30">
        <v>1.9081059491397412E-3</v>
      </c>
      <c r="F625" s="31">
        <v>5.8899793167949844E-3</v>
      </c>
      <c r="G625" s="21"/>
      <c r="H625" s="27" t="s">
        <v>12</v>
      </c>
      <c r="I625" s="32" t="s">
        <v>8</v>
      </c>
      <c r="J625" s="28">
        <v>1.1883157190798396E-3</v>
      </c>
      <c r="K625" s="29">
        <v>0.64664067916041312</v>
      </c>
      <c r="L625" s="30">
        <v>7.6841328364278224E-4</v>
      </c>
      <c r="M625" s="31">
        <v>1.1909789759505194E-2</v>
      </c>
      <c r="N625" s="21"/>
      <c r="O625" s="27" t="s">
        <v>12</v>
      </c>
      <c r="P625" s="32" t="s">
        <v>8</v>
      </c>
      <c r="Q625" s="28">
        <v>1.9641845741919274E-3</v>
      </c>
      <c r="R625" s="29">
        <v>1.0256184486925997</v>
      </c>
      <c r="S625" s="30">
        <v>2.0145039359286592E-3</v>
      </c>
      <c r="T625" s="31">
        <v>4.6302987306030081E-4</v>
      </c>
      <c r="U625" s="21"/>
      <c r="V625" s="27" t="s">
        <v>12</v>
      </c>
      <c r="W625" s="32" t="s">
        <v>8</v>
      </c>
      <c r="X625" s="28">
        <v>1.9641845741919274E-3</v>
      </c>
      <c r="Y625" s="29">
        <v>1.0333467641361818</v>
      </c>
      <c r="Z625" s="30">
        <v>2.0296837739074321E-3</v>
      </c>
      <c r="AA625" s="31">
        <v>4.9297934020244294E-3</v>
      </c>
      <c r="AB625" s="21"/>
      <c r="AC625" s="27" t="s">
        <v>12</v>
      </c>
      <c r="AD625" s="32" t="s">
        <v>8</v>
      </c>
      <c r="AE625" s="28">
        <v>1.1883157190798396E-3</v>
      </c>
      <c r="AF625" s="29">
        <v>0.63788334262277802</v>
      </c>
      <c r="AG625" s="30">
        <v>7.5800680297783817E-4</v>
      </c>
      <c r="AH625" s="31">
        <v>9.0250274694231688E-5</v>
      </c>
      <c r="AI625" s="21"/>
    </row>
    <row r="626" spans="1:35" outlineLevel="1" x14ac:dyDescent="0.2">
      <c r="A626" s="27" t="s">
        <v>12</v>
      </c>
      <c r="B626" s="32" t="s">
        <v>10</v>
      </c>
      <c r="C626" s="28">
        <v>4.6308434396752612E-2</v>
      </c>
      <c r="D626" s="29">
        <v>1.0793882352622606</v>
      </c>
      <c r="E626" s="30">
        <v>4.9984779281268966E-2</v>
      </c>
      <c r="F626" s="31">
        <v>0.15429400880698971</v>
      </c>
      <c r="G626" s="21"/>
      <c r="H626" s="27" t="s">
        <v>12</v>
      </c>
      <c r="I626" s="32" t="s">
        <v>10</v>
      </c>
      <c r="J626" s="28">
        <v>1.8616946265584161E-2</v>
      </c>
      <c r="K626" s="29">
        <v>0.71848964351157019</v>
      </c>
      <c r="L626" s="30">
        <v>1.3376083085633622E-2</v>
      </c>
      <c r="M626" s="31">
        <v>0.20731856248027569</v>
      </c>
      <c r="N626" s="21"/>
      <c r="O626" s="27" t="s">
        <v>12</v>
      </c>
      <c r="P626" s="32" t="s">
        <v>10</v>
      </c>
      <c r="Q626" s="28">
        <v>4.6308434396752612E-2</v>
      </c>
      <c r="R626" s="29">
        <v>1.1395760541028885</v>
      </c>
      <c r="S626" s="30">
        <v>5.2771982941533818E-2</v>
      </c>
      <c r="T626" s="31">
        <v>1.2129539251207546E-2</v>
      </c>
      <c r="U626" s="21"/>
      <c r="V626" s="27" t="s">
        <v>12</v>
      </c>
      <c r="W626" s="32" t="s">
        <v>10</v>
      </c>
      <c r="X626" s="28">
        <v>4.6308434396752612E-2</v>
      </c>
      <c r="Y626" s="29">
        <v>1.1481630712624242</v>
      </c>
      <c r="Z626" s="30">
        <v>5.3169634262329964E-2</v>
      </c>
      <c r="AA626" s="31">
        <v>0.12914096054967064</v>
      </c>
      <c r="AB626" s="21"/>
      <c r="AC626" s="27" t="s">
        <v>12</v>
      </c>
      <c r="AD626" s="32" t="s">
        <v>10</v>
      </c>
      <c r="AE626" s="28">
        <v>1.8616946265584161E-2</v>
      </c>
      <c r="AF626" s="29">
        <v>0.70875926958086433</v>
      </c>
      <c r="AG626" s="30">
        <v>1.319493323702163E-2</v>
      </c>
      <c r="AH626" s="31">
        <v>1.5710233002329222E-3</v>
      </c>
      <c r="AI626" s="21"/>
    </row>
    <row r="627" spans="1:35" outlineLevel="1" x14ac:dyDescent="0.2">
      <c r="A627" s="27" t="s">
        <v>12</v>
      </c>
      <c r="B627" s="32" t="s">
        <v>11</v>
      </c>
      <c r="C627" s="28">
        <v>0</v>
      </c>
      <c r="D627" s="29">
        <v>0.98655289782650069</v>
      </c>
      <c r="E627" s="30">
        <v>0</v>
      </c>
      <c r="F627" s="31">
        <v>0</v>
      </c>
      <c r="G627" s="21"/>
      <c r="H627" s="27" t="s">
        <v>12</v>
      </c>
      <c r="I627" s="32" t="s">
        <v>11</v>
      </c>
      <c r="J627" s="28">
        <v>0</v>
      </c>
      <c r="K627" s="29">
        <v>0.66787697678057745</v>
      </c>
      <c r="L627" s="30">
        <v>0</v>
      </c>
      <c r="M627" s="31">
        <v>0</v>
      </c>
      <c r="N627" s="21"/>
      <c r="O627" s="27" t="s">
        <v>12</v>
      </c>
      <c r="P627" s="32" t="s">
        <v>11</v>
      </c>
      <c r="Q627" s="28">
        <v>0</v>
      </c>
      <c r="R627" s="29">
        <v>1.0730585036528077</v>
      </c>
      <c r="S627" s="30">
        <v>0</v>
      </c>
      <c r="T627" s="31">
        <v>0</v>
      </c>
      <c r="U627" s="21"/>
      <c r="V627" s="27" t="s">
        <v>12</v>
      </c>
      <c r="W627" s="32" t="s">
        <v>11</v>
      </c>
      <c r="X627" s="28">
        <v>0</v>
      </c>
      <c r="Y627" s="29">
        <v>1.0766609351245617</v>
      </c>
      <c r="Z627" s="30">
        <v>0</v>
      </c>
      <c r="AA627" s="31">
        <v>0</v>
      </c>
      <c r="AB627" s="21"/>
      <c r="AC627" s="27" t="s">
        <v>12</v>
      </c>
      <c r="AD627" s="32" t="s">
        <v>11</v>
      </c>
      <c r="AE627" s="28">
        <v>0</v>
      </c>
      <c r="AF627" s="29">
        <v>0.65748473920373474</v>
      </c>
      <c r="AG627" s="30">
        <v>0</v>
      </c>
      <c r="AH627" s="31">
        <v>0</v>
      </c>
      <c r="AI627" s="21"/>
    </row>
    <row r="628" spans="1:35" outlineLevel="1" x14ac:dyDescent="0.2">
      <c r="A628" s="27" t="s">
        <v>15</v>
      </c>
      <c r="B628" s="32" t="s">
        <v>15</v>
      </c>
      <c r="C628" s="28">
        <v>1</v>
      </c>
      <c r="D628" s="29">
        <v>1.0593836263691976</v>
      </c>
      <c r="E628" s="30">
        <v>1.0593836263691976</v>
      </c>
      <c r="F628" s="31">
        <v>3.2701264050243095</v>
      </c>
      <c r="G628" s="21"/>
      <c r="H628" s="27" t="s">
        <v>15</v>
      </c>
      <c r="I628" s="32" t="s">
        <v>15</v>
      </c>
      <c r="J628" s="28">
        <v>1</v>
      </c>
      <c r="K628" s="29">
        <v>1.428178613121637</v>
      </c>
      <c r="L628" s="30">
        <v>1.428178613121637</v>
      </c>
      <c r="M628" s="31">
        <v>22.135623346677647</v>
      </c>
      <c r="N628" s="21"/>
      <c r="O628" s="27" t="s">
        <v>15</v>
      </c>
      <c r="P628" s="32" t="s">
        <v>15</v>
      </c>
      <c r="Q628" s="28">
        <v>1</v>
      </c>
      <c r="R628" s="29">
        <v>1.179752294952997</v>
      </c>
      <c r="S628" s="30">
        <v>1.179752294952997</v>
      </c>
      <c r="T628" s="31">
        <v>0.27116380644988219</v>
      </c>
      <c r="U628" s="21"/>
      <c r="V628" s="27" t="s">
        <v>15</v>
      </c>
      <c r="W628" s="32" t="s">
        <v>15</v>
      </c>
      <c r="X628" s="28">
        <v>1</v>
      </c>
      <c r="Y628" s="29">
        <v>1.1797522949529968</v>
      </c>
      <c r="Z628" s="30">
        <v>1.1797522949529968</v>
      </c>
      <c r="AA628" s="31">
        <v>2.8654390178653073</v>
      </c>
      <c r="AB628" s="21"/>
      <c r="AC628" s="27" t="s">
        <v>15</v>
      </c>
      <c r="AD628" s="32" t="s">
        <v>15</v>
      </c>
      <c r="AE628" s="28">
        <v>1</v>
      </c>
      <c r="AF628" s="29">
        <v>1.539277215847791</v>
      </c>
      <c r="AG628" s="30">
        <v>1.539277215847791</v>
      </c>
      <c r="AH628" s="31">
        <v>0.183270375694632</v>
      </c>
      <c r="AI628" s="21"/>
    </row>
    <row r="629" spans="1:35" outlineLevel="1" x14ac:dyDescent="0.2">
      <c r="A629" s="27" t="s">
        <v>16</v>
      </c>
      <c r="B629" s="32" t="s">
        <v>17</v>
      </c>
      <c r="C629" s="28">
        <v>0.54115203265503886</v>
      </c>
      <c r="D629" s="29">
        <v>0.388235</v>
      </c>
      <c r="E629" s="30">
        <v>0.21009415939782902</v>
      </c>
      <c r="F629" s="31">
        <v>0.6485228212775811</v>
      </c>
      <c r="G629" s="21"/>
      <c r="H629" s="27" t="s">
        <v>16</v>
      </c>
      <c r="I629" s="32" t="s">
        <v>17</v>
      </c>
      <c r="J629" s="28">
        <v>0.46733950486494147</v>
      </c>
      <c r="K629" s="29">
        <v>0.41820099999999999</v>
      </c>
      <c r="L629" s="30">
        <v>0.19544184827402339</v>
      </c>
      <c r="M629" s="31">
        <v>3.0291919370758991</v>
      </c>
      <c r="N629" s="21"/>
      <c r="O629" s="27" t="s">
        <v>16</v>
      </c>
      <c r="P629" s="32" t="s">
        <v>17</v>
      </c>
      <c r="Q629" s="28">
        <v>0.54115203265503886</v>
      </c>
      <c r="R629" s="29">
        <v>0.388235</v>
      </c>
      <c r="S629" s="30">
        <v>0.21009415939782902</v>
      </c>
      <c r="T629" s="31">
        <v>4.8289740328475786E-2</v>
      </c>
      <c r="U629" s="21"/>
      <c r="V629" s="27" t="s">
        <v>16</v>
      </c>
      <c r="W629" s="32" t="s">
        <v>17</v>
      </c>
      <c r="X629" s="28">
        <v>0.54115203265503886</v>
      </c>
      <c r="Y629" s="29">
        <v>0.388235</v>
      </c>
      <c r="Z629" s="30">
        <v>0.21009415939782902</v>
      </c>
      <c r="AA629" s="31">
        <v>0.51028678167406116</v>
      </c>
      <c r="AB629" s="21"/>
      <c r="AC629" s="27" t="s">
        <v>16</v>
      </c>
      <c r="AD629" s="32" t="s">
        <v>17</v>
      </c>
      <c r="AE629" s="28">
        <v>0.46733950486494147</v>
      </c>
      <c r="AF629" s="29">
        <v>0.41820099999999999</v>
      </c>
      <c r="AG629" s="30">
        <v>0.19544184827402339</v>
      </c>
      <c r="AH629" s="31">
        <v>2.3269818191848951E-2</v>
      </c>
      <c r="AI629" s="21"/>
    </row>
    <row r="630" spans="1:35" outlineLevel="1" x14ac:dyDescent="0.2">
      <c r="A630" s="27" t="s">
        <v>18</v>
      </c>
      <c r="B630" s="32" t="s">
        <v>19</v>
      </c>
      <c r="C630" s="28">
        <v>1</v>
      </c>
      <c r="D630" s="29">
        <v>0.17377788197782101</v>
      </c>
      <c r="E630" s="30">
        <v>0.17377788197782101</v>
      </c>
      <c r="F630" s="31">
        <v>0.53642101531482911</v>
      </c>
      <c r="G630" s="21"/>
      <c r="H630" s="27" t="s">
        <v>18</v>
      </c>
      <c r="I630" s="32" t="s">
        <v>19</v>
      </c>
      <c r="J630" s="28">
        <v>1</v>
      </c>
      <c r="K630" s="29">
        <v>0.13322970951632948</v>
      </c>
      <c r="L630" s="30">
        <v>0.13322970951632948</v>
      </c>
      <c r="M630" s="31">
        <v>2.0649536699017697</v>
      </c>
      <c r="N630" s="21"/>
      <c r="O630" s="27" t="s">
        <v>18</v>
      </c>
      <c r="P630" s="32" t="s">
        <v>19</v>
      </c>
      <c r="Q630" s="28">
        <v>1</v>
      </c>
      <c r="R630" s="29">
        <v>0.17377788197782101</v>
      </c>
      <c r="S630" s="30">
        <v>0.17377788197782101</v>
      </c>
      <c r="T630" s="31">
        <v>3.9942513488207911E-2</v>
      </c>
      <c r="U630" s="21"/>
      <c r="V630" s="27" t="s">
        <v>18</v>
      </c>
      <c r="W630" s="32" t="s">
        <v>19</v>
      </c>
      <c r="X630" s="28">
        <v>1</v>
      </c>
      <c r="Y630" s="29">
        <v>0.17377788197782101</v>
      </c>
      <c r="Z630" s="30">
        <v>0.17377788197782101</v>
      </c>
      <c r="AA630" s="31">
        <v>0.42208006340948023</v>
      </c>
      <c r="AB630" s="21"/>
      <c r="AC630" s="27" t="s">
        <v>18</v>
      </c>
      <c r="AD630" s="32" t="s">
        <v>19</v>
      </c>
      <c r="AE630" s="28">
        <v>1</v>
      </c>
      <c r="AF630" s="29">
        <v>0.13322970951632948</v>
      </c>
      <c r="AG630" s="30">
        <v>0.13322970951632948</v>
      </c>
      <c r="AH630" s="31">
        <v>1.5862678057828691E-2</v>
      </c>
      <c r="AI630" s="21"/>
    </row>
    <row r="631" spans="1:35" outlineLevel="1" x14ac:dyDescent="0.2">
      <c r="A631" s="27" t="s">
        <v>18</v>
      </c>
      <c r="B631" s="32" t="s">
        <v>20</v>
      </c>
      <c r="C631" s="28">
        <v>1</v>
      </c>
      <c r="D631" s="29">
        <v>4.1877757719269444E-2</v>
      </c>
      <c r="E631" s="30">
        <v>4.1877757719269444E-2</v>
      </c>
      <c r="F631" s="31">
        <v>0.12926909373740667</v>
      </c>
      <c r="G631" s="21"/>
      <c r="H631" s="27" t="s">
        <v>18</v>
      </c>
      <c r="I631" s="32" t="s">
        <v>20</v>
      </c>
      <c r="J631" s="28">
        <v>1</v>
      </c>
      <c r="K631" s="29">
        <v>3.2106280918106578E-2</v>
      </c>
      <c r="L631" s="30">
        <v>3.2106280918106578E-2</v>
      </c>
      <c r="M631" s="31">
        <v>0.497621610445795</v>
      </c>
      <c r="N631" s="21"/>
      <c r="O631" s="27" t="s">
        <v>18</v>
      </c>
      <c r="P631" s="32" t="s">
        <v>20</v>
      </c>
      <c r="Q631" s="28">
        <v>1</v>
      </c>
      <c r="R631" s="29">
        <v>4.1877757719269444E-2</v>
      </c>
      <c r="S631" s="30">
        <v>4.1877757719269444E-2</v>
      </c>
      <c r="T631" s="31">
        <v>9.6255224400266723E-3</v>
      </c>
      <c r="U631" s="21"/>
      <c r="V631" s="27" t="s">
        <v>18</v>
      </c>
      <c r="W631" s="32" t="s">
        <v>20</v>
      </c>
      <c r="X631" s="28">
        <v>1</v>
      </c>
      <c r="Y631" s="29">
        <v>4.1877757719269444E-2</v>
      </c>
      <c r="Z631" s="30">
        <v>4.1877757719269444E-2</v>
      </c>
      <c r="AA631" s="31">
        <v>0.10171470864083858</v>
      </c>
      <c r="AB631" s="21"/>
      <c r="AC631" s="27" t="s">
        <v>18</v>
      </c>
      <c r="AD631" s="32" t="s">
        <v>20</v>
      </c>
      <c r="AE631" s="28">
        <v>1</v>
      </c>
      <c r="AF631" s="29">
        <v>3.2106280918106578E-2</v>
      </c>
      <c r="AG631" s="30">
        <v>3.2106280918106578E-2</v>
      </c>
      <c r="AH631" s="31">
        <v>3.822657871784305E-3</v>
      </c>
      <c r="AI631" s="21"/>
    </row>
    <row r="632" spans="1:35" outlineLevel="1" x14ac:dyDescent="0.2">
      <c r="A632" s="27" t="s">
        <v>18</v>
      </c>
      <c r="B632" s="32" t="s">
        <v>21</v>
      </c>
      <c r="C632" s="28">
        <v>1</v>
      </c>
      <c r="D632" s="29">
        <v>0.6613401553001963</v>
      </c>
      <c r="E632" s="30">
        <v>0.6613401553001963</v>
      </c>
      <c r="F632" s="31">
        <v>2.0414379179732154</v>
      </c>
      <c r="G632" s="21"/>
      <c r="H632" s="27" t="s">
        <v>18</v>
      </c>
      <c r="I632" s="32" t="s">
        <v>21</v>
      </c>
      <c r="J632" s="28">
        <v>1</v>
      </c>
      <c r="K632" s="29">
        <v>0.50702745239681724</v>
      </c>
      <c r="L632" s="30">
        <v>0.50702745239681724</v>
      </c>
      <c r="M632" s="31">
        <v>7.8585189622396268</v>
      </c>
      <c r="N632" s="21"/>
      <c r="O632" s="27" t="s">
        <v>18</v>
      </c>
      <c r="P632" s="32" t="s">
        <v>21</v>
      </c>
      <c r="Q632" s="28">
        <v>1</v>
      </c>
      <c r="R632" s="29">
        <v>0.6613401553001963</v>
      </c>
      <c r="S632" s="30">
        <v>0.6613401553001963</v>
      </c>
      <c r="T632" s="31">
        <v>0.15200776861086951</v>
      </c>
      <c r="U632" s="21"/>
      <c r="V632" s="27" t="s">
        <v>18</v>
      </c>
      <c r="W632" s="32" t="s">
        <v>21</v>
      </c>
      <c r="X632" s="28">
        <v>1</v>
      </c>
      <c r="Y632" s="29">
        <v>0.6613401553001963</v>
      </c>
      <c r="Z632" s="30">
        <v>0.6613401553001963</v>
      </c>
      <c r="AA632" s="31">
        <v>1.6062947223627018</v>
      </c>
      <c r="AB632" s="21"/>
      <c r="AC632" s="27" t="s">
        <v>18</v>
      </c>
      <c r="AD632" s="32" t="s">
        <v>21</v>
      </c>
      <c r="AE632" s="28">
        <v>1</v>
      </c>
      <c r="AF632" s="29">
        <v>0.50702745239681724</v>
      </c>
      <c r="AG632" s="30">
        <v>0.50702745239681724</v>
      </c>
      <c r="AH632" s="31">
        <v>6.0368016060757042E-2</v>
      </c>
      <c r="AI632" s="21"/>
    </row>
    <row r="633" spans="1:35" outlineLevel="1" x14ac:dyDescent="0.2">
      <c r="A633" s="27" t="s">
        <v>18</v>
      </c>
      <c r="B633" s="32" t="s">
        <v>22</v>
      </c>
      <c r="C633" s="28">
        <v>1</v>
      </c>
      <c r="D633" s="29">
        <v>1.9243613180253121</v>
      </c>
      <c r="E633" s="30">
        <v>1.9243613180253121</v>
      </c>
      <c r="F633" s="31">
        <v>5.9401567121152237</v>
      </c>
      <c r="G633" s="21"/>
      <c r="H633" s="27" t="s">
        <v>18</v>
      </c>
      <c r="I633" s="32" t="s">
        <v>22</v>
      </c>
      <c r="J633" s="28">
        <v>1</v>
      </c>
      <c r="K633" s="29">
        <v>1.4753436771527393</v>
      </c>
      <c r="L633" s="30">
        <v>1.4753436771527393</v>
      </c>
      <c r="M633" s="31">
        <v>22.866644020788172</v>
      </c>
      <c r="N633" s="21"/>
      <c r="O633" s="27" t="s">
        <v>18</v>
      </c>
      <c r="P633" s="32" t="s">
        <v>22</v>
      </c>
      <c r="Q633" s="28">
        <v>1</v>
      </c>
      <c r="R633" s="29">
        <v>1.9243613180253121</v>
      </c>
      <c r="S633" s="30">
        <v>1.9243613180253121</v>
      </c>
      <c r="T633" s="31">
        <v>0.44231076490632787</v>
      </c>
      <c r="U633" s="21"/>
      <c r="V633" s="27" t="s">
        <v>18</v>
      </c>
      <c r="W633" s="32" t="s">
        <v>22</v>
      </c>
      <c r="X633" s="28">
        <v>1</v>
      </c>
      <c r="Y633" s="29">
        <v>1.9243613180253121</v>
      </c>
      <c r="Z633" s="30">
        <v>1.9243613180253121</v>
      </c>
      <c r="AA633" s="31">
        <v>4.6739811642918907</v>
      </c>
      <c r="AB633" s="21"/>
      <c r="AC633" s="27" t="s">
        <v>18</v>
      </c>
      <c r="AD633" s="32" t="s">
        <v>22</v>
      </c>
      <c r="AE633" s="28">
        <v>1</v>
      </c>
      <c r="AF633" s="29">
        <v>1.4753436771527393</v>
      </c>
      <c r="AG633" s="30">
        <v>1.4753436771527393</v>
      </c>
      <c r="AH633" s="31">
        <v>0.17565828117683199</v>
      </c>
      <c r="AI633" s="21"/>
    </row>
    <row r="634" spans="1:35" outlineLevel="1" x14ac:dyDescent="0.2">
      <c r="A634" s="27" t="s">
        <v>23</v>
      </c>
      <c r="B634" s="32" t="s">
        <v>19</v>
      </c>
      <c r="C634" s="28">
        <v>1</v>
      </c>
      <c r="D634" s="29">
        <v>0.32819515510574104</v>
      </c>
      <c r="E634" s="30">
        <v>0.32819515510574104</v>
      </c>
      <c r="F634" s="31">
        <v>1.0130793189532514</v>
      </c>
      <c r="G634" s="21"/>
      <c r="H634" s="27" t="s">
        <v>23</v>
      </c>
      <c r="I634" s="32" t="s">
        <v>19</v>
      </c>
      <c r="J634" s="28">
        <v>1</v>
      </c>
      <c r="K634" s="29">
        <v>0.25161628558106808</v>
      </c>
      <c r="L634" s="30">
        <v>0.25161628558106808</v>
      </c>
      <c r="M634" s="31">
        <v>3.8998506729761782</v>
      </c>
      <c r="N634" s="21"/>
      <c r="O634" s="27" t="s">
        <v>23</v>
      </c>
      <c r="P634" s="32" t="s">
        <v>19</v>
      </c>
      <c r="Q634" s="28">
        <v>1</v>
      </c>
      <c r="R634" s="29">
        <v>0.32819515510574104</v>
      </c>
      <c r="S634" s="30">
        <v>0.32819515510574104</v>
      </c>
      <c r="T634" s="31">
        <v>7.5435028096663206E-2</v>
      </c>
      <c r="U634" s="21"/>
      <c r="V634" s="27" t="s">
        <v>23</v>
      </c>
      <c r="W634" s="32" t="s">
        <v>19</v>
      </c>
      <c r="X634" s="28">
        <v>1</v>
      </c>
      <c r="Y634" s="29">
        <v>0.32819515510574104</v>
      </c>
      <c r="Z634" s="30">
        <v>0.32819515510574104</v>
      </c>
      <c r="AA634" s="31">
        <v>0.79713615047624442</v>
      </c>
      <c r="AB634" s="21"/>
      <c r="AC634" s="27" t="s">
        <v>23</v>
      </c>
      <c r="AD634" s="32" t="s">
        <v>19</v>
      </c>
      <c r="AE634" s="28">
        <v>1</v>
      </c>
      <c r="AF634" s="29">
        <v>0.25161628558106808</v>
      </c>
      <c r="AG634" s="30">
        <v>0.25161628558106808</v>
      </c>
      <c r="AH634" s="31">
        <v>2.995809378230286E-2</v>
      </c>
      <c r="AI634" s="21"/>
    </row>
    <row r="635" spans="1:35" outlineLevel="1" x14ac:dyDescent="0.2">
      <c r="A635" s="27" t="s">
        <v>23</v>
      </c>
      <c r="B635" s="32" t="s">
        <v>24</v>
      </c>
      <c r="C635" s="28">
        <v>1</v>
      </c>
      <c r="D635" s="29">
        <v>0.19213895462938912</v>
      </c>
      <c r="E635" s="30">
        <v>0.19213895462938912</v>
      </c>
      <c r="F635" s="31">
        <v>0.59309833881495411</v>
      </c>
      <c r="G635" s="21"/>
      <c r="H635" s="27" t="s">
        <v>23</v>
      </c>
      <c r="I635" s="32" t="s">
        <v>24</v>
      </c>
      <c r="J635" s="28">
        <v>1</v>
      </c>
      <c r="K635" s="29">
        <v>0.14730653188253165</v>
      </c>
      <c r="L635" s="30">
        <v>0.14730653188253165</v>
      </c>
      <c r="M635" s="31">
        <v>2.2831331293569574</v>
      </c>
      <c r="N635" s="21"/>
      <c r="O635" s="27" t="s">
        <v>23</v>
      </c>
      <c r="P635" s="32" t="s">
        <v>24</v>
      </c>
      <c r="Q635" s="28">
        <v>1</v>
      </c>
      <c r="R635" s="29">
        <v>0.19213895462938912</v>
      </c>
      <c r="S635" s="30">
        <v>0.19213895462938912</v>
      </c>
      <c r="T635" s="31">
        <v>4.4162770886308933E-2</v>
      </c>
      <c r="U635" s="21"/>
      <c r="V635" s="27" t="s">
        <v>23</v>
      </c>
      <c r="W635" s="32" t="s">
        <v>24</v>
      </c>
      <c r="X635" s="28">
        <v>1</v>
      </c>
      <c r="Y635" s="29">
        <v>0.19213895462938912</v>
      </c>
      <c r="Z635" s="30">
        <v>0.19213895462938912</v>
      </c>
      <c r="AA635" s="31">
        <v>0.46667631824258404</v>
      </c>
      <c r="AB635" s="21"/>
      <c r="AC635" s="27" t="s">
        <v>23</v>
      </c>
      <c r="AD635" s="32" t="s">
        <v>24</v>
      </c>
      <c r="AE635" s="28">
        <v>1</v>
      </c>
      <c r="AF635" s="29">
        <v>0.14730653188253165</v>
      </c>
      <c r="AG635" s="30">
        <v>0.14730653188253165</v>
      </c>
      <c r="AH635" s="31">
        <v>1.7538701386881576E-2</v>
      </c>
      <c r="AI635" s="21"/>
    </row>
    <row r="636" spans="1:35" outlineLevel="1" x14ac:dyDescent="0.2">
      <c r="A636" s="27" t="s">
        <v>23</v>
      </c>
      <c r="B636" s="32" t="s">
        <v>22</v>
      </c>
      <c r="C636" s="28">
        <v>1</v>
      </c>
      <c r="D636" s="29">
        <v>0.5171225606516352</v>
      </c>
      <c r="E636" s="30">
        <v>0.5171225606516352</v>
      </c>
      <c r="F636" s="31">
        <v>1.5962641843129264</v>
      </c>
      <c r="G636" s="21"/>
      <c r="H636" s="27" t="s">
        <v>23</v>
      </c>
      <c r="I636" s="32" t="s">
        <v>22</v>
      </c>
      <c r="J636" s="28">
        <v>1</v>
      </c>
      <c r="K636" s="29">
        <v>0.39646062983292035</v>
      </c>
      <c r="L636" s="30">
        <v>0.39646062983292035</v>
      </c>
      <c r="M636" s="31">
        <v>6.1448218683139446</v>
      </c>
      <c r="N636" s="21"/>
      <c r="O636" s="27" t="s">
        <v>23</v>
      </c>
      <c r="P636" s="32" t="s">
        <v>22</v>
      </c>
      <c r="Q636" s="28">
        <v>1</v>
      </c>
      <c r="R636" s="29">
        <v>0.5171225606516352</v>
      </c>
      <c r="S636" s="30">
        <v>0.5171225606516352</v>
      </c>
      <c r="T636" s="31">
        <v>0.11885963057439462</v>
      </c>
      <c r="U636" s="21"/>
      <c r="V636" s="27" t="s">
        <v>23</v>
      </c>
      <c r="W636" s="32" t="s">
        <v>22</v>
      </c>
      <c r="X636" s="28">
        <v>1</v>
      </c>
      <c r="Y636" s="29">
        <v>0.5171225606516352</v>
      </c>
      <c r="Z636" s="30">
        <v>0.5171225606516352</v>
      </c>
      <c r="AA636" s="31">
        <v>1.2560121041075414</v>
      </c>
      <c r="AB636" s="21"/>
      <c r="AC636" s="27" t="s">
        <v>23</v>
      </c>
      <c r="AD636" s="32" t="s">
        <v>22</v>
      </c>
      <c r="AE636" s="28">
        <v>1</v>
      </c>
      <c r="AF636" s="29">
        <v>0.39646062983292035</v>
      </c>
      <c r="AG636" s="30">
        <v>0.39646062983292035</v>
      </c>
      <c r="AH636" s="31">
        <v>4.7203640662991896E-2</v>
      </c>
      <c r="AI636" s="21"/>
    </row>
    <row r="637" spans="1:35" outlineLevel="1" x14ac:dyDescent="0.2">
      <c r="A637" s="27" t="s">
        <v>25</v>
      </c>
      <c r="B637" s="32" t="s">
        <v>26</v>
      </c>
      <c r="C637" s="28">
        <v>0.91700000000000004</v>
      </c>
      <c r="D637" s="29">
        <v>11.392199999999999</v>
      </c>
      <c r="E637" s="30">
        <v>10.4466474</v>
      </c>
      <c r="F637" s="31">
        <v>32.246918544324437</v>
      </c>
      <c r="G637" s="21"/>
      <c r="H637" s="27" t="s">
        <v>25</v>
      </c>
      <c r="I637" s="32" t="s">
        <v>26</v>
      </c>
      <c r="J637" s="28">
        <v>0.91700000000000004</v>
      </c>
      <c r="K637" s="29">
        <v>14.287717499999999</v>
      </c>
      <c r="L637" s="30">
        <v>13.101836947500001</v>
      </c>
      <c r="M637" s="31">
        <v>203.06796723803356</v>
      </c>
      <c r="N637" s="21"/>
      <c r="O637" s="27" t="s">
        <v>25</v>
      </c>
      <c r="P637" s="32" t="s">
        <v>26</v>
      </c>
      <c r="Q637" s="28">
        <v>0.91700000000000004</v>
      </c>
      <c r="R637" s="29">
        <v>11.392199999999999</v>
      </c>
      <c r="S637" s="30">
        <v>10.4466474</v>
      </c>
      <c r="T637" s="31">
        <v>2.4011419055867362</v>
      </c>
      <c r="U637" s="21"/>
      <c r="V637" s="27" t="s">
        <v>25</v>
      </c>
      <c r="W637" s="32" t="s">
        <v>26</v>
      </c>
      <c r="X637" s="28">
        <v>0.91700000000000004</v>
      </c>
      <c r="Y637" s="29">
        <v>11.392199999999999</v>
      </c>
      <c r="Z637" s="30">
        <v>10.4466474</v>
      </c>
      <c r="AA637" s="31">
        <v>25.373318783867077</v>
      </c>
      <c r="AB637" s="21"/>
      <c r="AC637" s="27" t="s">
        <v>25</v>
      </c>
      <c r="AD637" s="32" t="s">
        <v>26</v>
      </c>
      <c r="AE637" s="28">
        <v>0.91700000000000004</v>
      </c>
      <c r="AF637" s="29">
        <v>14.525054999999998</v>
      </c>
      <c r="AG637" s="30">
        <v>13.319475434999999</v>
      </c>
      <c r="AH637" s="31">
        <v>1.585851620420043</v>
      </c>
      <c r="AI637" s="21"/>
    </row>
    <row r="638" spans="1:35" outlineLevel="1" x14ac:dyDescent="0.2">
      <c r="A638" s="27" t="s">
        <v>25</v>
      </c>
      <c r="B638" s="32" t="s">
        <v>27</v>
      </c>
      <c r="C638" s="28">
        <v>0.91700000000000004</v>
      </c>
      <c r="D638" s="29">
        <v>1.3625714285714285</v>
      </c>
      <c r="E638" s="30">
        <v>1.2494780000000001</v>
      </c>
      <c r="F638" s="31">
        <v>3.8569134906310145</v>
      </c>
      <c r="G638" s="21"/>
      <c r="H638" s="27" t="s">
        <v>25</v>
      </c>
      <c r="I638" s="32" t="s">
        <v>27</v>
      </c>
      <c r="J638" s="28">
        <v>0.02</v>
      </c>
      <c r="K638" s="29">
        <v>4.75</v>
      </c>
      <c r="L638" s="30">
        <v>9.5000000000000001E-2</v>
      </c>
      <c r="M638" s="31">
        <v>1.472423826133346</v>
      </c>
      <c r="N638" s="21"/>
      <c r="O638" s="27" t="s">
        <v>25</v>
      </c>
      <c r="P638" s="32" t="s">
        <v>27</v>
      </c>
      <c r="Q638" s="28">
        <v>0.91700000000000004</v>
      </c>
      <c r="R638" s="29">
        <v>1.3625714285714285</v>
      </c>
      <c r="S638" s="30">
        <v>1.2494780000000001</v>
      </c>
      <c r="T638" s="31">
        <v>0.28719012627043433</v>
      </c>
      <c r="U638" s="21"/>
      <c r="V638" s="27" t="s">
        <v>25</v>
      </c>
      <c r="W638" s="32" t="s">
        <v>27</v>
      </c>
      <c r="X638" s="28">
        <v>0.91700000000000004</v>
      </c>
      <c r="Y638" s="29">
        <v>1.3625714285714285</v>
      </c>
      <c r="Z638" s="30">
        <v>1.2494780000000001</v>
      </c>
      <c r="AA638" s="31">
        <v>3.0347921580495449</v>
      </c>
      <c r="AB638" s="21"/>
      <c r="AC638" s="27" t="s">
        <v>25</v>
      </c>
      <c r="AD638" s="32" t="s">
        <v>27</v>
      </c>
      <c r="AE638" s="28">
        <v>0.02</v>
      </c>
      <c r="AF638" s="29">
        <v>0.19</v>
      </c>
      <c r="AG638" s="30">
        <v>3.8E-3</v>
      </c>
      <c r="AH638" s="31">
        <v>4.5243794975294868E-4</v>
      </c>
      <c r="AI638" s="21"/>
    </row>
    <row r="639" spans="1:35" outlineLevel="1" x14ac:dyDescent="0.2">
      <c r="A639" s="27" t="s">
        <v>25</v>
      </c>
      <c r="B639" s="32" t="s">
        <v>28</v>
      </c>
      <c r="C639" s="28">
        <v>0.10100000000000001</v>
      </c>
      <c r="D639" s="29">
        <v>0.27857142857142858</v>
      </c>
      <c r="E639" s="30">
        <v>2.8135714285714288E-2</v>
      </c>
      <c r="F639" s="31">
        <v>8.6849881308123225E-2</v>
      </c>
      <c r="G639" s="21"/>
      <c r="H639" s="27" t="s">
        <v>25</v>
      </c>
      <c r="I639" s="32" t="s">
        <v>28</v>
      </c>
      <c r="J639" s="28">
        <v>0.10100000000000001</v>
      </c>
      <c r="K639" s="29">
        <v>0.19500000000000001</v>
      </c>
      <c r="L639" s="30">
        <v>1.9695000000000001E-2</v>
      </c>
      <c r="M639" s="31">
        <v>0.30525670795469739</v>
      </c>
      <c r="N639" s="21"/>
      <c r="O639" s="27" t="s">
        <v>25</v>
      </c>
      <c r="P639" s="32" t="s">
        <v>28</v>
      </c>
      <c r="Q639" s="28">
        <v>0.10100000000000001</v>
      </c>
      <c r="R639" s="29">
        <v>0.27857142857142858</v>
      </c>
      <c r="S639" s="30">
        <v>2.8135714285714288E-2</v>
      </c>
      <c r="T639" s="31">
        <v>6.4669400649096254E-3</v>
      </c>
      <c r="U639" s="21"/>
      <c r="V639" s="27" t="s">
        <v>25</v>
      </c>
      <c r="W639" s="32" t="s">
        <v>28</v>
      </c>
      <c r="X639" s="28">
        <v>0.10100000000000001</v>
      </c>
      <c r="Y639" s="29">
        <v>0.27857142857142858</v>
      </c>
      <c r="Z639" s="30">
        <v>2.8135714285714288E-2</v>
      </c>
      <c r="AA639" s="31">
        <v>6.8337373747603625E-2</v>
      </c>
      <c r="AB639" s="21"/>
      <c r="AC639" s="27" t="s">
        <v>25</v>
      </c>
      <c r="AD639" s="32" t="s">
        <v>28</v>
      </c>
      <c r="AE639" s="28">
        <v>0.10100000000000001</v>
      </c>
      <c r="AF639" s="29">
        <v>0.19500000000000001</v>
      </c>
      <c r="AG639" s="30">
        <v>1.9695000000000001E-2</v>
      </c>
      <c r="AH639" s="31">
        <v>2.3449382685221906E-3</v>
      </c>
      <c r="AI639" s="21"/>
    </row>
    <row r="640" spans="1:35" outlineLevel="1" x14ac:dyDescent="0.2">
      <c r="A640" s="27" t="s">
        <v>25</v>
      </c>
      <c r="B640" s="32" t="s">
        <v>29</v>
      </c>
      <c r="C640" s="28">
        <v>3.3666666666666671E-2</v>
      </c>
      <c r="D640" s="29">
        <v>0.89749999999999996</v>
      </c>
      <c r="E640" s="30">
        <v>3.0215833333333338E-2</v>
      </c>
      <c r="F640" s="31">
        <v>9.3270834071501565E-2</v>
      </c>
      <c r="G640" s="21"/>
      <c r="H640" s="27" t="s">
        <v>25</v>
      </c>
      <c r="I640" s="32" t="s">
        <v>29</v>
      </c>
      <c r="J640" s="28">
        <v>0.10100000000000001</v>
      </c>
      <c r="K640" s="29">
        <v>1.8847499999999999</v>
      </c>
      <c r="L640" s="30">
        <v>0.19035974999999999</v>
      </c>
      <c r="M640" s="31">
        <v>2.9504234888082865</v>
      </c>
      <c r="N640" s="21"/>
      <c r="O640" s="27" t="s">
        <v>25</v>
      </c>
      <c r="P640" s="32" t="s">
        <v>29</v>
      </c>
      <c r="Q640" s="28">
        <v>3.3666666666666671E-2</v>
      </c>
      <c r="R640" s="29">
        <v>0.89749999999999996</v>
      </c>
      <c r="S640" s="30">
        <v>3.0215833333333338E-2</v>
      </c>
      <c r="T640" s="31">
        <v>6.9450514457768762E-3</v>
      </c>
      <c r="U640" s="21"/>
      <c r="V640" s="27" t="s">
        <v>25</v>
      </c>
      <c r="W640" s="32" t="s">
        <v>29</v>
      </c>
      <c r="X640" s="28">
        <v>3.3666666666666671E-2</v>
      </c>
      <c r="Y640" s="29">
        <v>0.89749999999999996</v>
      </c>
      <c r="Z640" s="30">
        <v>3.0215833333333338E-2</v>
      </c>
      <c r="AA640" s="31">
        <v>7.3389666763986283E-2</v>
      </c>
      <c r="AB640" s="21"/>
      <c r="AC640" s="27" t="s">
        <v>25</v>
      </c>
      <c r="AD640" s="32" t="s">
        <v>29</v>
      </c>
      <c r="AE640" s="28">
        <v>0.10100000000000001</v>
      </c>
      <c r="AF640" s="29">
        <v>0.62824999999999998</v>
      </c>
      <c r="AG640" s="30">
        <v>6.3453250000000003E-2</v>
      </c>
      <c r="AH640" s="31">
        <v>7.55491008820034E-3</v>
      </c>
      <c r="AI640" s="21"/>
    </row>
    <row r="641" spans="1:35" outlineLevel="1" x14ac:dyDescent="0.2">
      <c r="A641" s="27" t="s">
        <v>25</v>
      </c>
      <c r="B641" s="32" t="s">
        <v>30</v>
      </c>
      <c r="C641" s="28">
        <v>0.91700000000000004</v>
      </c>
      <c r="D641" s="29">
        <v>0.45628571428571429</v>
      </c>
      <c r="E641" s="30">
        <v>0.41841400000000001</v>
      </c>
      <c r="F641" s="31">
        <v>1.2915686400792052</v>
      </c>
      <c r="G641" s="21"/>
      <c r="H641" s="27" t="s">
        <v>25</v>
      </c>
      <c r="I641" s="32" t="s">
        <v>30</v>
      </c>
      <c r="J641" s="28">
        <v>0.91700000000000004</v>
      </c>
      <c r="K641" s="29">
        <v>0.31940000000000002</v>
      </c>
      <c r="L641" s="30">
        <v>0.29288980000000003</v>
      </c>
      <c r="M641" s="31">
        <v>4.5395570521203217</v>
      </c>
      <c r="N641" s="21"/>
      <c r="O641" s="27" t="s">
        <v>25</v>
      </c>
      <c r="P641" s="32" t="s">
        <v>30</v>
      </c>
      <c r="Q641" s="28">
        <v>0.91700000000000004</v>
      </c>
      <c r="R641" s="29">
        <v>0.45628571428571429</v>
      </c>
      <c r="S641" s="30">
        <v>0.41841400000000001</v>
      </c>
      <c r="T641" s="31">
        <v>9.6171656878566492E-2</v>
      </c>
      <c r="U641" s="21"/>
      <c r="V641" s="27" t="s">
        <v>25</v>
      </c>
      <c r="W641" s="32" t="s">
        <v>30</v>
      </c>
      <c r="X641" s="28">
        <v>0.91700000000000004</v>
      </c>
      <c r="Y641" s="29">
        <v>0.45628571428571429</v>
      </c>
      <c r="Z641" s="30">
        <v>0.41841400000000001</v>
      </c>
      <c r="AA641" s="31">
        <v>1.0162640126662033</v>
      </c>
      <c r="AB641" s="21"/>
      <c r="AC641" s="27" t="s">
        <v>25</v>
      </c>
      <c r="AD641" s="32" t="s">
        <v>30</v>
      </c>
      <c r="AE641" s="28">
        <v>0.91700000000000004</v>
      </c>
      <c r="AF641" s="29">
        <v>0.31940000000000002</v>
      </c>
      <c r="AG641" s="30">
        <v>0.29288980000000003</v>
      </c>
      <c r="AH641" s="31">
        <v>3.487222647777663E-2</v>
      </c>
      <c r="AI641" s="21"/>
    </row>
    <row r="642" spans="1:35" outlineLevel="1" x14ac:dyDescent="0.2">
      <c r="A642" s="27" t="s">
        <v>25</v>
      </c>
      <c r="B642" s="32" t="s">
        <v>31</v>
      </c>
      <c r="C642" s="28">
        <v>0.91700000000000004</v>
      </c>
      <c r="D642" s="29">
        <v>0.28985714285714287</v>
      </c>
      <c r="E642" s="30">
        <v>0.26579900000000001</v>
      </c>
      <c r="F642" s="31">
        <v>0.82047362890441689</v>
      </c>
      <c r="G642" s="21"/>
      <c r="H642" s="27" t="s">
        <v>25</v>
      </c>
      <c r="I642" s="32" t="s">
        <v>31</v>
      </c>
      <c r="J642" s="28">
        <v>0.91700000000000004</v>
      </c>
      <c r="K642" s="29">
        <v>0.10145</v>
      </c>
      <c r="L642" s="30">
        <v>9.3029650000000005E-2</v>
      </c>
      <c r="M642" s="31">
        <v>1.4418849810194321</v>
      </c>
      <c r="N642" s="21"/>
      <c r="O642" s="27" t="s">
        <v>25</v>
      </c>
      <c r="P642" s="32" t="s">
        <v>31</v>
      </c>
      <c r="Q642" s="28">
        <v>0.91700000000000004</v>
      </c>
      <c r="R642" s="29">
        <v>0.28985714285714287</v>
      </c>
      <c r="S642" s="30">
        <v>0.26579900000000001</v>
      </c>
      <c r="T642" s="31">
        <v>6.1093391298250289E-2</v>
      </c>
      <c r="U642" s="21"/>
      <c r="V642" s="27" t="s">
        <v>25</v>
      </c>
      <c r="W642" s="32" t="s">
        <v>31</v>
      </c>
      <c r="X642" s="28">
        <v>0.91700000000000004</v>
      </c>
      <c r="Y642" s="29">
        <v>0.28985714285714287</v>
      </c>
      <c r="Z642" s="30">
        <v>0.26579900000000001</v>
      </c>
      <c r="AA642" s="31">
        <v>0.64558537310573771</v>
      </c>
      <c r="AB642" s="21"/>
      <c r="AC642" s="27" t="s">
        <v>25</v>
      </c>
      <c r="AD642" s="32" t="s">
        <v>31</v>
      </c>
      <c r="AE642" s="28">
        <v>0.91700000000000004</v>
      </c>
      <c r="AF642" s="29">
        <v>0.10145</v>
      </c>
      <c r="AG642" s="30">
        <v>9.3029650000000005E-2</v>
      </c>
      <c r="AH642" s="31">
        <v>1.1076353713745896E-2</v>
      </c>
      <c r="AI642" s="21"/>
    </row>
    <row r="643" spans="1:35" outlineLevel="1" x14ac:dyDescent="0.2">
      <c r="A643" s="27" t="s">
        <v>32</v>
      </c>
      <c r="B643" s="32" t="s">
        <v>33</v>
      </c>
      <c r="C643" s="28">
        <v>0.197743</v>
      </c>
      <c r="D643" s="29">
        <v>1.7227142857142858E-2</v>
      </c>
      <c r="E643" s="30">
        <v>3.4065469100000001E-3</v>
      </c>
      <c r="F643" s="31">
        <v>1.0515396616544185E-2</v>
      </c>
      <c r="G643" s="21"/>
      <c r="H643" s="27" t="s">
        <v>32</v>
      </c>
      <c r="I643" s="32" t="s">
        <v>33</v>
      </c>
      <c r="J643" s="28">
        <v>0.40838600000000003</v>
      </c>
      <c r="K643" s="29">
        <v>1.2059E-2</v>
      </c>
      <c r="L643" s="30">
        <v>4.9247267740000003E-3</v>
      </c>
      <c r="M643" s="31">
        <v>7.6329316202467482E-2</v>
      </c>
      <c r="N643" s="21"/>
      <c r="O643" s="27" t="s">
        <v>32</v>
      </c>
      <c r="P643" s="32" t="s">
        <v>33</v>
      </c>
      <c r="Q643" s="28">
        <v>0.197743</v>
      </c>
      <c r="R643" s="29">
        <v>1.7227142857142858E-2</v>
      </c>
      <c r="S643" s="30">
        <v>3.4065469100000001E-3</v>
      </c>
      <c r="T643" s="31">
        <v>7.8298828569135098E-4</v>
      </c>
      <c r="U643" s="21"/>
      <c r="V643" s="27" t="s">
        <v>32</v>
      </c>
      <c r="W643" s="32" t="s">
        <v>33</v>
      </c>
      <c r="X643" s="28">
        <v>0.197743</v>
      </c>
      <c r="Y643" s="29">
        <v>1.7227142857142858E-2</v>
      </c>
      <c r="Z643" s="30">
        <v>3.4065469100000001E-3</v>
      </c>
      <c r="AA643" s="31">
        <v>8.2739846948052774E-3</v>
      </c>
      <c r="AB643" s="21"/>
      <c r="AC643" s="27" t="s">
        <v>32</v>
      </c>
      <c r="AD643" s="32" t="s">
        <v>33</v>
      </c>
      <c r="AE643" s="28">
        <v>0.40838600000000003</v>
      </c>
      <c r="AF643" s="29">
        <v>2.4118000000000001E-2</v>
      </c>
      <c r="AG643" s="30">
        <v>9.8494535480000006E-3</v>
      </c>
      <c r="AH643" s="31">
        <v>1.1727017288010596E-3</v>
      </c>
      <c r="AI643" s="21"/>
    </row>
    <row r="644" spans="1:35" outlineLevel="1" x14ac:dyDescent="0.2">
      <c r="A644" s="27" t="s">
        <v>32</v>
      </c>
      <c r="B644" s="32" t="s">
        <v>34</v>
      </c>
      <c r="C644" s="28">
        <v>0.197743</v>
      </c>
      <c r="D644" s="29">
        <v>2.4912857142857146E-2</v>
      </c>
      <c r="E644" s="30">
        <v>4.926343110000001E-3</v>
      </c>
      <c r="F644" s="31">
        <v>1.5206733692338841E-2</v>
      </c>
      <c r="G644" s="21"/>
      <c r="H644" s="27" t="s">
        <v>32</v>
      </c>
      <c r="I644" s="32" t="s">
        <v>34</v>
      </c>
      <c r="J644" s="28">
        <v>0.40838600000000003</v>
      </c>
      <c r="K644" s="29">
        <v>1.7439000000000003E-2</v>
      </c>
      <c r="L644" s="30">
        <v>7.1218434540000018E-3</v>
      </c>
      <c r="M644" s="31">
        <v>0.11038286302801481</v>
      </c>
      <c r="N644" s="21"/>
      <c r="O644" s="27" t="s">
        <v>32</v>
      </c>
      <c r="P644" s="32" t="s">
        <v>34</v>
      </c>
      <c r="Q644" s="28">
        <v>0.197743</v>
      </c>
      <c r="R644" s="29">
        <v>2.4912857142857146E-2</v>
      </c>
      <c r="S644" s="30">
        <v>4.926343110000001E-3</v>
      </c>
      <c r="T644" s="31">
        <v>1.1323105327283747E-3</v>
      </c>
      <c r="U644" s="21"/>
      <c r="V644" s="27" t="s">
        <v>32</v>
      </c>
      <c r="W644" s="32" t="s">
        <v>34</v>
      </c>
      <c r="X644" s="28">
        <v>0.197743</v>
      </c>
      <c r="Y644" s="29">
        <v>2.4912857142857146E-2</v>
      </c>
      <c r="Z644" s="30">
        <v>4.926343110000001E-3</v>
      </c>
      <c r="AA644" s="31">
        <v>1.1965338675902585E-2</v>
      </c>
      <c r="AB644" s="21"/>
      <c r="AC644" s="27" t="s">
        <v>32</v>
      </c>
      <c r="AD644" s="32" t="s">
        <v>34</v>
      </c>
      <c r="AE644" s="28">
        <v>0.40838600000000003</v>
      </c>
      <c r="AF644" s="29">
        <v>3.4878000000000006E-2</v>
      </c>
      <c r="AG644" s="30">
        <v>1.4243686908000004E-2</v>
      </c>
      <c r="AH644" s="31">
        <v>1.6958906583101154E-3</v>
      </c>
      <c r="AI644" s="21"/>
    </row>
    <row r="645" spans="1:35" outlineLevel="1" x14ac:dyDescent="0.2">
      <c r="A645" s="27" t="s">
        <v>32</v>
      </c>
      <c r="B645" s="32" t="s">
        <v>35</v>
      </c>
      <c r="C645" s="28">
        <v>0.197743</v>
      </c>
      <c r="D645" s="29">
        <v>1.5664285714285714E-2</v>
      </c>
      <c r="E645" s="30">
        <v>3.0975028499999999E-3</v>
      </c>
      <c r="F645" s="31">
        <v>9.5614332780833387E-3</v>
      </c>
      <c r="G645" s="21"/>
      <c r="H645" s="27" t="s">
        <v>32</v>
      </c>
      <c r="I645" s="32" t="s">
        <v>35</v>
      </c>
      <c r="J645" s="28">
        <v>0.40838600000000003</v>
      </c>
      <c r="K645" s="29">
        <v>1.0965000000000001E-2</v>
      </c>
      <c r="L645" s="30">
        <v>4.477952490000001E-3</v>
      </c>
      <c r="M645" s="31">
        <v>6.9404673037569947E-2</v>
      </c>
      <c r="N645" s="21"/>
      <c r="O645" s="27" t="s">
        <v>32</v>
      </c>
      <c r="P645" s="32" t="s">
        <v>35</v>
      </c>
      <c r="Q645" s="28">
        <v>0.197743</v>
      </c>
      <c r="R645" s="29">
        <v>1.5664285714285714E-2</v>
      </c>
      <c r="S645" s="30">
        <v>3.0975028499999999E-3</v>
      </c>
      <c r="T645" s="31">
        <v>7.1195510014144311E-4</v>
      </c>
      <c r="U645" s="21"/>
      <c r="V645" s="27" t="s">
        <v>32</v>
      </c>
      <c r="W645" s="32" t="s">
        <v>35</v>
      </c>
      <c r="X645" s="28">
        <v>0.197743</v>
      </c>
      <c r="Y645" s="29">
        <v>1.5664285714285714E-2</v>
      </c>
      <c r="Z645" s="30">
        <v>3.0975028499999999E-3</v>
      </c>
      <c r="AA645" s="31">
        <v>7.5233636436304726E-3</v>
      </c>
      <c r="AB645" s="21"/>
      <c r="AC645" s="27" t="s">
        <v>32</v>
      </c>
      <c r="AD645" s="32" t="s">
        <v>35</v>
      </c>
      <c r="AE645" s="28">
        <v>0.40838600000000003</v>
      </c>
      <c r="AF645" s="29">
        <v>2.1930000000000002E-2</v>
      </c>
      <c r="AG645" s="30">
        <v>8.9559049800000019E-3</v>
      </c>
      <c r="AH645" s="31">
        <v>1.0663134966666904E-3</v>
      </c>
      <c r="AI645" s="21"/>
    </row>
    <row r="646" spans="1:35" outlineLevel="1" x14ac:dyDescent="0.2">
      <c r="A646" s="27" t="s">
        <v>32</v>
      </c>
      <c r="B646" s="32" t="s">
        <v>36</v>
      </c>
      <c r="C646" s="28">
        <v>0.197743</v>
      </c>
      <c r="D646" s="29">
        <v>4.6928571428571427E-3</v>
      </c>
      <c r="E646" s="30">
        <v>9.2797965E-4</v>
      </c>
      <c r="F646" s="31">
        <v>2.8645060025995232E-3</v>
      </c>
      <c r="G646" s="21"/>
      <c r="H646" s="27" t="s">
        <v>32</v>
      </c>
      <c r="I646" s="32" t="s">
        <v>36</v>
      </c>
      <c r="J646" s="28">
        <v>0.40838600000000003</v>
      </c>
      <c r="K646" s="29">
        <v>3.2850000000000002E-3</v>
      </c>
      <c r="L646" s="30">
        <v>1.3415480100000001E-3</v>
      </c>
      <c r="M646" s="31">
        <v>2.0792918461323962E-2</v>
      </c>
      <c r="N646" s="21"/>
      <c r="O646" s="27" t="s">
        <v>32</v>
      </c>
      <c r="P646" s="32" t="s">
        <v>36</v>
      </c>
      <c r="Q646" s="28">
        <v>0.197743</v>
      </c>
      <c r="R646" s="29">
        <v>4.6928571428571427E-3</v>
      </c>
      <c r="S646" s="30">
        <v>9.2797965E-4</v>
      </c>
      <c r="T646" s="31">
        <v>2.1329434600680718E-4</v>
      </c>
      <c r="U646" s="21"/>
      <c r="V646" s="27" t="s">
        <v>32</v>
      </c>
      <c r="W646" s="32" t="s">
        <v>36</v>
      </c>
      <c r="X646" s="28">
        <v>0.197743</v>
      </c>
      <c r="Y646" s="29">
        <v>4.6928571428571427E-3</v>
      </c>
      <c r="Z646" s="30">
        <v>9.2797965E-4</v>
      </c>
      <c r="AA646" s="31">
        <v>2.2539215293503057E-3</v>
      </c>
      <c r="AB646" s="21"/>
      <c r="AC646" s="27" t="s">
        <v>32</v>
      </c>
      <c r="AD646" s="32" t="s">
        <v>36</v>
      </c>
      <c r="AE646" s="28">
        <v>0.40838600000000003</v>
      </c>
      <c r="AF646" s="29">
        <v>6.5700000000000003E-3</v>
      </c>
      <c r="AG646" s="30">
        <v>2.6830960200000002E-3</v>
      </c>
      <c r="AH646" s="31">
        <v>3.1945643744186753E-4</v>
      </c>
      <c r="AI646" s="21"/>
    </row>
    <row r="647" spans="1:35" outlineLevel="1" x14ac:dyDescent="0.2">
      <c r="A647" s="27" t="s">
        <v>32</v>
      </c>
      <c r="B647" s="32" t="s">
        <v>37</v>
      </c>
      <c r="C647" s="28">
        <v>0.197743</v>
      </c>
      <c r="D647" s="29">
        <v>2.5141553049662788E-2</v>
      </c>
      <c r="E647" s="30">
        <v>4.9715661246994688E-3</v>
      </c>
      <c r="F647" s="31">
        <v>1.5346328991720969E-2</v>
      </c>
      <c r="G647" s="21"/>
      <c r="H647" s="27" t="s">
        <v>32</v>
      </c>
      <c r="I647" s="32" t="s">
        <v>37</v>
      </c>
      <c r="J647" s="28">
        <v>0.40838600000000003</v>
      </c>
      <c r="K647" s="29">
        <v>1.7599087134763953E-2</v>
      </c>
      <c r="L647" s="30">
        <v>7.1872207986177121E-3</v>
      </c>
      <c r="M647" s="31">
        <v>0.11139615944806162</v>
      </c>
      <c r="N647" s="21"/>
      <c r="O647" s="27" t="s">
        <v>32</v>
      </c>
      <c r="P647" s="32" t="s">
        <v>37</v>
      </c>
      <c r="Q647" s="28">
        <v>0.197743</v>
      </c>
      <c r="R647" s="29">
        <v>2.5141553049662788E-2</v>
      </c>
      <c r="S647" s="30">
        <v>4.9715661246994688E-3</v>
      </c>
      <c r="T647" s="31">
        <v>1.1427049560810629E-3</v>
      </c>
      <c r="U647" s="21"/>
      <c r="V647" s="27" t="s">
        <v>32</v>
      </c>
      <c r="W647" s="32" t="s">
        <v>37</v>
      </c>
      <c r="X647" s="28">
        <v>0.197743</v>
      </c>
      <c r="Y647" s="29">
        <v>2.5141553049662788E-2</v>
      </c>
      <c r="Z647" s="30">
        <v>4.9715661246994688E-3</v>
      </c>
      <c r="AA647" s="31">
        <v>1.2075178505313989E-2</v>
      </c>
      <c r="AB647" s="21"/>
      <c r="AC647" s="27" t="s">
        <v>32</v>
      </c>
      <c r="AD647" s="32" t="s">
        <v>37</v>
      </c>
      <c r="AE647" s="28">
        <v>0.40838600000000003</v>
      </c>
      <c r="AF647" s="29">
        <v>3.5198174269527906E-2</v>
      </c>
      <c r="AG647" s="30">
        <v>1.4374441597235424E-2</v>
      </c>
      <c r="AH647" s="31">
        <v>1.7114586539728148E-3</v>
      </c>
      <c r="AI647" s="21"/>
    </row>
    <row r="648" spans="1:35" outlineLevel="1" x14ac:dyDescent="0.2">
      <c r="A648" s="27" t="s">
        <v>38</v>
      </c>
      <c r="B648" s="27" t="s">
        <v>39</v>
      </c>
      <c r="C648" s="28">
        <v>1</v>
      </c>
      <c r="D648" s="29">
        <v>2.4479999999999998E-2</v>
      </c>
      <c r="E648" s="30">
        <v>2.4479999999999998E-2</v>
      </c>
      <c r="F648" s="31">
        <v>7.55653498906321E-2</v>
      </c>
      <c r="G648" s="21"/>
      <c r="H648" s="27" t="s">
        <v>38</v>
      </c>
      <c r="I648" s="27" t="s">
        <v>39</v>
      </c>
      <c r="J648" s="28">
        <v>1</v>
      </c>
      <c r="K648" s="29">
        <v>2.0400000000000001E-2</v>
      </c>
      <c r="L648" s="30">
        <v>2.0400000000000001E-2</v>
      </c>
      <c r="M648" s="31">
        <v>0.31618364266442378</v>
      </c>
      <c r="N648" s="21"/>
      <c r="O648" s="27" t="s">
        <v>38</v>
      </c>
      <c r="P648" s="27" t="s">
        <v>39</v>
      </c>
      <c r="Q648" s="28">
        <v>1</v>
      </c>
      <c r="R648" s="29">
        <v>2.4479999999999998E-2</v>
      </c>
      <c r="S648" s="30">
        <v>2.4479999999999998E-2</v>
      </c>
      <c r="T648" s="31">
        <v>5.6266811349221287E-3</v>
      </c>
      <c r="U648" s="21"/>
      <c r="V648" s="27" t="s">
        <v>38</v>
      </c>
      <c r="W648" s="27" t="s">
        <v>39</v>
      </c>
      <c r="X648" s="28">
        <v>1</v>
      </c>
      <c r="Y648" s="29">
        <v>2.4479999999999998E-2</v>
      </c>
      <c r="Z648" s="30">
        <v>2.4479999999999998E-2</v>
      </c>
      <c r="AA648" s="31">
        <v>5.9458199367298063E-2</v>
      </c>
      <c r="AB648" s="21"/>
      <c r="AC648" s="27" t="s">
        <v>38</v>
      </c>
      <c r="AD648" s="27" t="s">
        <v>39</v>
      </c>
      <c r="AE648" s="28">
        <v>1</v>
      </c>
      <c r="AF648" s="29">
        <v>3.0599999999999999E-2</v>
      </c>
      <c r="AG648" s="30">
        <v>3.0599999999999999E-2</v>
      </c>
      <c r="AH648" s="31">
        <v>3.6433161216947972E-3</v>
      </c>
      <c r="AI648" s="21"/>
    </row>
    <row r="649" spans="1:35" outlineLevel="1" x14ac:dyDescent="0.2">
      <c r="A649" s="27" t="s">
        <v>38</v>
      </c>
      <c r="B649" s="27" t="s">
        <v>40</v>
      </c>
      <c r="C649" s="28">
        <v>1</v>
      </c>
      <c r="D649" s="29">
        <v>7.559999999999999E-3</v>
      </c>
      <c r="E649" s="30">
        <v>7.559999999999999E-3</v>
      </c>
      <c r="F649" s="31">
        <v>2.3336358054459914E-2</v>
      </c>
      <c r="G649" s="21"/>
      <c r="H649" s="27" t="s">
        <v>38</v>
      </c>
      <c r="I649" s="27" t="s">
        <v>40</v>
      </c>
      <c r="J649" s="28">
        <v>1</v>
      </c>
      <c r="K649" s="29">
        <v>6.3E-3</v>
      </c>
      <c r="L649" s="30">
        <v>6.3E-3</v>
      </c>
      <c r="M649" s="31">
        <v>9.7644948469895576E-2</v>
      </c>
      <c r="N649" s="21"/>
      <c r="O649" s="27" t="s">
        <v>38</v>
      </c>
      <c r="P649" s="27" t="s">
        <v>40</v>
      </c>
      <c r="Q649" s="28">
        <v>1</v>
      </c>
      <c r="R649" s="29">
        <v>7.559999999999999E-3</v>
      </c>
      <c r="S649" s="30">
        <v>7.559999999999999E-3</v>
      </c>
      <c r="T649" s="31">
        <v>1.7376515269612455E-3</v>
      </c>
      <c r="U649" s="21"/>
      <c r="V649" s="27" t="s">
        <v>38</v>
      </c>
      <c r="W649" s="27" t="s">
        <v>40</v>
      </c>
      <c r="X649" s="28">
        <v>1</v>
      </c>
      <c r="Y649" s="29">
        <v>7.559999999999999E-3</v>
      </c>
      <c r="Z649" s="30">
        <v>7.559999999999999E-3</v>
      </c>
      <c r="AA649" s="31">
        <v>1.8362090981077342E-2</v>
      </c>
      <c r="AB649" s="21"/>
      <c r="AC649" s="27" t="s">
        <v>38</v>
      </c>
      <c r="AD649" s="27" t="s">
        <v>40</v>
      </c>
      <c r="AE649" s="28">
        <v>1</v>
      </c>
      <c r="AF649" s="29">
        <v>9.4500000000000001E-3</v>
      </c>
      <c r="AG649" s="30">
        <v>9.4500000000000001E-3</v>
      </c>
      <c r="AH649" s="31">
        <v>1.1251417434645697E-3</v>
      </c>
      <c r="AI649" s="21"/>
    </row>
    <row r="650" spans="1:35" outlineLevel="1" x14ac:dyDescent="0.2">
      <c r="A650" s="27" t="s">
        <v>38</v>
      </c>
      <c r="B650" s="27" t="s">
        <v>41</v>
      </c>
      <c r="C650" s="28">
        <v>0.89</v>
      </c>
      <c r="D650" s="29">
        <v>0.13800000000000001</v>
      </c>
      <c r="E650" s="30">
        <v>0.12282000000000001</v>
      </c>
      <c r="F650" s="31">
        <v>0.37912321378951946</v>
      </c>
      <c r="G650" s="21"/>
      <c r="H650" s="27" t="s">
        <v>38</v>
      </c>
      <c r="I650" s="27" t="s">
        <v>41</v>
      </c>
      <c r="J650" s="28">
        <v>0.89</v>
      </c>
      <c r="K650" s="29">
        <v>0.115</v>
      </c>
      <c r="L650" s="30">
        <v>0.10235000000000001</v>
      </c>
      <c r="M650" s="31">
        <v>1.5863429326815577</v>
      </c>
      <c r="N650" s="21"/>
      <c r="O650" s="27" t="s">
        <v>38</v>
      </c>
      <c r="P650" s="27" t="s">
        <v>41</v>
      </c>
      <c r="Q650" s="28">
        <v>0.89</v>
      </c>
      <c r="R650" s="29">
        <v>0.13800000000000001</v>
      </c>
      <c r="S650" s="30">
        <v>0.12282000000000001</v>
      </c>
      <c r="T650" s="31">
        <v>2.822994187055294E-2</v>
      </c>
      <c r="U650" s="21"/>
      <c r="V650" s="27" t="s">
        <v>38</v>
      </c>
      <c r="W650" s="27" t="s">
        <v>41</v>
      </c>
      <c r="X650" s="28">
        <v>0.89</v>
      </c>
      <c r="Y650" s="29">
        <v>0.13800000000000001</v>
      </c>
      <c r="Z650" s="30">
        <v>0.12282000000000001</v>
      </c>
      <c r="AA650" s="31">
        <v>0.29831111300210578</v>
      </c>
      <c r="AB650" s="21"/>
      <c r="AC650" s="27" t="s">
        <v>38</v>
      </c>
      <c r="AD650" s="27" t="s">
        <v>41</v>
      </c>
      <c r="AE650" s="28">
        <v>0.89</v>
      </c>
      <c r="AF650" s="29">
        <v>0.115</v>
      </c>
      <c r="AG650" s="30">
        <v>0.10235000000000001</v>
      </c>
      <c r="AH650" s="31">
        <v>1.2186058988740606E-2</v>
      </c>
      <c r="AI650" s="21"/>
    </row>
    <row r="651" spans="1:35" outlineLevel="1" x14ac:dyDescent="0.2">
      <c r="A651" s="27" t="s">
        <v>38</v>
      </c>
      <c r="B651" s="27" t="s">
        <v>42</v>
      </c>
      <c r="C651" s="28">
        <v>1</v>
      </c>
      <c r="D651" s="29">
        <v>4.3200000000000001E-3</v>
      </c>
      <c r="E651" s="30">
        <v>4.3200000000000001E-3</v>
      </c>
      <c r="F651" s="31">
        <v>1.3335061745405666E-2</v>
      </c>
      <c r="G651" s="21"/>
      <c r="H651" s="27" t="s">
        <v>38</v>
      </c>
      <c r="I651" s="27" t="s">
        <v>42</v>
      </c>
      <c r="J651" s="28">
        <v>1</v>
      </c>
      <c r="K651" s="29">
        <v>3.5999999999999999E-3</v>
      </c>
      <c r="L651" s="30">
        <v>3.5999999999999999E-3</v>
      </c>
      <c r="M651" s="31">
        <v>5.57971134113689E-2</v>
      </c>
      <c r="N651" s="21"/>
      <c r="O651" s="27" t="s">
        <v>38</v>
      </c>
      <c r="P651" s="27" t="s">
        <v>42</v>
      </c>
      <c r="Q651" s="28">
        <v>1</v>
      </c>
      <c r="R651" s="29">
        <v>4.3200000000000001E-3</v>
      </c>
      <c r="S651" s="30">
        <v>4.3200000000000001E-3</v>
      </c>
      <c r="T651" s="31">
        <v>9.9294372969214052E-4</v>
      </c>
      <c r="U651" s="21"/>
      <c r="V651" s="27" t="s">
        <v>38</v>
      </c>
      <c r="W651" s="27" t="s">
        <v>42</v>
      </c>
      <c r="X651" s="28">
        <v>1</v>
      </c>
      <c r="Y651" s="29">
        <v>4.3200000000000001E-3</v>
      </c>
      <c r="Z651" s="30">
        <v>4.3200000000000001E-3</v>
      </c>
      <c r="AA651" s="31">
        <v>1.0492623417758484E-2</v>
      </c>
      <c r="AB651" s="21"/>
      <c r="AC651" s="27" t="s">
        <v>38</v>
      </c>
      <c r="AD651" s="27" t="s">
        <v>42</v>
      </c>
      <c r="AE651" s="28">
        <v>1</v>
      </c>
      <c r="AF651" s="29">
        <v>5.4000000000000003E-3</v>
      </c>
      <c r="AG651" s="30">
        <v>5.4000000000000003E-3</v>
      </c>
      <c r="AH651" s="31">
        <v>6.4293813912261134E-4</v>
      </c>
      <c r="AI651" s="21"/>
    </row>
    <row r="652" spans="1:35" outlineLevel="1" x14ac:dyDescent="0.2">
      <c r="A652" s="27" t="s">
        <v>38</v>
      </c>
      <c r="B652" s="27" t="s">
        <v>43</v>
      </c>
      <c r="C652" s="28">
        <v>1</v>
      </c>
      <c r="D652" s="29">
        <v>9.3857142857142854E-3</v>
      </c>
      <c r="E652" s="30">
        <v>9.3857142857142854E-3</v>
      </c>
      <c r="F652" s="31">
        <v>2.8972009149244454E-2</v>
      </c>
      <c r="G652" s="21"/>
      <c r="H652" s="27" t="s">
        <v>38</v>
      </c>
      <c r="I652" s="27" t="s">
        <v>43</v>
      </c>
      <c r="J652" s="28">
        <v>1</v>
      </c>
      <c r="K652" s="29">
        <v>7.8214285714285729E-3</v>
      </c>
      <c r="L652" s="30">
        <v>7.8214285714285729E-3</v>
      </c>
      <c r="M652" s="31">
        <v>0.12122587139970031</v>
      </c>
      <c r="N652" s="21"/>
      <c r="O652" s="27" t="s">
        <v>38</v>
      </c>
      <c r="P652" s="27" t="s">
        <v>43</v>
      </c>
      <c r="Q652" s="28">
        <v>1</v>
      </c>
      <c r="R652" s="29">
        <v>9.3857142857142854E-3</v>
      </c>
      <c r="S652" s="30">
        <v>9.3857142857142854E-3</v>
      </c>
      <c r="T652" s="31">
        <v>2.157288460343043E-3</v>
      </c>
      <c r="U652" s="21"/>
      <c r="V652" s="27" t="s">
        <v>38</v>
      </c>
      <c r="W652" s="27" t="s">
        <v>43</v>
      </c>
      <c r="X652" s="28">
        <v>1</v>
      </c>
      <c r="Y652" s="29">
        <v>9.3857142857142854E-3</v>
      </c>
      <c r="Z652" s="30">
        <v>9.3857142857142854E-3</v>
      </c>
      <c r="AA652" s="31">
        <v>2.2796473496915753E-2</v>
      </c>
      <c r="AB652" s="21"/>
      <c r="AC652" s="27" t="s">
        <v>38</v>
      </c>
      <c r="AD652" s="27" t="s">
        <v>43</v>
      </c>
      <c r="AE652" s="28">
        <v>1</v>
      </c>
      <c r="AF652" s="29">
        <v>7.8214285714285729E-3</v>
      </c>
      <c r="AG652" s="30">
        <v>7.8214285714285729E-3</v>
      </c>
      <c r="AH652" s="31">
        <v>9.3123976499902045E-4</v>
      </c>
      <c r="AI652" s="21"/>
    </row>
    <row r="653" spans="1:35" outlineLevel="1" x14ac:dyDescent="0.2">
      <c r="A653" s="27" t="s">
        <v>38</v>
      </c>
      <c r="B653" s="27" t="s">
        <v>44</v>
      </c>
      <c r="C653" s="28">
        <v>0.77</v>
      </c>
      <c r="D653" s="29">
        <v>1.9229999999999997E-2</v>
      </c>
      <c r="E653" s="30">
        <v>1.4807099999999998E-2</v>
      </c>
      <c r="F653" s="31">
        <v>4.570685017833246E-2</v>
      </c>
      <c r="G653" s="21"/>
      <c r="H653" s="27" t="s">
        <v>38</v>
      </c>
      <c r="I653" s="27" t="s">
        <v>44</v>
      </c>
      <c r="J653" s="28">
        <v>0.77</v>
      </c>
      <c r="K653" s="29">
        <v>1.6025000000000001E-2</v>
      </c>
      <c r="L653" s="30">
        <v>1.2339250000000001E-2</v>
      </c>
      <c r="M653" s="31">
        <v>0.19124848101700939</v>
      </c>
      <c r="N653" s="21"/>
      <c r="O653" s="27" t="s">
        <v>38</v>
      </c>
      <c r="P653" s="27" t="s">
        <v>44</v>
      </c>
      <c r="Q653" s="28">
        <v>0.77</v>
      </c>
      <c r="R653" s="29">
        <v>1.9229999999999997E-2</v>
      </c>
      <c r="S653" s="30">
        <v>1.4807099999999998E-2</v>
      </c>
      <c r="T653" s="31">
        <v>3.4033835879454838E-3</v>
      </c>
      <c r="U653" s="21"/>
      <c r="V653" s="27" t="s">
        <v>38</v>
      </c>
      <c r="W653" s="27" t="s">
        <v>44</v>
      </c>
      <c r="X653" s="28">
        <v>0.77</v>
      </c>
      <c r="Y653" s="29">
        <v>1.9229999999999997E-2</v>
      </c>
      <c r="Z653" s="30">
        <v>1.4807099999999998E-2</v>
      </c>
      <c r="AA653" s="31">
        <v>3.596419541877121E-2</v>
      </c>
      <c r="AB653" s="21"/>
      <c r="AC653" s="27" t="s">
        <v>38</v>
      </c>
      <c r="AD653" s="27" t="s">
        <v>44</v>
      </c>
      <c r="AE653" s="28">
        <v>0.77</v>
      </c>
      <c r="AF653" s="29">
        <v>1.6025000000000001E-2</v>
      </c>
      <c r="AG653" s="30">
        <v>1.2339250000000001E-2</v>
      </c>
      <c r="AH653" s="31">
        <v>1.4691434135497559E-3</v>
      </c>
      <c r="AI653" s="21"/>
    </row>
    <row r="654" spans="1:35" outlineLevel="1" x14ac:dyDescent="0.2">
      <c r="A654" s="27" t="s">
        <v>45</v>
      </c>
      <c r="B654" s="27" t="s">
        <v>46</v>
      </c>
      <c r="C654" s="28">
        <v>0.79471679065865775</v>
      </c>
      <c r="D654" s="29">
        <v>1.8124285714285715</v>
      </c>
      <c r="E654" s="30">
        <v>1.4403674175837702</v>
      </c>
      <c r="F654" s="31">
        <v>4.4461547336921488</v>
      </c>
      <c r="G654" s="21"/>
      <c r="H654" s="27" t="s">
        <v>45</v>
      </c>
      <c r="I654" s="27" t="s">
        <v>46</v>
      </c>
      <c r="J654" s="28">
        <v>0.79471679065865775</v>
      </c>
      <c r="K654" s="29">
        <v>0.6850980000000001</v>
      </c>
      <c r="L654" s="30">
        <v>0.54445888384666519</v>
      </c>
      <c r="M654" s="31">
        <v>8.4386761360610283</v>
      </c>
      <c r="N654" s="21"/>
      <c r="O654" s="27" t="s">
        <v>45</v>
      </c>
      <c r="P654" s="27" t="s">
        <v>46</v>
      </c>
      <c r="Q654" s="28">
        <v>0.79471679065865775</v>
      </c>
      <c r="R654" s="29">
        <v>1.8124285714285715</v>
      </c>
      <c r="S654" s="30">
        <v>1.4403674175837702</v>
      </c>
      <c r="T654" s="31">
        <v>0.33106569345895032</v>
      </c>
      <c r="U654" s="21"/>
      <c r="V654" s="27" t="s">
        <v>45</v>
      </c>
      <c r="W654" s="27" t="s">
        <v>46</v>
      </c>
      <c r="X654" s="28">
        <v>0.79471679065865775</v>
      </c>
      <c r="Y654" s="29">
        <v>1.8124285714285715</v>
      </c>
      <c r="Z654" s="30">
        <v>1.4403674175837702</v>
      </c>
      <c r="AA654" s="31">
        <v>3.498433540721245</v>
      </c>
      <c r="AB654" s="21"/>
      <c r="AC654" s="27" t="s">
        <v>45</v>
      </c>
      <c r="AD654" s="27" t="s">
        <v>46</v>
      </c>
      <c r="AE654" s="28">
        <v>0.79471679065865775</v>
      </c>
      <c r="AF654" s="29">
        <v>0.64703699999999997</v>
      </c>
      <c r="AG654" s="30">
        <v>0.51421116807740586</v>
      </c>
      <c r="AH654" s="31">
        <v>6.122332805921326E-2</v>
      </c>
      <c r="AI654" s="21"/>
    </row>
    <row r="655" spans="1:35" outlineLevel="1" x14ac:dyDescent="0.2">
      <c r="A655" s="27" t="s">
        <v>45</v>
      </c>
      <c r="B655" s="27" t="s">
        <v>47</v>
      </c>
      <c r="C655" s="28">
        <v>0</v>
      </c>
      <c r="D655" s="29">
        <v>0.27450000000000002</v>
      </c>
      <c r="E655" s="30">
        <v>0</v>
      </c>
      <c r="F655" s="31">
        <v>0</v>
      </c>
      <c r="G655" s="21"/>
      <c r="H655" s="27" t="s">
        <v>45</v>
      </c>
      <c r="I655" s="27" t="s">
        <v>47</v>
      </c>
      <c r="J655" s="28">
        <v>0</v>
      </c>
      <c r="K655" s="29">
        <v>0.19214999999999999</v>
      </c>
      <c r="L655" s="30">
        <v>0</v>
      </c>
      <c r="M655" s="31">
        <v>0</v>
      </c>
      <c r="N655" s="21"/>
      <c r="O655" s="27" t="s">
        <v>45</v>
      </c>
      <c r="P655" s="27" t="s">
        <v>47</v>
      </c>
      <c r="Q655" s="28">
        <v>0</v>
      </c>
      <c r="R655" s="29">
        <v>0.27450000000000002</v>
      </c>
      <c r="S655" s="30">
        <v>0</v>
      </c>
      <c r="T655" s="31">
        <v>0</v>
      </c>
      <c r="U655" s="21"/>
      <c r="V655" s="27" t="s">
        <v>45</v>
      </c>
      <c r="W655" s="27" t="s">
        <v>47</v>
      </c>
      <c r="X655" s="28">
        <v>0</v>
      </c>
      <c r="Y655" s="29">
        <v>0.27450000000000002</v>
      </c>
      <c r="Z655" s="30">
        <v>0</v>
      </c>
      <c r="AA655" s="31">
        <v>0</v>
      </c>
      <c r="AB655" s="21"/>
      <c r="AC655" s="27" t="s">
        <v>45</v>
      </c>
      <c r="AD655" s="27" t="s">
        <v>47</v>
      </c>
      <c r="AE655" s="28">
        <v>0</v>
      </c>
      <c r="AF655" s="29">
        <v>0.19214999999999999</v>
      </c>
      <c r="AG655" s="30">
        <v>0</v>
      </c>
      <c r="AH655" s="31">
        <v>0</v>
      </c>
      <c r="AI655" s="21"/>
    </row>
    <row r="656" spans="1:35" outlineLevel="1" x14ac:dyDescent="0.2">
      <c r="A656" s="27" t="s">
        <v>45</v>
      </c>
      <c r="B656" s="27" t="s">
        <v>48</v>
      </c>
      <c r="C656" s="28">
        <v>0</v>
      </c>
      <c r="D656" s="29">
        <v>0.35579235714285712</v>
      </c>
      <c r="E656" s="30">
        <v>0</v>
      </c>
      <c r="F656" s="31">
        <v>0</v>
      </c>
      <c r="G656" s="21"/>
      <c r="H656" s="27" t="s">
        <v>45</v>
      </c>
      <c r="I656" s="27" t="s">
        <v>48</v>
      </c>
      <c r="J656" s="28">
        <v>0</v>
      </c>
      <c r="K656" s="29">
        <v>0.24905464999999999</v>
      </c>
      <c r="L656" s="30">
        <v>0</v>
      </c>
      <c r="M656" s="31">
        <v>0</v>
      </c>
      <c r="N656" s="21"/>
      <c r="O656" s="27" t="s">
        <v>45</v>
      </c>
      <c r="P656" s="27" t="s">
        <v>48</v>
      </c>
      <c r="Q656" s="28">
        <v>0</v>
      </c>
      <c r="R656" s="29">
        <v>0.35579235714285712</v>
      </c>
      <c r="S656" s="30">
        <v>0</v>
      </c>
      <c r="T656" s="31">
        <v>0</v>
      </c>
      <c r="U656" s="21"/>
      <c r="V656" s="27" t="s">
        <v>45</v>
      </c>
      <c r="W656" s="27" t="s">
        <v>48</v>
      </c>
      <c r="X656" s="28">
        <v>0</v>
      </c>
      <c r="Y656" s="29">
        <v>0.35579235714285712</v>
      </c>
      <c r="Z656" s="30">
        <v>0</v>
      </c>
      <c r="AA656" s="31">
        <v>0</v>
      </c>
      <c r="AB656" s="21"/>
      <c r="AC656" s="27" t="s">
        <v>45</v>
      </c>
      <c r="AD656" s="27" t="s">
        <v>48</v>
      </c>
      <c r="AE656" s="28">
        <v>0</v>
      </c>
      <c r="AF656" s="29">
        <v>0.24905464999999999</v>
      </c>
      <c r="AG656" s="30">
        <v>0</v>
      </c>
      <c r="AH656" s="31">
        <v>0</v>
      </c>
      <c r="AI656" s="21"/>
    </row>
    <row r="657" spans="1:35" outlineLevel="1" x14ac:dyDescent="0.2">
      <c r="A657" s="27" t="s">
        <v>45</v>
      </c>
      <c r="B657" s="27" t="s">
        <v>49</v>
      </c>
      <c r="C657" s="28">
        <v>0</v>
      </c>
      <c r="D657" s="29">
        <v>8.6558860959658937E-2</v>
      </c>
      <c r="E657" s="30">
        <v>0</v>
      </c>
      <c r="F657" s="31">
        <v>0</v>
      </c>
      <c r="G657" s="21"/>
      <c r="H657" s="27" t="s">
        <v>45</v>
      </c>
      <c r="I657" s="27" t="s">
        <v>49</v>
      </c>
      <c r="J657" s="28">
        <v>0</v>
      </c>
      <c r="K657" s="29">
        <v>6.0591202671761255E-2</v>
      </c>
      <c r="L657" s="30">
        <v>0</v>
      </c>
      <c r="M657" s="31">
        <v>0</v>
      </c>
      <c r="N657" s="21"/>
      <c r="O657" s="27" t="s">
        <v>45</v>
      </c>
      <c r="P657" s="27" t="s">
        <v>49</v>
      </c>
      <c r="Q657" s="28">
        <v>0</v>
      </c>
      <c r="R657" s="29">
        <v>8.6558860959658937E-2</v>
      </c>
      <c r="S657" s="30">
        <v>0</v>
      </c>
      <c r="T657" s="31">
        <v>0</v>
      </c>
      <c r="U657" s="21"/>
      <c r="V657" s="27" t="s">
        <v>45</v>
      </c>
      <c r="W657" s="27" t="s">
        <v>49</v>
      </c>
      <c r="X657" s="28">
        <v>0</v>
      </c>
      <c r="Y657" s="29">
        <v>8.6558860959658937E-2</v>
      </c>
      <c r="Z657" s="30">
        <v>0</v>
      </c>
      <c r="AA657" s="31">
        <v>0</v>
      </c>
      <c r="AB657" s="21"/>
      <c r="AC657" s="27" t="s">
        <v>45</v>
      </c>
      <c r="AD657" s="27" t="s">
        <v>49</v>
      </c>
      <c r="AE657" s="28">
        <v>0</v>
      </c>
      <c r="AF657" s="29">
        <v>6.0591202671761255E-2</v>
      </c>
      <c r="AG657" s="30">
        <v>0</v>
      </c>
      <c r="AH657" s="31">
        <v>0</v>
      </c>
      <c r="AI657" s="21"/>
    </row>
    <row r="658" spans="1:35" outlineLevel="1" x14ac:dyDescent="0.2">
      <c r="A658" s="27" t="s">
        <v>45</v>
      </c>
      <c r="B658" s="27" t="s">
        <v>50</v>
      </c>
      <c r="C658" s="28">
        <v>0</v>
      </c>
      <c r="D658" s="29">
        <v>0.28096052979752145</v>
      </c>
      <c r="E658" s="30">
        <v>0</v>
      </c>
      <c r="F658" s="31">
        <v>0</v>
      </c>
      <c r="G658" s="21"/>
      <c r="H658" s="27" t="s">
        <v>45</v>
      </c>
      <c r="I658" s="27" t="s">
        <v>50</v>
      </c>
      <c r="J658" s="28">
        <v>0</v>
      </c>
      <c r="K658" s="29">
        <v>0.196672370858265</v>
      </c>
      <c r="L658" s="30">
        <v>0</v>
      </c>
      <c r="M658" s="31">
        <v>0</v>
      </c>
      <c r="N658" s="21"/>
      <c r="O658" s="27" t="s">
        <v>45</v>
      </c>
      <c r="P658" s="27" t="s">
        <v>50</v>
      </c>
      <c r="Q658" s="28">
        <v>0</v>
      </c>
      <c r="R658" s="29">
        <v>0.28096052979752145</v>
      </c>
      <c r="S658" s="30">
        <v>0</v>
      </c>
      <c r="T658" s="31">
        <v>0</v>
      </c>
      <c r="U658" s="21"/>
      <c r="V658" s="27" t="s">
        <v>45</v>
      </c>
      <c r="W658" s="27" t="s">
        <v>50</v>
      </c>
      <c r="X658" s="28">
        <v>0</v>
      </c>
      <c r="Y658" s="29">
        <v>0.28096052979752145</v>
      </c>
      <c r="Z658" s="30">
        <v>0</v>
      </c>
      <c r="AA658" s="31">
        <v>0</v>
      </c>
      <c r="AB658" s="21"/>
      <c r="AC658" s="27" t="s">
        <v>45</v>
      </c>
      <c r="AD658" s="27" t="s">
        <v>50</v>
      </c>
      <c r="AE658" s="28">
        <v>0</v>
      </c>
      <c r="AF658" s="29">
        <v>0.196672370858265</v>
      </c>
      <c r="AG658" s="30">
        <v>0</v>
      </c>
      <c r="AH658" s="31">
        <v>0</v>
      </c>
      <c r="AI658" s="21"/>
    </row>
    <row r="659" spans="1:35" ht="15" outlineLevel="1" thickBot="1" x14ac:dyDescent="0.25">
      <c r="A659" s="27" t="s">
        <v>45</v>
      </c>
      <c r="B659" t="s">
        <v>51</v>
      </c>
      <c r="C659" s="28">
        <v>1</v>
      </c>
      <c r="D659" s="29">
        <v>1.6760178618307167</v>
      </c>
      <c r="E659" s="30">
        <v>1.6760178618307167</v>
      </c>
      <c r="F659" s="31">
        <v>5.1735652022952294</v>
      </c>
      <c r="G659" s="21"/>
      <c r="H659" s="27" t="s">
        <v>45</v>
      </c>
      <c r="I659" t="s">
        <v>51</v>
      </c>
      <c r="J659" s="28">
        <v>1</v>
      </c>
      <c r="K659" s="29">
        <v>2.5768734163532296</v>
      </c>
      <c r="L659" s="30">
        <v>2.5768734163532296</v>
      </c>
      <c r="M659" s="31">
        <v>39.939471738611886</v>
      </c>
      <c r="N659" s="21"/>
      <c r="O659" s="27" t="s">
        <v>45</v>
      </c>
      <c r="P659" t="s">
        <v>51</v>
      </c>
      <c r="Q659" s="28">
        <v>1</v>
      </c>
      <c r="R659" s="29">
        <v>1.6760178618307167</v>
      </c>
      <c r="S659" s="30">
        <v>1.6760178618307167</v>
      </c>
      <c r="T659" s="31">
        <v>0.3852294969344533</v>
      </c>
      <c r="U659" s="21"/>
      <c r="V659" s="27" t="s">
        <v>45</v>
      </c>
      <c r="W659" t="s">
        <v>51</v>
      </c>
      <c r="X659" s="28">
        <v>1</v>
      </c>
      <c r="Y659" s="29">
        <v>1.6760178618307167</v>
      </c>
      <c r="Z659" s="30">
        <v>1.6760178618307167</v>
      </c>
      <c r="AA659" s="31">
        <v>4.0707926540802033</v>
      </c>
      <c r="AB659" s="21"/>
      <c r="AC659" s="27" t="s">
        <v>45</v>
      </c>
      <c r="AD659" t="s">
        <v>51</v>
      </c>
      <c r="AE659" s="28">
        <v>1</v>
      </c>
      <c r="AF659" s="29">
        <v>2.0997899636618822</v>
      </c>
      <c r="AG659" s="30">
        <v>2.0997899636618822</v>
      </c>
      <c r="AH659" s="31">
        <v>0.25000649107131595</v>
      </c>
      <c r="AI659" s="21"/>
    </row>
    <row r="660" spans="1:35" ht="15.75" outlineLevel="1" thickTop="1" thickBot="1" x14ac:dyDescent="0.25">
      <c r="A660" s="33" t="s">
        <v>52</v>
      </c>
      <c r="B660" s="33"/>
      <c r="C660" s="33"/>
      <c r="D660" s="34"/>
      <c r="E660" s="34">
        <v>22.58172080708572</v>
      </c>
      <c r="F660" s="34">
        <v>69.705703999999997</v>
      </c>
      <c r="G660" s="21"/>
      <c r="H660" s="33" t="s">
        <v>52</v>
      </c>
      <c r="I660" s="33"/>
      <c r="J660" s="33"/>
      <c r="K660" s="34"/>
      <c r="L660" s="34">
        <v>23.038922371869351</v>
      </c>
      <c r="M660" s="34">
        <v>357.0848234608107</v>
      </c>
      <c r="N660" s="21"/>
      <c r="O660" s="33" t="s">
        <v>52</v>
      </c>
      <c r="P660" s="33"/>
      <c r="Q660" s="33"/>
      <c r="R660" s="34"/>
      <c r="S660" s="34">
        <v>22.760979455227872</v>
      </c>
      <c r="T660" s="34">
        <v>5.2315675536389232</v>
      </c>
      <c r="U660" s="21"/>
      <c r="V660" s="33" t="s">
        <v>52</v>
      </c>
      <c r="W660" s="33"/>
      <c r="X660" s="33"/>
      <c r="Y660" s="34"/>
      <c r="Z660" s="34">
        <v>22.768788500896314</v>
      </c>
      <c r="AA660" s="34">
        <v>55.301926717244164</v>
      </c>
      <c r="AB660" s="21"/>
      <c r="AC660" s="33" t="s">
        <v>52</v>
      </c>
      <c r="AD660" s="33"/>
      <c r="AE660" s="33"/>
      <c r="AF660" s="34"/>
      <c r="AG660" s="34">
        <v>22.696454023425147</v>
      </c>
      <c r="AH660" s="34">
        <v>2.7022992434264568</v>
      </c>
      <c r="AI660" s="21"/>
    </row>
    <row r="661" spans="1:35" ht="15" outlineLevel="1" thickTop="1" x14ac:dyDescent="0.2">
      <c r="G661" s="21"/>
      <c r="N661" s="21"/>
      <c r="U661" s="21"/>
      <c r="AB661" s="21"/>
      <c r="AI661" s="21"/>
    </row>
    <row r="662" spans="1:35" ht="16.5" thickBot="1" x14ac:dyDescent="0.3">
      <c r="A662" s="71" t="s">
        <v>65</v>
      </c>
      <c r="B662" s="71"/>
      <c r="C662" s="71"/>
      <c r="D662" s="71"/>
      <c r="E662" s="71"/>
      <c r="F662" s="71"/>
      <c r="G662" s="21"/>
      <c r="H662" s="71" t="s">
        <v>65</v>
      </c>
      <c r="I662" s="71"/>
      <c r="J662" s="71"/>
      <c r="K662" s="71"/>
      <c r="L662" s="71"/>
      <c r="M662" s="71"/>
      <c r="N662" s="21"/>
      <c r="O662" s="71" t="s">
        <v>65</v>
      </c>
      <c r="P662" s="71"/>
      <c r="Q662" s="71"/>
      <c r="R662" s="71"/>
      <c r="S662" s="71"/>
      <c r="T662" s="71"/>
      <c r="U662" s="21"/>
      <c r="V662" s="71" t="s">
        <v>65</v>
      </c>
      <c r="W662" s="71"/>
      <c r="X662" s="71"/>
      <c r="Y662" s="71"/>
      <c r="Z662" s="71"/>
      <c r="AA662" s="71"/>
      <c r="AB662" s="21"/>
      <c r="AC662" s="71" t="s">
        <v>65</v>
      </c>
      <c r="AD662" s="71"/>
      <c r="AE662" s="71"/>
      <c r="AF662" s="71"/>
      <c r="AG662" s="71"/>
      <c r="AH662" s="71"/>
      <c r="AI662" s="21"/>
    </row>
    <row r="663" spans="1:35" ht="15" outlineLevel="1" thickTop="1" x14ac:dyDescent="0.2">
      <c r="A663" s="1"/>
      <c r="B663" s="22" t="s">
        <v>148</v>
      </c>
      <c r="C663" s="23">
        <v>2.7877541667321677</v>
      </c>
      <c r="D663" s="24"/>
      <c r="E663" s="1"/>
      <c r="F663" s="1"/>
      <c r="G663" s="21"/>
      <c r="H663" s="1"/>
      <c r="I663" s="22" t="s">
        <v>148</v>
      </c>
      <c r="J663" s="23">
        <v>6.0817773793167395E-3</v>
      </c>
      <c r="K663" s="24"/>
      <c r="L663" s="1"/>
      <c r="M663" s="1"/>
      <c r="N663" s="21"/>
      <c r="O663" s="1"/>
      <c r="P663" s="22" t="s">
        <v>148</v>
      </c>
      <c r="Q663" s="23">
        <v>7.0036302642414915E-6</v>
      </c>
      <c r="R663" s="24"/>
      <c r="S663" s="1"/>
      <c r="T663" s="1"/>
      <c r="U663" s="21"/>
      <c r="V663" s="1"/>
      <c r="W663" s="22" t="s">
        <v>148</v>
      </c>
      <c r="X663" s="23">
        <v>1.5766247905312496E-3</v>
      </c>
      <c r="Y663" s="24"/>
      <c r="Z663" s="1"/>
      <c r="AA663" s="1"/>
      <c r="AB663" s="21"/>
      <c r="AC663" s="1"/>
      <c r="AD663" s="22" t="s">
        <v>148</v>
      </c>
      <c r="AE663" s="23">
        <v>0</v>
      </c>
      <c r="AF663" s="24"/>
      <c r="AG663" s="1"/>
      <c r="AH663" s="1"/>
      <c r="AI663" s="21"/>
    </row>
    <row r="664" spans="1:35" outlineLevel="1" x14ac:dyDescent="0.2">
      <c r="A664" s="1"/>
      <c r="B664" s="25" t="s">
        <v>149</v>
      </c>
      <c r="C664" s="23">
        <v>179.84325123893458</v>
      </c>
      <c r="D664" s="1"/>
      <c r="E664" s="1"/>
      <c r="F664" s="1"/>
      <c r="G664" s="21"/>
      <c r="H664" s="1"/>
      <c r="I664" s="25" t="s">
        <v>149</v>
      </c>
      <c r="J664" s="23">
        <v>176.38112885687846</v>
      </c>
      <c r="K664" s="1"/>
      <c r="L664" s="1"/>
      <c r="M664" s="1"/>
      <c r="N664" s="21"/>
      <c r="O664" s="1"/>
      <c r="P664" s="25" t="s">
        <v>149</v>
      </c>
      <c r="Q664" s="23">
        <v>176.92925332070496</v>
      </c>
      <c r="R664" s="1"/>
      <c r="S664" s="1"/>
      <c r="T664" s="1"/>
      <c r="U664" s="21"/>
      <c r="V664" s="1"/>
      <c r="W664" s="25" t="s">
        <v>149</v>
      </c>
      <c r="X664" s="23">
        <v>177.22658316174625</v>
      </c>
      <c r="Y664" s="1"/>
      <c r="Z664" s="1"/>
      <c r="AA664" s="1"/>
      <c r="AB664" s="21"/>
      <c r="AC664" s="1"/>
      <c r="AD664" s="25" t="s">
        <v>149</v>
      </c>
      <c r="AE664" s="23" t="e">
        <v>#DIV/0!</v>
      </c>
      <c r="AF664" s="1"/>
      <c r="AG664" s="1"/>
      <c r="AH664" s="1"/>
      <c r="AI664" s="21"/>
    </row>
    <row r="665" spans="1:35" outlineLevel="1" x14ac:dyDescent="0.2">
      <c r="A665" s="1"/>
      <c r="B665" s="22" t="s">
        <v>150</v>
      </c>
      <c r="C665" s="23">
        <v>501.35877299999999</v>
      </c>
      <c r="D665" s="24"/>
      <c r="E665" s="1"/>
      <c r="F665" s="1"/>
      <c r="G665" s="21"/>
      <c r="H665" s="1"/>
      <c r="I665" s="22" t="s">
        <v>150</v>
      </c>
      <c r="J665" s="23">
        <v>1.0727107596201144</v>
      </c>
      <c r="K665" s="24"/>
      <c r="L665" s="1"/>
      <c r="M665" s="1"/>
      <c r="N665" s="21"/>
      <c r="O665" s="1"/>
      <c r="P665" s="22" t="s">
        <v>150</v>
      </c>
      <c r="Q665" s="23">
        <v>1.2391470731865385E-3</v>
      </c>
      <c r="R665" s="24"/>
      <c r="S665" s="1"/>
      <c r="T665" s="1"/>
      <c r="U665" s="21"/>
      <c r="V665" s="1"/>
      <c r="W665" s="22" t="s">
        <v>150</v>
      </c>
      <c r="X665" s="23">
        <v>0.27941982455395725</v>
      </c>
      <c r="Y665" s="24"/>
      <c r="Z665" s="1"/>
      <c r="AA665" s="1"/>
      <c r="AB665" s="21"/>
      <c r="AC665" s="1"/>
      <c r="AD665" s="22" t="s">
        <v>150</v>
      </c>
      <c r="AE665" s="23">
        <v>0</v>
      </c>
      <c r="AF665" s="24"/>
      <c r="AG665" s="1"/>
      <c r="AH665" s="1"/>
      <c r="AI665" s="21"/>
    </row>
    <row r="666" spans="1:35" outlineLevel="1" x14ac:dyDescent="0.2">
      <c r="A666" s="1"/>
      <c r="B666" s="25"/>
      <c r="C666" s="26"/>
      <c r="D666" s="1"/>
      <c r="E666" s="1"/>
      <c r="F666" s="1"/>
      <c r="G666" s="21"/>
      <c r="H666" s="1"/>
      <c r="I666" s="25"/>
      <c r="J666" s="26"/>
      <c r="K666" s="1"/>
      <c r="L666" s="1"/>
      <c r="M666" s="1"/>
      <c r="N666" s="21"/>
      <c r="O666" s="1"/>
      <c r="P666" s="25"/>
      <c r="Q666" s="26"/>
      <c r="R666" s="1"/>
      <c r="S666" s="1"/>
      <c r="T666" s="1"/>
      <c r="U666" s="21"/>
      <c r="V666" s="1"/>
      <c r="W666" s="25"/>
      <c r="X666" s="26"/>
      <c r="Y666" s="1"/>
      <c r="Z666" s="1"/>
      <c r="AA666" s="1"/>
      <c r="AB666" s="21"/>
      <c r="AC666" s="1"/>
      <c r="AD666" s="25"/>
      <c r="AE666" s="26"/>
      <c r="AF666" s="1"/>
      <c r="AG666" s="1"/>
      <c r="AH666" s="1"/>
      <c r="AI666" s="21"/>
    </row>
    <row r="667" spans="1:35" ht="15.6" customHeight="1" outlineLevel="1" thickBot="1" x14ac:dyDescent="0.3">
      <c r="A667" s="72" t="s">
        <v>158</v>
      </c>
      <c r="B667" s="72"/>
      <c r="C667" s="72"/>
      <c r="D667" s="72"/>
      <c r="E667" s="72"/>
      <c r="F667" s="72"/>
      <c r="G667" s="21"/>
      <c r="H667" s="72" t="s">
        <v>158</v>
      </c>
      <c r="I667" s="72"/>
      <c r="J667" s="72"/>
      <c r="K667" s="72"/>
      <c r="L667" s="72"/>
      <c r="M667" s="72"/>
      <c r="N667" s="21"/>
      <c r="O667" s="72" t="s">
        <v>158</v>
      </c>
      <c r="P667" s="72"/>
      <c r="Q667" s="72"/>
      <c r="R667" s="72"/>
      <c r="S667" s="72"/>
      <c r="T667" s="72"/>
      <c r="U667" s="21"/>
      <c r="V667" s="72" t="s">
        <v>158</v>
      </c>
      <c r="W667" s="72"/>
      <c r="X667" s="72"/>
      <c r="Y667" s="72"/>
      <c r="Z667" s="72"/>
      <c r="AA667" s="72"/>
      <c r="AB667" s="21"/>
      <c r="AC667" s="72" t="s">
        <v>158</v>
      </c>
      <c r="AD667" s="72"/>
      <c r="AE667" s="72"/>
      <c r="AF667" s="72"/>
      <c r="AG667" s="72"/>
      <c r="AH667" s="72"/>
      <c r="AI667" s="21"/>
    </row>
    <row r="668" spans="1:35" ht="15" outlineLevel="1" thickTop="1" x14ac:dyDescent="0.2">
      <c r="A668" s="67" t="s">
        <v>1</v>
      </c>
      <c r="B668" s="69" t="s">
        <v>2</v>
      </c>
      <c r="C668" s="69" t="s">
        <v>151</v>
      </c>
      <c r="D668" s="35" t="s">
        <v>152</v>
      </c>
      <c r="E668" s="36" t="s">
        <v>153</v>
      </c>
      <c r="F668" s="35" t="s">
        <v>154</v>
      </c>
      <c r="G668" s="21"/>
      <c r="H668" s="67" t="s">
        <v>1</v>
      </c>
      <c r="I668" s="69" t="s">
        <v>2</v>
      </c>
      <c r="J668" s="69" t="s">
        <v>151</v>
      </c>
      <c r="K668" s="35" t="s">
        <v>152</v>
      </c>
      <c r="L668" s="36" t="s">
        <v>153</v>
      </c>
      <c r="M668" s="35" t="s">
        <v>154</v>
      </c>
      <c r="N668" s="21"/>
      <c r="O668" s="67" t="s">
        <v>1</v>
      </c>
      <c r="P668" s="69" t="s">
        <v>2</v>
      </c>
      <c r="Q668" s="69" t="s">
        <v>151</v>
      </c>
      <c r="R668" s="35" t="s">
        <v>152</v>
      </c>
      <c r="S668" s="36" t="s">
        <v>153</v>
      </c>
      <c r="T668" s="35" t="s">
        <v>154</v>
      </c>
      <c r="U668" s="21"/>
      <c r="V668" s="67" t="s">
        <v>1</v>
      </c>
      <c r="W668" s="69" t="s">
        <v>2</v>
      </c>
      <c r="X668" s="69" t="s">
        <v>151</v>
      </c>
      <c r="Y668" s="35" t="s">
        <v>152</v>
      </c>
      <c r="Z668" s="36" t="s">
        <v>153</v>
      </c>
      <c r="AA668" s="35" t="s">
        <v>154</v>
      </c>
      <c r="AB668" s="21"/>
      <c r="AC668" s="67" t="s">
        <v>1</v>
      </c>
      <c r="AD668" s="69" t="s">
        <v>2</v>
      </c>
      <c r="AE668" s="69" t="s">
        <v>151</v>
      </c>
      <c r="AF668" s="35" t="s">
        <v>152</v>
      </c>
      <c r="AG668" s="36" t="s">
        <v>153</v>
      </c>
      <c r="AH668" s="35" t="s">
        <v>154</v>
      </c>
      <c r="AI668" s="21"/>
    </row>
    <row r="669" spans="1:35" ht="15" outlineLevel="1" thickBot="1" x14ac:dyDescent="0.25">
      <c r="A669" s="68"/>
      <c r="B669" s="70"/>
      <c r="C669" s="70"/>
      <c r="D669" s="37" t="s">
        <v>155</v>
      </c>
      <c r="E669" s="37" t="s">
        <v>156</v>
      </c>
      <c r="F669" s="37" t="s">
        <v>157</v>
      </c>
      <c r="G669" s="21"/>
      <c r="H669" s="68"/>
      <c r="I669" s="70"/>
      <c r="J669" s="70"/>
      <c r="K669" s="37" t="s">
        <v>155</v>
      </c>
      <c r="L669" s="37" t="s">
        <v>156</v>
      </c>
      <c r="M669" s="37" t="s">
        <v>157</v>
      </c>
      <c r="N669" s="21"/>
      <c r="O669" s="68"/>
      <c r="P669" s="70"/>
      <c r="Q669" s="70"/>
      <c r="R669" s="37" t="s">
        <v>155</v>
      </c>
      <c r="S669" s="37" t="s">
        <v>156</v>
      </c>
      <c r="T669" s="37" t="s">
        <v>157</v>
      </c>
      <c r="U669" s="21"/>
      <c r="V669" s="68"/>
      <c r="W669" s="70"/>
      <c r="X669" s="70"/>
      <c r="Y669" s="37" t="s">
        <v>155</v>
      </c>
      <c r="Z669" s="37" t="s">
        <v>156</v>
      </c>
      <c r="AA669" s="37" t="s">
        <v>157</v>
      </c>
      <c r="AB669" s="21"/>
      <c r="AC669" s="68"/>
      <c r="AD669" s="70"/>
      <c r="AE669" s="70"/>
      <c r="AF669" s="37" t="s">
        <v>155</v>
      </c>
      <c r="AG669" s="37" t="s">
        <v>156</v>
      </c>
      <c r="AH669" s="37" t="s">
        <v>157</v>
      </c>
      <c r="AI669" s="21"/>
    </row>
    <row r="670" spans="1:35" ht="15" outlineLevel="1" thickTop="1" x14ac:dyDescent="0.2">
      <c r="A670" s="27" t="s">
        <v>3</v>
      </c>
      <c r="B670" t="s">
        <v>4</v>
      </c>
      <c r="C670" s="28">
        <v>7.6853115166733141E-2</v>
      </c>
      <c r="D670" s="29">
        <v>42.583143404318321</v>
      </c>
      <c r="E670" s="30">
        <v>3.2726472242135887</v>
      </c>
      <c r="F670" s="31">
        <v>9.1233359355458941</v>
      </c>
      <c r="G670" s="21"/>
      <c r="H670" s="27" t="s">
        <v>3</v>
      </c>
      <c r="I670" t="s">
        <v>4</v>
      </c>
      <c r="J670" s="28">
        <v>0.14677753010726652</v>
      </c>
      <c r="K670" s="29">
        <v>29.984221379407153</v>
      </c>
      <c r="L670" s="30">
        <v>4.4010099562588776</v>
      </c>
      <c r="M670" s="31">
        <v>2.6765962798122996E-2</v>
      </c>
      <c r="N670" s="21"/>
      <c r="O670" s="27" t="s">
        <v>3</v>
      </c>
      <c r="P670" t="s">
        <v>4</v>
      </c>
      <c r="Q670" s="28">
        <v>7.6853115166733141E-2</v>
      </c>
      <c r="R670" s="29">
        <v>38.767109554034569</v>
      </c>
      <c r="S670" s="30">
        <v>2.9793731352375792</v>
      </c>
      <c r="T670" s="31">
        <v>2.0866427858417969E-5</v>
      </c>
      <c r="U670" s="21"/>
      <c r="V670" s="27" t="s">
        <v>3</v>
      </c>
      <c r="W670" t="s">
        <v>4</v>
      </c>
      <c r="X670" s="28">
        <v>7.6853115166733141E-2</v>
      </c>
      <c r="Y670" s="29">
        <v>40.118884364526529</v>
      </c>
      <c r="Z670" s="30">
        <v>3.0832612404278068</v>
      </c>
      <c r="AA670" s="31">
        <v>4.8611461073426116E-3</v>
      </c>
      <c r="AB670" s="21"/>
      <c r="AC670" s="27" t="s">
        <v>3</v>
      </c>
      <c r="AD670" t="s">
        <v>4</v>
      </c>
      <c r="AE670" s="28">
        <v>0.13727939170712</v>
      </c>
      <c r="AF670" s="29">
        <v>35.655467649216519</v>
      </c>
      <c r="AG670" s="30">
        <v>4.8947609099173395</v>
      </c>
      <c r="AH670" s="31">
        <v>0</v>
      </c>
      <c r="AI670" s="21"/>
    </row>
    <row r="671" spans="1:35" outlineLevel="1" x14ac:dyDescent="0.2">
      <c r="A671" s="27" t="s">
        <v>3</v>
      </c>
      <c r="B671" t="s">
        <v>5</v>
      </c>
      <c r="C671" s="28">
        <v>7.8963550487952602E-3</v>
      </c>
      <c r="D671" s="29">
        <v>42.845087252322919</v>
      </c>
      <c r="E671" s="30">
        <v>0.33832002104095354</v>
      </c>
      <c r="F671" s="31">
        <v>0.94315304834583291</v>
      </c>
      <c r="G671" s="21"/>
      <c r="H671" s="27" t="s">
        <v>3</v>
      </c>
      <c r="I671" t="s">
        <v>5</v>
      </c>
      <c r="J671" s="28">
        <v>9.0391801948031439E-2</v>
      </c>
      <c r="K671" s="29">
        <v>32.709394001701625</v>
      </c>
      <c r="L671" s="30">
        <v>2.9566610644419407</v>
      </c>
      <c r="M671" s="31">
        <v>1.7981754380029549E-2</v>
      </c>
      <c r="N671" s="21"/>
      <c r="O671" s="27" t="s">
        <v>3</v>
      </c>
      <c r="P671" t="s">
        <v>5</v>
      </c>
      <c r="Q671" s="28">
        <v>7.8963550487952602E-3</v>
      </c>
      <c r="R671" s="29">
        <v>41.318037274374447</v>
      </c>
      <c r="S671" s="30">
        <v>0.32626189223781743</v>
      </c>
      <c r="T671" s="31">
        <v>2.2850176625454744E-6</v>
      </c>
      <c r="U671" s="21"/>
      <c r="V671" s="27" t="s">
        <v>3</v>
      </c>
      <c r="W671" t="s">
        <v>5</v>
      </c>
      <c r="X671" s="28">
        <v>7.8963550487952602E-3</v>
      </c>
      <c r="Y671" s="29">
        <v>41.977071923474597</v>
      </c>
      <c r="Z671" s="30">
        <v>0.33146586381657039</v>
      </c>
      <c r="AA671" s="31">
        <v>5.2259729810806002E-4</v>
      </c>
      <c r="AB671" s="21"/>
      <c r="AC671" s="27" t="s">
        <v>3</v>
      </c>
      <c r="AD671" t="s">
        <v>5</v>
      </c>
      <c r="AE671" s="28">
        <v>8.4542447182941738E-2</v>
      </c>
      <c r="AF671" s="29">
        <v>36.493724530324684</v>
      </c>
      <c r="AG671" s="30">
        <v>3.0852687786137998</v>
      </c>
      <c r="AH671" s="31">
        <v>0</v>
      </c>
      <c r="AI671" s="21"/>
    </row>
    <row r="672" spans="1:35" outlineLevel="1" x14ac:dyDescent="0.2">
      <c r="A672" s="27" t="s">
        <v>3</v>
      </c>
      <c r="B672" t="s">
        <v>6</v>
      </c>
      <c r="C672" s="28">
        <v>0.54471886718182616</v>
      </c>
      <c r="D672" s="29">
        <v>39.441942533317885</v>
      </c>
      <c r="E672" s="30">
        <v>21.484770256199607</v>
      </c>
      <c r="F672" s="31">
        <v>59.894257803003796</v>
      </c>
      <c r="G672" s="21"/>
      <c r="H672" s="27" t="s">
        <v>3</v>
      </c>
      <c r="I672" t="s">
        <v>6</v>
      </c>
      <c r="J672" s="28">
        <v>0.47559685839893373</v>
      </c>
      <c r="K672" s="29">
        <v>27.296805573916384</v>
      </c>
      <c r="L672" s="30">
        <v>12.982274975281136</v>
      </c>
      <c r="M672" s="31">
        <v>7.8955306276734596E-2</v>
      </c>
      <c r="N672" s="21"/>
      <c r="O672" s="27" t="s">
        <v>3</v>
      </c>
      <c r="P672" t="s">
        <v>6</v>
      </c>
      <c r="Q672" s="28">
        <v>0.54471886718182616</v>
      </c>
      <c r="R672" s="29">
        <v>35.387821722133623</v>
      </c>
      <c r="S672" s="30">
        <v>19.276414160513049</v>
      </c>
      <c r="T672" s="31">
        <v>1.3500487760062245E-4</v>
      </c>
      <c r="U672" s="21"/>
      <c r="V672" s="27" t="s">
        <v>3</v>
      </c>
      <c r="W672" t="s">
        <v>6</v>
      </c>
      <c r="X672" s="28">
        <v>0.54471886718182616</v>
      </c>
      <c r="Y672" s="29">
        <v>35.869851546064979</v>
      </c>
      <c r="Z672" s="30">
        <v>19.538984900152791</v>
      </c>
      <c r="AA672" s="31">
        <v>3.0805647975396644E-2</v>
      </c>
      <c r="AB672" s="21"/>
      <c r="AC672" s="27" t="s">
        <v>3</v>
      </c>
      <c r="AD672" t="s">
        <v>6</v>
      </c>
      <c r="AE672" s="28">
        <v>0.44482045290657624</v>
      </c>
      <c r="AF672" s="29">
        <v>33.479216370500431</v>
      </c>
      <c r="AG672" s="30">
        <v>14.892240188883264</v>
      </c>
      <c r="AH672" s="31">
        <v>0</v>
      </c>
      <c r="AI672" s="21"/>
    </row>
    <row r="673" spans="1:35" outlineLevel="1" x14ac:dyDescent="0.2">
      <c r="A673" s="27" t="s">
        <v>3</v>
      </c>
      <c r="B673" s="32" t="s">
        <v>7</v>
      </c>
      <c r="C673" s="28">
        <v>5.1037525638056285E-3</v>
      </c>
      <c r="D673" s="29">
        <v>33.068855922481028</v>
      </c>
      <c r="E673" s="30">
        <v>0.16877525819648148</v>
      </c>
      <c r="F673" s="31">
        <v>0.47050392927853868</v>
      </c>
      <c r="G673" s="21"/>
      <c r="H673" s="27" t="s">
        <v>3</v>
      </c>
      <c r="I673" s="32" t="s">
        <v>7</v>
      </c>
      <c r="J673" s="28">
        <v>2.5144499555524807E-2</v>
      </c>
      <c r="K673" s="29">
        <v>26.755042573332101</v>
      </c>
      <c r="L673" s="30">
        <v>0.67274215609319632</v>
      </c>
      <c r="M673" s="31">
        <v>4.0914680270403726E-3</v>
      </c>
      <c r="N673" s="21"/>
      <c r="O673" s="27" t="s">
        <v>3</v>
      </c>
      <c r="P673" s="32" t="s">
        <v>7</v>
      </c>
      <c r="Q673" s="28">
        <v>5.1037525638056285E-3</v>
      </c>
      <c r="R673" s="29">
        <v>30.261871129111633</v>
      </c>
      <c r="S673" s="30">
        <v>0.15444910236075904</v>
      </c>
      <c r="T673" s="31">
        <v>1.0817044075787439E-6</v>
      </c>
      <c r="U673" s="21"/>
      <c r="V673" s="27" t="s">
        <v>3</v>
      </c>
      <c r="W673" s="32" t="s">
        <v>7</v>
      </c>
      <c r="X673" s="28">
        <v>5.1037525638056285E-3</v>
      </c>
      <c r="Y673" s="29">
        <v>29.501010865808151</v>
      </c>
      <c r="Z673" s="30">
        <v>0.15056585984122606</v>
      </c>
      <c r="AA673" s="31">
        <v>2.3738586723333051E-4</v>
      </c>
      <c r="AB673" s="21"/>
      <c r="AC673" s="27" t="s">
        <v>3</v>
      </c>
      <c r="AD673" s="32" t="s">
        <v>7</v>
      </c>
      <c r="AE673" s="28">
        <v>2.3517370821267865E-2</v>
      </c>
      <c r="AF673" s="29">
        <v>31.886170391755272</v>
      </c>
      <c r="AG673" s="30">
        <v>0.74987889317304079</v>
      </c>
      <c r="AH673" s="31">
        <v>0</v>
      </c>
      <c r="AI673" s="21"/>
    </row>
    <row r="674" spans="1:35" outlineLevel="1" x14ac:dyDescent="0.2">
      <c r="A674" s="27" t="s">
        <v>3</v>
      </c>
      <c r="B674" s="32" t="s">
        <v>8</v>
      </c>
      <c r="C674" s="28">
        <v>6.5150387444824018E-3</v>
      </c>
      <c r="D674" s="29">
        <v>39.439604697757602</v>
      </c>
      <c r="E674" s="30">
        <v>0.25695055267296091</v>
      </c>
      <c r="F674" s="31">
        <v>0.7163149738581801</v>
      </c>
      <c r="G674" s="21"/>
      <c r="H674" s="27" t="s">
        <v>3</v>
      </c>
      <c r="I674" s="32" t="s">
        <v>8</v>
      </c>
      <c r="J674" s="28">
        <v>7.9753774352013251E-3</v>
      </c>
      <c r="K674" s="29">
        <v>27.290444122357943</v>
      </c>
      <c r="L674" s="30">
        <v>0.21765159225007616</v>
      </c>
      <c r="M674" s="31">
        <v>1.3237085303187837E-3</v>
      </c>
      <c r="N674" s="21"/>
      <c r="O674" s="27" t="s">
        <v>3</v>
      </c>
      <c r="P674" s="32" t="s">
        <v>8</v>
      </c>
      <c r="Q674" s="28">
        <v>6.5150387444824018E-3</v>
      </c>
      <c r="R674" s="29">
        <v>35.384589214110484</v>
      </c>
      <c r="S674" s="30">
        <v>0.2305319696875239</v>
      </c>
      <c r="T674" s="31">
        <v>1.6145606797787445E-6</v>
      </c>
      <c r="U674" s="21"/>
      <c r="V674" s="27" t="s">
        <v>3</v>
      </c>
      <c r="W674" s="32" t="s">
        <v>8</v>
      </c>
      <c r="X674" s="28">
        <v>6.5150387444824018E-3</v>
      </c>
      <c r="Y674" s="29">
        <v>35.867029518512318</v>
      </c>
      <c r="Z674" s="30">
        <v>0.23367508696260172</v>
      </c>
      <c r="AA674" s="31">
        <v>3.6841793503478349E-4</v>
      </c>
      <c r="AB674" s="21"/>
      <c r="AC674" s="27" t="s">
        <v>3</v>
      </c>
      <c r="AD674" s="32" t="s">
        <v>8</v>
      </c>
      <c r="AE674" s="28">
        <v>7.4592818269867177E-3</v>
      </c>
      <c r="AF674" s="29">
        <v>33.472337470990638</v>
      </c>
      <c r="AG674" s="30">
        <v>0.24967959860412703</v>
      </c>
      <c r="AH674" s="31">
        <v>0</v>
      </c>
      <c r="AI674" s="21"/>
    </row>
    <row r="675" spans="1:35" outlineLevel="1" x14ac:dyDescent="0.2">
      <c r="A675" s="27" t="s">
        <v>3</v>
      </c>
      <c r="B675" s="32" t="s">
        <v>9</v>
      </c>
      <c r="C675" s="28">
        <v>6.0889077234131637E-2</v>
      </c>
      <c r="D675" s="29">
        <v>15.776777013327154</v>
      </c>
      <c r="E675" s="30">
        <v>0.96063339407014969</v>
      </c>
      <c r="F675" s="31">
        <v>2.6780097470211244</v>
      </c>
      <c r="G675" s="21"/>
      <c r="H675" s="27" t="s">
        <v>3</v>
      </c>
      <c r="I675" s="32" t="s">
        <v>9</v>
      </c>
      <c r="J675" s="28">
        <v>5.0446124178318667E-4</v>
      </c>
      <c r="K675" s="29">
        <v>10.918722229566555</v>
      </c>
      <c r="L675" s="30">
        <v>5.5080721746128287E-3</v>
      </c>
      <c r="M675" s="31">
        <v>3.3498868755204267E-5</v>
      </c>
      <c r="N675" s="21"/>
      <c r="O675" s="27" t="s">
        <v>3</v>
      </c>
      <c r="P675" s="32" t="s">
        <v>9</v>
      </c>
      <c r="Q675" s="28">
        <v>6.0889077234131637E-2</v>
      </c>
      <c r="R675" s="29">
        <v>14.155128688853452</v>
      </c>
      <c r="S675" s="30">
        <v>0.86189272399467032</v>
      </c>
      <c r="T675" s="31">
        <v>6.0363779662986116E-6</v>
      </c>
      <c r="U675" s="21"/>
      <c r="V675" s="27" t="s">
        <v>3</v>
      </c>
      <c r="W675" s="32" t="s">
        <v>9</v>
      </c>
      <c r="X675" s="28">
        <v>6.0889077234131637E-2</v>
      </c>
      <c r="Y675" s="29">
        <v>14.347940618425994</v>
      </c>
      <c r="Z675" s="30">
        <v>0.8736328644660748</v>
      </c>
      <c r="AA675" s="31">
        <v>1.3773912319400407E-3</v>
      </c>
      <c r="AB675" s="21"/>
      <c r="AC675" s="27" t="s">
        <v>3</v>
      </c>
      <c r="AD675" s="32" t="s">
        <v>9</v>
      </c>
      <c r="AE675" s="28">
        <v>4.7181698970683109E-4</v>
      </c>
      <c r="AF675" s="29">
        <v>13.391686548200173</v>
      </c>
      <c r="AG675" s="30">
        <v>6.3184252342692697E-3</v>
      </c>
      <c r="AH675" s="31">
        <v>0</v>
      </c>
      <c r="AI675" s="21"/>
    </row>
    <row r="676" spans="1:35" outlineLevel="1" x14ac:dyDescent="0.2">
      <c r="A676" s="27" t="s">
        <v>3</v>
      </c>
      <c r="B676" s="32" t="s">
        <v>10</v>
      </c>
      <c r="C676" s="28">
        <v>0.12950644863208427</v>
      </c>
      <c r="D676" s="29">
        <v>39.439604697757602</v>
      </c>
      <c r="E676" s="30">
        <v>5.1076831398598541</v>
      </c>
      <c r="F676" s="31">
        <v>14.23896495549195</v>
      </c>
      <c r="G676" s="21"/>
      <c r="H676" s="27" t="s">
        <v>3</v>
      </c>
      <c r="I676" s="32" t="s">
        <v>10</v>
      </c>
      <c r="J676" s="28">
        <v>0.15207119888333187</v>
      </c>
      <c r="K676" s="29">
        <v>27.290444122357943</v>
      </c>
      <c r="L676" s="30">
        <v>4.1500905557455496</v>
      </c>
      <c r="M676" s="31">
        <v>2.5239926864049321E-2</v>
      </c>
      <c r="N676" s="21"/>
      <c r="O676" s="27" t="s">
        <v>3</v>
      </c>
      <c r="P676" s="32" t="s">
        <v>10</v>
      </c>
      <c r="Q676" s="28">
        <v>0.12950644863208427</v>
      </c>
      <c r="R676" s="29">
        <v>35.384589214110484</v>
      </c>
      <c r="S676" s="30">
        <v>4.5825324854246023</v>
      </c>
      <c r="T676" s="31">
        <v>3.2094363201789527E-5</v>
      </c>
      <c r="U676" s="21"/>
      <c r="V676" s="27" t="s">
        <v>3</v>
      </c>
      <c r="W676" s="32" t="s">
        <v>10</v>
      </c>
      <c r="X676" s="28">
        <v>0.12950644863208427</v>
      </c>
      <c r="Y676" s="29">
        <v>35.867029518512318</v>
      </c>
      <c r="Z676" s="30">
        <v>4.6450116159246662</v>
      </c>
      <c r="AA676" s="31">
        <v>7.3234404659724478E-3</v>
      </c>
      <c r="AB676" s="21"/>
      <c r="AC676" s="27" t="s">
        <v>3</v>
      </c>
      <c r="AD676" s="32" t="s">
        <v>10</v>
      </c>
      <c r="AE676" s="28">
        <v>0.14223050124647621</v>
      </c>
      <c r="AF676" s="29">
        <v>33.472337470990638</v>
      </c>
      <c r="AG676" s="30">
        <v>4.760787336390206</v>
      </c>
      <c r="AH676" s="31">
        <v>0</v>
      </c>
      <c r="AI676" s="21"/>
    </row>
    <row r="677" spans="1:35" outlineLevel="1" x14ac:dyDescent="0.2">
      <c r="A677" s="27" t="s">
        <v>3</v>
      </c>
      <c r="B677" s="32" t="s">
        <v>11</v>
      </c>
      <c r="C677" s="28">
        <v>2.8580921316997649E-2</v>
      </c>
      <c r="D677" s="29">
        <v>36.614224157901049</v>
      </c>
      <c r="E677" s="30">
        <v>1.0464682597398844</v>
      </c>
      <c r="F677" s="31">
        <v>2.9172962514428233</v>
      </c>
      <c r="G677" s="21"/>
      <c r="H677" s="27" t="s">
        <v>3</v>
      </c>
      <c r="I677" s="32" t="s">
        <v>11</v>
      </c>
      <c r="J677" s="28">
        <v>8.1538272429927158E-2</v>
      </c>
      <c r="K677" s="29">
        <v>23.963404957293271</v>
      </c>
      <c r="L677" s="30">
        <v>1.9539346417564458</v>
      </c>
      <c r="M677" s="31">
        <v>1.1883395504897708E-2</v>
      </c>
      <c r="N677" s="21"/>
      <c r="O677" s="27" t="s">
        <v>3</v>
      </c>
      <c r="P677" s="32" t="s">
        <v>11</v>
      </c>
      <c r="Q677" s="28">
        <v>2.8580921316997649E-2</v>
      </c>
      <c r="R677" s="29">
        <v>32.851021259080092</v>
      </c>
      <c r="S677" s="30">
        <v>0.93891245378878518</v>
      </c>
      <c r="T677" s="31">
        <v>6.5757956768283768E-6</v>
      </c>
      <c r="U677" s="21"/>
      <c r="V677" s="27" t="s">
        <v>3</v>
      </c>
      <c r="W677" s="32" t="s">
        <v>11</v>
      </c>
      <c r="X677" s="28">
        <v>2.8580921316997649E-2</v>
      </c>
      <c r="Y677" s="29">
        <v>33.29816135421828</v>
      </c>
      <c r="Z677" s="30">
        <v>0.95169212966560457</v>
      </c>
      <c r="AA677" s="31">
        <v>1.5004614045842726E-3</v>
      </c>
      <c r="AB677" s="21"/>
      <c r="AC677" s="27" t="s">
        <v>3</v>
      </c>
      <c r="AD677" s="32" t="s">
        <v>11</v>
      </c>
      <c r="AE677" s="28">
        <v>7.6261839478082877E-2</v>
      </c>
      <c r="AF677" s="29">
        <v>29.391357672377882</v>
      </c>
      <c r="AG677" s="30">
        <v>2.2414390008538017</v>
      </c>
      <c r="AH677" s="31">
        <v>0</v>
      </c>
      <c r="AI677" s="21"/>
    </row>
    <row r="678" spans="1:35" outlineLevel="1" x14ac:dyDescent="0.2">
      <c r="A678" s="27" t="s">
        <v>12</v>
      </c>
      <c r="B678" s="32" t="s">
        <v>13</v>
      </c>
      <c r="C678" s="28">
        <v>4.7832889398554027E-2</v>
      </c>
      <c r="D678" s="29">
        <v>1.0393274988104964</v>
      </c>
      <c r="E678" s="30">
        <v>4.9714037299478264E-2</v>
      </c>
      <c r="F678" s="31">
        <v>0.13859051462669894</v>
      </c>
      <c r="G678" s="21"/>
      <c r="H678" s="27" t="s">
        <v>12</v>
      </c>
      <c r="I678" s="32" t="s">
        <v>13</v>
      </c>
      <c r="J678" s="28">
        <v>1.1570020378915484E-2</v>
      </c>
      <c r="K678" s="29">
        <v>1.716291243611378</v>
      </c>
      <c r="L678" s="30">
        <v>1.9857524664737843E-2</v>
      </c>
      <c r="M678" s="31">
        <v>1.2076904431522683E-4</v>
      </c>
      <c r="N678" s="21"/>
      <c r="O678" s="27" t="s">
        <v>12</v>
      </c>
      <c r="P678" s="32" t="s">
        <v>13</v>
      </c>
      <c r="Q678" s="28">
        <v>4.7832889398554027E-2</v>
      </c>
      <c r="R678" s="29">
        <v>1.4752571166479607</v>
      </c>
      <c r="S678" s="30">
        <v>7.0565810495051617E-2</v>
      </c>
      <c r="T678" s="31">
        <v>4.9421684600387336E-7</v>
      </c>
      <c r="U678" s="21"/>
      <c r="V678" s="27" t="s">
        <v>12</v>
      </c>
      <c r="W678" s="32" t="s">
        <v>13</v>
      </c>
      <c r="X678" s="28">
        <v>4.7832889398554027E-2</v>
      </c>
      <c r="Y678" s="29">
        <v>1.4398253284399725</v>
      </c>
      <c r="Z678" s="30">
        <v>6.8871005688505932E-2</v>
      </c>
      <c r="AA678" s="31">
        <v>1.0858373491731716E-4</v>
      </c>
      <c r="AB678" s="21"/>
      <c r="AC678" s="27" t="s">
        <v>12</v>
      </c>
      <c r="AD678" s="32" t="s">
        <v>13</v>
      </c>
      <c r="AE678" s="28">
        <v>1.234131866398199E-2</v>
      </c>
      <c r="AF678" s="29">
        <v>1.3313413721329534</v>
      </c>
      <c r="AG678" s="30">
        <v>1.6430508124035809E-2</v>
      </c>
      <c r="AH678" s="31">
        <v>0</v>
      </c>
      <c r="AI678" s="21"/>
    </row>
    <row r="679" spans="1:35" outlineLevel="1" x14ac:dyDescent="0.2">
      <c r="A679" s="27" t="s">
        <v>12</v>
      </c>
      <c r="B679" s="32" t="s">
        <v>14</v>
      </c>
      <c r="C679" s="28">
        <v>1.4737397937617865E-2</v>
      </c>
      <c r="D679" s="29">
        <v>0.98983571315285368</v>
      </c>
      <c r="E679" s="30">
        <v>1.4587602797599374E-2</v>
      </c>
      <c r="F679" s="31">
        <v>4.0666650481641482E-2</v>
      </c>
      <c r="G679" s="21"/>
      <c r="H679" s="27" t="s">
        <v>12</v>
      </c>
      <c r="I679" s="32" t="s">
        <v>14</v>
      </c>
      <c r="J679" s="28">
        <v>0.2229394413799691</v>
      </c>
      <c r="K679" s="29">
        <v>1.6345630891536933</v>
      </c>
      <c r="L679" s="30">
        <v>0.36440858199624099</v>
      </c>
      <c r="M679" s="31">
        <v>2.2162518708136276E-3</v>
      </c>
      <c r="N679" s="21"/>
      <c r="O679" s="27" t="s">
        <v>12</v>
      </c>
      <c r="P679" s="32" t="s">
        <v>14</v>
      </c>
      <c r="Q679" s="28">
        <v>1.4737397937617865E-2</v>
      </c>
      <c r="R679" s="29">
        <v>1.4050067777599624</v>
      </c>
      <c r="S679" s="30">
        <v>2.0706143988898792E-2</v>
      </c>
      <c r="T679" s="31">
        <v>1.4501817669639363E-7</v>
      </c>
      <c r="U679" s="21"/>
      <c r="V679" s="27" t="s">
        <v>12</v>
      </c>
      <c r="W679" s="32" t="s">
        <v>14</v>
      </c>
      <c r="X679" s="28">
        <v>1.4737397937617865E-2</v>
      </c>
      <c r="Y679" s="29">
        <v>1.3712622175618785</v>
      </c>
      <c r="Z679" s="30">
        <v>2.0208836977029729E-2</v>
      </c>
      <c r="AA679" s="31">
        <v>3.1861753365789666E-5</v>
      </c>
      <c r="AB679" s="21"/>
      <c r="AC679" s="27" t="s">
        <v>12</v>
      </c>
      <c r="AD679" s="32" t="s">
        <v>14</v>
      </c>
      <c r="AE679" s="28">
        <v>0.23780136929181714</v>
      </c>
      <c r="AF679" s="29">
        <v>1.267944163936146</v>
      </c>
      <c r="AG679" s="30">
        <v>0.30151885836958375</v>
      </c>
      <c r="AH679" s="31">
        <v>0</v>
      </c>
      <c r="AI679" s="21"/>
    </row>
    <row r="680" spans="1:35" outlineLevel="1" x14ac:dyDescent="0.2">
      <c r="A680" s="27" t="s">
        <v>12</v>
      </c>
      <c r="B680" s="32" t="s">
        <v>8</v>
      </c>
      <c r="C680" s="28">
        <v>6.5150387444824018E-3</v>
      </c>
      <c r="D680" s="29">
        <v>0.83628198871562032</v>
      </c>
      <c r="E680" s="30">
        <v>5.4484095577950614E-3</v>
      </c>
      <c r="F680" s="31">
        <v>1.5188826446806549E-2</v>
      </c>
      <c r="G680" s="21"/>
      <c r="H680" s="27" t="s">
        <v>12</v>
      </c>
      <c r="I680" s="32" t="s">
        <v>8</v>
      </c>
      <c r="J680" s="28">
        <v>7.9753774352013251E-3</v>
      </c>
      <c r="K680" s="29">
        <v>1.3490534766318307</v>
      </c>
      <c r="L680" s="30">
        <v>1.0759210656409401E-2</v>
      </c>
      <c r="M680" s="31">
        <v>6.5435123989454296E-5</v>
      </c>
      <c r="N680" s="21"/>
      <c r="O680" s="27" t="s">
        <v>12</v>
      </c>
      <c r="P680" s="32" t="s">
        <v>8</v>
      </c>
      <c r="Q680" s="28">
        <v>6.5150387444824018E-3</v>
      </c>
      <c r="R680" s="29">
        <v>1.1791008236396965</v>
      </c>
      <c r="S680" s="30">
        <v>7.6818875496637339E-3</v>
      </c>
      <c r="T680" s="31">
        <v>5.3801100129324837E-8</v>
      </c>
      <c r="U680" s="21"/>
      <c r="V680" s="27" t="s">
        <v>12</v>
      </c>
      <c r="W680" s="32" t="s">
        <v>8</v>
      </c>
      <c r="X680" s="28">
        <v>6.5150387444824018E-3</v>
      </c>
      <c r="Y680" s="29">
        <v>1.1558713270268914</v>
      </c>
      <c r="Z680" s="30">
        <v>7.5305464792164867E-3</v>
      </c>
      <c r="AA680" s="31">
        <v>1.1872846265380533E-5</v>
      </c>
      <c r="AB680" s="21"/>
      <c r="AC680" s="27" t="s">
        <v>12</v>
      </c>
      <c r="AD680" s="32" t="s">
        <v>8</v>
      </c>
      <c r="AE680" s="28">
        <v>7.4592818269867177E-3</v>
      </c>
      <c r="AF680" s="29">
        <v>1.0881537314182981</v>
      </c>
      <c r="AG680" s="30">
        <v>8.1168453537362965E-3</v>
      </c>
      <c r="AH680" s="31">
        <v>0</v>
      </c>
      <c r="AI680" s="21"/>
    </row>
    <row r="681" spans="1:35" outlineLevel="1" x14ac:dyDescent="0.2">
      <c r="A681" s="27" t="s">
        <v>12</v>
      </c>
      <c r="B681" s="32" t="s">
        <v>10</v>
      </c>
      <c r="C681" s="28">
        <v>0.12950644863208427</v>
      </c>
      <c r="D681" s="29">
        <v>0.92920220968402256</v>
      </c>
      <c r="E681" s="30">
        <v>0.12033767823726306</v>
      </c>
      <c r="F681" s="31">
        <v>0.33547186392080497</v>
      </c>
      <c r="G681" s="21"/>
      <c r="H681" s="27" t="s">
        <v>12</v>
      </c>
      <c r="I681" s="32" t="s">
        <v>10</v>
      </c>
      <c r="J681" s="28">
        <v>0.15207119888333187</v>
      </c>
      <c r="K681" s="29">
        <v>1.4989483073687009</v>
      </c>
      <c r="L681" s="30">
        <v>0.2279468661656994</v>
      </c>
      <c r="M681" s="31">
        <v>1.3863220943326909E-3</v>
      </c>
      <c r="N681" s="21"/>
      <c r="O681" s="27" t="s">
        <v>12</v>
      </c>
      <c r="P681" s="32" t="s">
        <v>10</v>
      </c>
      <c r="Q681" s="28">
        <v>0.12950644863208427</v>
      </c>
      <c r="R681" s="29">
        <v>1.3101120262663293</v>
      </c>
      <c r="S681" s="30">
        <v>0.16966795583193622</v>
      </c>
      <c r="T681" s="31">
        <v>1.1882916303365372E-6</v>
      </c>
      <c r="U681" s="21"/>
      <c r="V681" s="27" t="s">
        <v>12</v>
      </c>
      <c r="W681" s="32" t="s">
        <v>10</v>
      </c>
      <c r="X681" s="28">
        <v>0.12950644863208427</v>
      </c>
      <c r="Y681" s="29">
        <v>1.2843014744743237</v>
      </c>
      <c r="Z681" s="30">
        <v>0.1663253229321191</v>
      </c>
      <c r="AA681" s="31">
        <v>2.6223262742789473E-4</v>
      </c>
      <c r="AB681" s="21"/>
      <c r="AC681" s="27" t="s">
        <v>12</v>
      </c>
      <c r="AD681" s="32" t="s">
        <v>10</v>
      </c>
      <c r="AE681" s="28">
        <v>0.14223050124647621</v>
      </c>
      <c r="AF681" s="29">
        <v>1.2090597015758866</v>
      </c>
      <c r="AG681" s="30">
        <v>0.17196516739205328</v>
      </c>
      <c r="AH681" s="31">
        <v>0</v>
      </c>
      <c r="AI681" s="21"/>
    </row>
    <row r="682" spans="1:35" outlineLevel="1" x14ac:dyDescent="0.2">
      <c r="A682" s="27" t="s">
        <v>12</v>
      </c>
      <c r="B682" s="32" t="s">
        <v>11</v>
      </c>
      <c r="C682" s="28">
        <v>2.8580921316997649E-2</v>
      </c>
      <c r="D682" s="29">
        <v>0.89315051668091405</v>
      </c>
      <c r="E682" s="30">
        <v>2.5527064641493E-2</v>
      </c>
      <c r="F682" s="31">
        <v>7.1163180818763494E-2</v>
      </c>
      <c r="G682" s="21"/>
      <c r="H682" s="27" t="s">
        <v>12</v>
      </c>
      <c r="I682" s="32" t="s">
        <v>11</v>
      </c>
      <c r="J682" s="28">
        <v>8.1538272429927158E-2</v>
      </c>
      <c r="K682" s="29">
        <v>1.4225363404988027</v>
      </c>
      <c r="L682" s="30">
        <v>0.11599115567306299</v>
      </c>
      <c r="M682" s="31">
        <v>7.0543238677324102E-4</v>
      </c>
      <c r="N682" s="21"/>
      <c r="O682" s="27" t="s">
        <v>12</v>
      </c>
      <c r="P682" s="32" t="s">
        <v>11</v>
      </c>
      <c r="Q682" s="28">
        <v>2.8580921316997649E-2</v>
      </c>
      <c r="R682" s="29">
        <v>1.2540105348954147</v>
      </c>
      <c r="S682" s="30">
        <v>3.5840776428531985E-2</v>
      </c>
      <c r="T682" s="31">
        <v>2.510155464887797E-7</v>
      </c>
      <c r="U682" s="21"/>
      <c r="V682" s="27" t="s">
        <v>12</v>
      </c>
      <c r="W682" s="32" t="s">
        <v>11</v>
      </c>
      <c r="X682" s="28">
        <v>2.8580921316997649E-2</v>
      </c>
      <c r="Y682" s="29">
        <v>1.221114676472802</v>
      </c>
      <c r="Z682" s="30">
        <v>3.4900582487300193E-2</v>
      </c>
      <c r="AA682" s="31">
        <v>5.5025123553458266E-5</v>
      </c>
      <c r="AB682" s="21"/>
      <c r="AC682" s="27" t="s">
        <v>12</v>
      </c>
      <c r="AD682" s="32" t="s">
        <v>11</v>
      </c>
      <c r="AE682" s="28">
        <v>7.6261839478082877E-2</v>
      </c>
      <c r="AF682" s="29">
        <v>1.174239552580314</v>
      </c>
      <c r="AG682" s="30">
        <v>8.9549668267695767E-2</v>
      </c>
      <c r="AH682" s="31">
        <v>0</v>
      </c>
      <c r="AI682" s="21"/>
    </row>
    <row r="683" spans="1:35" outlineLevel="1" x14ac:dyDescent="0.2">
      <c r="A683" s="27" t="s">
        <v>15</v>
      </c>
      <c r="B683" s="32" t="s">
        <v>15</v>
      </c>
      <c r="C683" s="28">
        <v>1</v>
      </c>
      <c r="D683" s="29">
        <v>33.131287928981052</v>
      </c>
      <c r="E683" s="30">
        <v>33.131287928981052</v>
      </c>
      <c r="F683" s="31">
        <v>92.361885973220097</v>
      </c>
      <c r="G683" s="21"/>
      <c r="H683" s="27" t="s">
        <v>15</v>
      </c>
      <c r="I683" s="32" t="s">
        <v>15</v>
      </c>
      <c r="J683" s="28">
        <v>1</v>
      </c>
      <c r="K683" s="29">
        <v>32.68382740280709</v>
      </c>
      <c r="L683" s="30">
        <v>32.68382740280709</v>
      </c>
      <c r="M683" s="31">
        <v>0.19877576216788473</v>
      </c>
      <c r="N683" s="21"/>
      <c r="O683" s="27" t="s">
        <v>15</v>
      </c>
      <c r="P683" s="32" t="s">
        <v>15</v>
      </c>
      <c r="Q683" s="28">
        <v>1</v>
      </c>
      <c r="R683" s="29">
        <v>33.414322411739676</v>
      </c>
      <c r="S683" s="30">
        <v>33.414322411739676</v>
      </c>
      <c r="T683" s="31">
        <v>2.3402155970198273E-4</v>
      </c>
      <c r="U683" s="21"/>
      <c r="V683" s="27" t="s">
        <v>15</v>
      </c>
      <c r="W683" s="32" t="s">
        <v>15</v>
      </c>
      <c r="X683" s="28">
        <v>1</v>
      </c>
      <c r="Y683" s="29">
        <v>33.260356894498301</v>
      </c>
      <c r="Z683" s="30">
        <v>33.260356894498301</v>
      </c>
      <c r="AA683" s="31">
        <v>5.2439103221782989E-2</v>
      </c>
      <c r="AB683" s="21"/>
      <c r="AC683" s="27" t="s">
        <v>15</v>
      </c>
      <c r="AD683" s="32" t="s">
        <v>15</v>
      </c>
      <c r="AE683" s="28">
        <v>1</v>
      </c>
      <c r="AF683" s="29">
        <v>30.043025008687735</v>
      </c>
      <c r="AG683" s="30">
        <v>30.043025008687735</v>
      </c>
      <c r="AH683" s="31">
        <v>0</v>
      </c>
      <c r="AI683" s="21"/>
    </row>
    <row r="684" spans="1:35" outlineLevel="1" x14ac:dyDescent="0.2">
      <c r="A684" s="27" t="s">
        <v>16</v>
      </c>
      <c r="B684" s="32" t="s">
        <v>17</v>
      </c>
      <c r="C684" s="28">
        <v>0.32370585911804439</v>
      </c>
      <c r="D684" s="29">
        <v>0.87214700000000001</v>
      </c>
      <c r="E684" s="30">
        <v>0.28231909391222504</v>
      </c>
      <c r="F684" s="31">
        <v>0.78703623040185555</v>
      </c>
      <c r="G684" s="21"/>
      <c r="H684" s="27" t="s">
        <v>16</v>
      </c>
      <c r="I684" s="32" t="s">
        <v>17</v>
      </c>
      <c r="J684" s="28">
        <v>0.75001321710876034</v>
      </c>
      <c r="K684" s="29">
        <v>0.93571599999999999</v>
      </c>
      <c r="L684" s="30">
        <v>0.70179936746014082</v>
      </c>
      <c r="M684" s="31">
        <v>4.2681875178378808E-3</v>
      </c>
      <c r="N684" s="21"/>
      <c r="O684" s="27" t="s">
        <v>16</v>
      </c>
      <c r="P684" s="32" t="s">
        <v>17</v>
      </c>
      <c r="Q684" s="28">
        <v>0.32370585911804439</v>
      </c>
      <c r="R684" s="29">
        <v>0.87214700000000001</v>
      </c>
      <c r="S684" s="30">
        <v>0.28231909391222504</v>
      </c>
      <c r="T684" s="31">
        <v>1.9772585502968951E-6</v>
      </c>
      <c r="U684" s="21"/>
      <c r="V684" s="27" t="s">
        <v>16</v>
      </c>
      <c r="W684" s="32" t="s">
        <v>17</v>
      </c>
      <c r="X684" s="28">
        <v>0.32370585911804439</v>
      </c>
      <c r="Y684" s="29">
        <v>0.87214700000000001</v>
      </c>
      <c r="Z684" s="30">
        <v>0.28231909391222504</v>
      </c>
      <c r="AA684" s="31">
        <v>4.45111282302334E-4</v>
      </c>
      <c r="AB684" s="21"/>
      <c r="AC684" s="27" t="s">
        <v>16</v>
      </c>
      <c r="AD684" s="32" t="s">
        <v>17</v>
      </c>
      <c r="AE684" s="28">
        <v>0.75001321710876034</v>
      </c>
      <c r="AF684" s="29">
        <v>0.93571599999999999</v>
      </c>
      <c r="AG684" s="30">
        <v>0.70179936746014082</v>
      </c>
      <c r="AH684" s="31">
        <v>0</v>
      </c>
      <c r="AI684" s="21"/>
    </row>
    <row r="685" spans="1:35" outlineLevel="1" x14ac:dyDescent="0.2">
      <c r="A685" s="27" t="s">
        <v>18</v>
      </c>
      <c r="B685" s="32" t="s">
        <v>19</v>
      </c>
      <c r="C685" s="28">
        <v>1</v>
      </c>
      <c r="D685" s="29">
        <v>0.39109577444904076</v>
      </c>
      <c r="E685" s="30">
        <v>0.39109577444904076</v>
      </c>
      <c r="F685" s="31">
        <v>1.0902788748116574</v>
      </c>
      <c r="G685" s="21"/>
      <c r="H685" s="27" t="s">
        <v>18</v>
      </c>
      <c r="I685" s="32" t="s">
        <v>19</v>
      </c>
      <c r="J685" s="28">
        <v>1</v>
      </c>
      <c r="K685" s="29">
        <v>0.39109577444904076</v>
      </c>
      <c r="L685" s="30">
        <v>0.39109577444904076</v>
      </c>
      <c r="M685" s="31">
        <v>2.3785574341905376E-3</v>
      </c>
      <c r="N685" s="21"/>
      <c r="O685" s="27" t="s">
        <v>18</v>
      </c>
      <c r="P685" s="32" t="s">
        <v>19</v>
      </c>
      <c r="Q685" s="28">
        <v>1</v>
      </c>
      <c r="R685" s="29">
        <v>0.39109577444904076</v>
      </c>
      <c r="S685" s="30">
        <v>0.39109577444904076</v>
      </c>
      <c r="T685" s="31">
        <v>2.7390902021482659E-6</v>
      </c>
      <c r="U685" s="21"/>
      <c r="V685" s="27" t="s">
        <v>18</v>
      </c>
      <c r="W685" s="32" t="s">
        <v>19</v>
      </c>
      <c r="X685" s="28">
        <v>1</v>
      </c>
      <c r="Y685" s="29">
        <v>0.39109577444904076</v>
      </c>
      <c r="Z685" s="30">
        <v>0.39109577444904076</v>
      </c>
      <c r="AA685" s="31">
        <v>6.1661129346837578E-4</v>
      </c>
      <c r="AB685" s="21"/>
      <c r="AC685" s="27" t="s">
        <v>18</v>
      </c>
      <c r="AD685" s="32" t="s">
        <v>19</v>
      </c>
      <c r="AE685" s="28">
        <v>1</v>
      </c>
      <c r="AF685" s="29">
        <v>0.39109577444904076</v>
      </c>
      <c r="AG685" s="30">
        <v>0.39109577444904076</v>
      </c>
      <c r="AH685" s="31">
        <v>0</v>
      </c>
      <c r="AI685" s="21"/>
    </row>
    <row r="686" spans="1:35" outlineLevel="1" x14ac:dyDescent="0.2">
      <c r="A686" s="27" t="s">
        <v>18</v>
      </c>
      <c r="B686" s="32" t="s">
        <v>20</v>
      </c>
      <c r="C686" s="28">
        <v>1</v>
      </c>
      <c r="D686" s="29">
        <v>7.9791224181502446E-2</v>
      </c>
      <c r="E686" s="30">
        <v>7.9791224181502446E-2</v>
      </c>
      <c r="F686" s="31">
        <v>0.22243831768064393</v>
      </c>
      <c r="G686" s="21"/>
      <c r="H686" s="27" t="s">
        <v>18</v>
      </c>
      <c r="I686" s="32" t="s">
        <v>20</v>
      </c>
      <c r="J686" s="28">
        <v>1</v>
      </c>
      <c r="K686" s="29">
        <v>7.9791224181502446E-2</v>
      </c>
      <c r="L686" s="30">
        <v>7.9791224181502446E-2</v>
      </c>
      <c r="M686" s="31">
        <v>4.8527246229505242E-4</v>
      </c>
      <c r="N686" s="21"/>
      <c r="O686" s="27" t="s">
        <v>18</v>
      </c>
      <c r="P686" s="32" t="s">
        <v>20</v>
      </c>
      <c r="Q686" s="28">
        <v>1</v>
      </c>
      <c r="R686" s="29">
        <v>7.9791224181502446E-2</v>
      </c>
      <c r="S686" s="30">
        <v>7.9791224181502446E-2</v>
      </c>
      <c r="T686" s="31">
        <v>5.5882823249844805E-7</v>
      </c>
      <c r="U686" s="21"/>
      <c r="V686" s="27" t="s">
        <v>18</v>
      </c>
      <c r="W686" s="32" t="s">
        <v>20</v>
      </c>
      <c r="X686" s="28">
        <v>1</v>
      </c>
      <c r="Y686" s="29">
        <v>7.9791224181502446E-2</v>
      </c>
      <c r="Z686" s="30">
        <v>7.9791224181502446E-2</v>
      </c>
      <c r="AA686" s="31">
        <v>1.2580082211139328E-4</v>
      </c>
      <c r="AB686" s="21"/>
      <c r="AC686" s="27" t="s">
        <v>18</v>
      </c>
      <c r="AD686" s="32" t="s">
        <v>20</v>
      </c>
      <c r="AE686" s="28">
        <v>1</v>
      </c>
      <c r="AF686" s="29">
        <v>7.9791224181502446E-2</v>
      </c>
      <c r="AG686" s="30">
        <v>7.9791224181502446E-2</v>
      </c>
      <c r="AH686" s="31">
        <v>0</v>
      </c>
      <c r="AI686" s="21"/>
    </row>
    <row r="687" spans="1:35" outlineLevel="1" x14ac:dyDescent="0.2">
      <c r="A687" s="27" t="s">
        <v>18</v>
      </c>
      <c r="B687" s="32" t="s">
        <v>21</v>
      </c>
      <c r="C687" s="28">
        <v>1</v>
      </c>
      <c r="D687" s="29">
        <v>0.52727465502750082</v>
      </c>
      <c r="E687" s="30">
        <v>0.52727465502750082</v>
      </c>
      <c r="F687" s="31">
        <v>1.4699121165651816</v>
      </c>
      <c r="G687" s="21"/>
      <c r="H687" s="27" t="s">
        <v>18</v>
      </c>
      <c r="I687" s="32" t="s">
        <v>21</v>
      </c>
      <c r="J687" s="28">
        <v>1</v>
      </c>
      <c r="K687" s="29">
        <v>0.52727465502750082</v>
      </c>
      <c r="L687" s="30">
        <v>0.52727465502750082</v>
      </c>
      <c r="M687" s="31">
        <v>3.2067670696332919E-3</v>
      </c>
      <c r="N687" s="21"/>
      <c r="O687" s="27" t="s">
        <v>18</v>
      </c>
      <c r="P687" s="32" t="s">
        <v>21</v>
      </c>
      <c r="Q687" s="28">
        <v>1</v>
      </c>
      <c r="R687" s="29">
        <v>0.52727465502750082</v>
      </c>
      <c r="S687" s="30">
        <v>0.52727465502750082</v>
      </c>
      <c r="T687" s="31">
        <v>3.692836731518097E-6</v>
      </c>
      <c r="U687" s="21"/>
      <c r="V687" s="27" t="s">
        <v>18</v>
      </c>
      <c r="W687" s="32" t="s">
        <v>21</v>
      </c>
      <c r="X687" s="28">
        <v>1</v>
      </c>
      <c r="Y687" s="29">
        <v>0.52727465502750082</v>
      </c>
      <c r="Z687" s="30">
        <v>0.52727465502750082</v>
      </c>
      <c r="AA687" s="31">
        <v>8.3131429253517034E-4</v>
      </c>
      <c r="AB687" s="21"/>
      <c r="AC687" s="27" t="s">
        <v>18</v>
      </c>
      <c r="AD687" s="32" t="s">
        <v>21</v>
      </c>
      <c r="AE687" s="28">
        <v>1</v>
      </c>
      <c r="AF687" s="29">
        <v>0.52727465502750082</v>
      </c>
      <c r="AG687" s="30">
        <v>0.52727465502750082</v>
      </c>
      <c r="AH687" s="31">
        <v>0</v>
      </c>
      <c r="AI687" s="21"/>
    </row>
    <row r="688" spans="1:35" outlineLevel="1" x14ac:dyDescent="0.2">
      <c r="A688" s="27" t="s">
        <v>18</v>
      </c>
      <c r="B688" s="32" t="s">
        <v>22</v>
      </c>
      <c r="C688" s="28">
        <v>1</v>
      </c>
      <c r="D688" s="29">
        <v>2.6812593684839907</v>
      </c>
      <c r="E688" s="30">
        <v>2.6812593684839907</v>
      </c>
      <c r="F688" s="31">
        <v>7.4746919765809059</v>
      </c>
      <c r="G688" s="21"/>
      <c r="H688" s="27" t="s">
        <v>18</v>
      </c>
      <c r="I688" s="32" t="s">
        <v>22</v>
      </c>
      <c r="J688" s="28">
        <v>1</v>
      </c>
      <c r="K688" s="29">
        <v>2.6812593684839907</v>
      </c>
      <c r="L688" s="30">
        <v>2.6812593684839907</v>
      </c>
      <c r="M688" s="31">
        <v>1.6306822575327021E-2</v>
      </c>
      <c r="N688" s="21"/>
      <c r="O688" s="27" t="s">
        <v>18</v>
      </c>
      <c r="P688" s="32" t="s">
        <v>22</v>
      </c>
      <c r="Q688" s="28">
        <v>1</v>
      </c>
      <c r="R688" s="29">
        <v>2.6812593684839907</v>
      </c>
      <c r="S688" s="30">
        <v>2.6812593684839907</v>
      </c>
      <c r="T688" s="31">
        <v>1.8778549259395506E-5</v>
      </c>
      <c r="U688" s="21"/>
      <c r="V688" s="27" t="s">
        <v>18</v>
      </c>
      <c r="W688" s="32" t="s">
        <v>22</v>
      </c>
      <c r="X688" s="28">
        <v>1</v>
      </c>
      <c r="Y688" s="29">
        <v>2.6812593684839907</v>
      </c>
      <c r="Z688" s="30">
        <v>2.6812593684839907</v>
      </c>
      <c r="AA688" s="31">
        <v>4.2273399901960225E-3</v>
      </c>
      <c r="AB688" s="21"/>
      <c r="AC688" s="27" t="s">
        <v>18</v>
      </c>
      <c r="AD688" s="32" t="s">
        <v>22</v>
      </c>
      <c r="AE688" s="28">
        <v>1</v>
      </c>
      <c r="AF688" s="29">
        <v>2.6812593684839907</v>
      </c>
      <c r="AG688" s="30">
        <v>2.6812593684839907</v>
      </c>
      <c r="AH688" s="31">
        <v>0</v>
      </c>
      <c r="AI688" s="21"/>
    </row>
    <row r="689" spans="1:35" outlineLevel="1" x14ac:dyDescent="0.2">
      <c r="A689" s="27" t="s">
        <v>23</v>
      </c>
      <c r="B689" s="32" t="s">
        <v>19</v>
      </c>
      <c r="C689" s="28">
        <v>1</v>
      </c>
      <c r="D689" s="29">
        <v>0.20106832393394614</v>
      </c>
      <c r="E689" s="30">
        <v>0.20106832393394614</v>
      </c>
      <c r="F689" s="31">
        <v>0.56052905784471163</v>
      </c>
      <c r="G689" s="21"/>
      <c r="H689" s="27" t="s">
        <v>23</v>
      </c>
      <c r="I689" s="32" t="s">
        <v>19</v>
      </c>
      <c r="J689" s="28">
        <v>1</v>
      </c>
      <c r="K689" s="29">
        <v>0.20106832393394614</v>
      </c>
      <c r="L689" s="30">
        <v>0.20106832393394614</v>
      </c>
      <c r="M689" s="31">
        <v>1.2228527841986042E-3</v>
      </c>
      <c r="N689" s="21"/>
      <c r="O689" s="27" t="s">
        <v>23</v>
      </c>
      <c r="P689" s="32" t="s">
        <v>19</v>
      </c>
      <c r="Q689" s="28">
        <v>1</v>
      </c>
      <c r="R689" s="29">
        <v>0.20106832393394614</v>
      </c>
      <c r="S689" s="30">
        <v>0.20106832393394614</v>
      </c>
      <c r="T689" s="31">
        <v>1.4082081986840971E-6</v>
      </c>
      <c r="U689" s="21"/>
      <c r="V689" s="27" t="s">
        <v>23</v>
      </c>
      <c r="W689" s="32" t="s">
        <v>19</v>
      </c>
      <c r="X689" s="28">
        <v>1</v>
      </c>
      <c r="Y689" s="29">
        <v>0.20106832393394614</v>
      </c>
      <c r="Z689" s="30">
        <v>0.20106832393394614</v>
      </c>
      <c r="AA689" s="31">
        <v>3.1700930410482724E-4</v>
      </c>
      <c r="AB689" s="21"/>
      <c r="AC689" s="27" t="s">
        <v>23</v>
      </c>
      <c r="AD689" s="32" t="s">
        <v>19</v>
      </c>
      <c r="AE689" s="28">
        <v>1</v>
      </c>
      <c r="AF689" s="29">
        <v>0.20106832393394614</v>
      </c>
      <c r="AG689" s="30">
        <v>0.20106832393394614</v>
      </c>
      <c r="AH689" s="31">
        <v>0</v>
      </c>
      <c r="AI689" s="21"/>
    </row>
    <row r="690" spans="1:35" outlineLevel="1" x14ac:dyDescent="0.2">
      <c r="A690" s="27" t="s">
        <v>23</v>
      </c>
      <c r="B690" s="32" t="s">
        <v>24</v>
      </c>
      <c r="C690" s="28">
        <v>1</v>
      </c>
      <c r="D690" s="29">
        <v>0.4927682400849841</v>
      </c>
      <c r="E690" s="30">
        <v>0.4927682400849841</v>
      </c>
      <c r="F690" s="31">
        <v>1.3737167145301916</v>
      </c>
      <c r="G690" s="21"/>
      <c r="H690" s="27" t="s">
        <v>23</v>
      </c>
      <c r="I690" s="32" t="s">
        <v>24</v>
      </c>
      <c r="J690" s="28">
        <v>1</v>
      </c>
      <c r="K690" s="29">
        <v>0.4927682400849841</v>
      </c>
      <c r="L690" s="30">
        <v>0.4927682400849841</v>
      </c>
      <c r="M690" s="31">
        <v>2.9969067357945764E-3</v>
      </c>
      <c r="N690" s="21"/>
      <c r="O690" s="27" t="s">
        <v>23</v>
      </c>
      <c r="P690" s="32" t="s">
        <v>24</v>
      </c>
      <c r="Q690" s="28">
        <v>1</v>
      </c>
      <c r="R690" s="29">
        <v>0.4927682400849841</v>
      </c>
      <c r="S690" s="30">
        <v>0.4927682400849841</v>
      </c>
      <c r="T690" s="31">
        <v>3.451166559516212E-6</v>
      </c>
      <c r="U690" s="21"/>
      <c r="V690" s="27" t="s">
        <v>23</v>
      </c>
      <c r="W690" s="32" t="s">
        <v>24</v>
      </c>
      <c r="X690" s="28">
        <v>1</v>
      </c>
      <c r="Y690" s="29">
        <v>0.4927682400849841</v>
      </c>
      <c r="Z690" s="30">
        <v>0.4927682400849841</v>
      </c>
      <c r="AA690" s="31">
        <v>7.7691062330444063E-4</v>
      </c>
      <c r="AB690" s="21"/>
      <c r="AC690" s="27" t="s">
        <v>23</v>
      </c>
      <c r="AD690" s="32" t="s">
        <v>24</v>
      </c>
      <c r="AE690" s="28">
        <v>1</v>
      </c>
      <c r="AF690" s="29">
        <v>0.4927682400849841</v>
      </c>
      <c r="AG690" s="30">
        <v>0.4927682400849841</v>
      </c>
      <c r="AH690" s="31">
        <v>0</v>
      </c>
      <c r="AI690" s="21"/>
    </row>
    <row r="691" spans="1:35" outlineLevel="1" x14ac:dyDescent="0.2">
      <c r="A691" s="27" t="s">
        <v>23</v>
      </c>
      <c r="B691" s="32" t="s">
        <v>22</v>
      </c>
      <c r="C691" s="28">
        <v>1</v>
      </c>
      <c r="D691" s="29">
        <v>0.26259561080946686</v>
      </c>
      <c r="E691" s="30">
        <v>0.26259561080946686</v>
      </c>
      <c r="F691" s="31">
        <v>0.73205200819966987</v>
      </c>
      <c r="G691" s="21"/>
      <c r="H691" s="27" t="s">
        <v>23</v>
      </c>
      <c r="I691" s="32" t="s">
        <v>22</v>
      </c>
      <c r="J691" s="28">
        <v>1</v>
      </c>
      <c r="K691" s="29">
        <v>0.26259561080946686</v>
      </c>
      <c r="L691" s="30">
        <v>0.26259561080946686</v>
      </c>
      <c r="M691" s="31">
        <v>1.5970480457288779E-3</v>
      </c>
      <c r="N691" s="21"/>
      <c r="O691" s="27" t="s">
        <v>23</v>
      </c>
      <c r="P691" s="32" t="s">
        <v>22</v>
      </c>
      <c r="Q691" s="28">
        <v>1</v>
      </c>
      <c r="R691" s="29">
        <v>0.26259561080946686</v>
      </c>
      <c r="S691" s="30">
        <v>0.26259561080946686</v>
      </c>
      <c r="T691" s="31">
        <v>1.8391225671221622E-6</v>
      </c>
      <c r="U691" s="21"/>
      <c r="V691" s="27" t="s">
        <v>23</v>
      </c>
      <c r="W691" s="32" t="s">
        <v>22</v>
      </c>
      <c r="X691" s="28">
        <v>1</v>
      </c>
      <c r="Y691" s="29">
        <v>0.26259561080946686</v>
      </c>
      <c r="Z691" s="30">
        <v>0.26259561080946686</v>
      </c>
      <c r="AA691" s="31">
        <v>4.1401474988690126E-4</v>
      </c>
      <c r="AB691" s="21"/>
      <c r="AC691" s="27" t="s">
        <v>23</v>
      </c>
      <c r="AD691" s="32" t="s">
        <v>22</v>
      </c>
      <c r="AE691" s="28">
        <v>1</v>
      </c>
      <c r="AF691" s="29">
        <v>0.26259561080946686</v>
      </c>
      <c r="AG691" s="30">
        <v>0.26259561080946686</v>
      </c>
      <c r="AH691" s="31">
        <v>0</v>
      </c>
      <c r="AI691" s="21"/>
    </row>
    <row r="692" spans="1:35" outlineLevel="1" x14ac:dyDescent="0.2">
      <c r="A692" s="27" t="s">
        <v>25</v>
      </c>
      <c r="B692" s="32" t="s">
        <v>26</v>
      </c>
      <c r="C692" s="28">
        <v>0.02</v>
      </c>
      <c r="D692" s="29">
        <v>0.1346595744680851</v>
      </c>
      <c r="E692" s="30">
        <v>2.6931914893617019E-3</v>
      </c>
      <c r="F692" s="31">
        <v>7.5079557962756966E-3</v>
      </c>
      <c r="G692" s="21"/>
      <c r="H692" s="27" t="s">
        <v>25</v>
      </c>
      <c r="I692" s="32" t="s">
        <v>26</v>
      </c>
      <c r="J692" s="28">
        <v>0</v>
      </c>
      <c r="K692" s="29">
        <v>4.5357833333333328</v>
      </c>
      <c r="L692" s="30">
        <v>0</v>
      </c>
      <c r="M692" s="31">
        <v>0</v>
      </c>
      <c r="N692" s="21"/>
      <c r="O692" s="27" t="s">
        <v>25</v>
      </c>
      <c r="P692" s="32" t="s">
        <v>26</v>
      </c>
      <c r="Q692" s="28">
        <v>0.02</v>
      </c>
      <c r="R692" s="29">
        <v>0.1346595744680851</v>
      </c>
      <c r="S692" s="30">
        <v>2.6931914893617019E-3</v>
      </c>
      <c r="T692" s="31">
        <v>1.8862117422291232E-8</v>
      </c>
      <c r="U692" s="21"/>
      <c r="V692" s="27" t="s">
        <v>25</v>
      </c>
      <c r="W692" s="32" t="s">
        <v>26</v>
      </c>
      <c r="X692" s="28">
        <v>0.02</v>
      </c>
      <c r="Y692" s="29">
        <v>0.1346595744680851</v>
      </c>
      <c r="Z692" s="30">
        <v>2.6931914893617019E-3</v>
      </c>
      <c r="AA692" s="31">
        <v>4.2461524677754372E-6</v>
      </c>
      <c r="AB692" s="21"/>
      <c r="AC692" s="27" t="s">
        <v>25</v>
      </c>
      <c r="AD692" s="32" t="s">
        <v>26</v>
      </c>
      <c r="AE692" s="28">
        <v>0</v>
      </c>
      <c r="AF692" s="29">
        <v>4.5357833333333328</v>
      </c>
      <c r="AG692" s="30">
        <v>0</v>
      </c>
      <c r="AH692" s="31">
        <v>0</v>
      </c>
      <c r="AI692" s="21"/>
    </row>
    <row r="693" spans="1:35" outlineLevel="1" x14ac:dyDescent="0.2">
      <c r="A693" s="27" t="s">
        <v>25</v>
      </c>
      <c r="B693" s="32" t="s">
        <v>27</v>
      </c>
      <c r="C693" s="28">
        <v>0.14000000000000001</v>
      </c>
      <c r="D693" s="29">
        <v>8.085106382978724E-2</v>
      </c>
      <c r="E693" s="30">
        <v>1.1319148936170215E-2</v>
      </c>
      <c r="F693" s="31">
        <v>3.1555004610670498E-2</v>
      </c>
      <c r="G693" s="21"/>
      <c r="H693" s="27" t="s">
        <v>25</v>
      </c>
      <c r="I693" s="32" t="s">
        <v>27</v>
      </c>
      <c r="J693" s="28">
        <v>8.771929824561403E-2</v>
      </c>
      <c r="K693" s="29">
        <v>2.7233333333333332</v>
      </c>
      <c r="L693" s="30">
        <v>0.23888888888888887</v>
      </c>
      <c r="M693" s="31">
        <v>1.4528690406145543E-3</v>
      </c>
      <c r="N693" s="21"/>
      <c r="O693" s="27" t="s">
        <v>25</v>
      </c>
      <c r="P693" s="32" t="s">
        <v>27</v>
      </c>
      <c r="Q693" s="28">
        <v>0.14000000000000001</v>
      </c>
      <c r="R693" s="29">
        <v>8.085106382978724E-2</v>
      </c>
      <c r="S693" s="30">
        <v>1.1319148936170215E-2</v>
      </c>
      <c r="T693" s="31">
        <v>7.9275134054818606E-8</v>
      </c>
      <c r="U693" s="21"/>
      <c r="V693" s="27" t="s">
        <v>25</v>
      </c>
      <c r="W693" s="32" t="s">
        <v>27</v>
      </c>
      <c r="X693" s="28">
        <v>0.14000000000000001</v>
      </c>
      <c r="Y693" s="29">
        <v>8.085106382978724E-2</v>
      </c>
      <c r="Z693" s="30">
        <v>1.1319148936170215E-2</v>
      </c>
      <c r="AA693" s="31">
        <v>1.7846050820481383E-5</v>
      </c>
      <c r="AB693" s="21"/>
      <c r="AC693" s="27" t="s">
        <v>25</v>
      </c>
      <c r="AD693" s="32" t="s">
        <v>27</v>
      </c>
      <c r="AE693" s="28">
        <v>8.771929824561403E-2</v>
      </c>
      <c r="AF693" s="29">
        <v>2.7233333333333332</v>
      </c>
      <c r="AG693" s="30">
        <v>0.23888888888888887</v>
      </c>
      <c r="AH693" s="31">
        <v>0</v>
      </c>
      <c r="AI693" s="21"/>
    </row>
    <row r="694" spans="1:35" outlineLevel="1" x14ac:dyDescent="0.2">
      <c r="A694" s="27" t="s">
        <v>25</v>
      </c>
      <c r="B694" s="32" t="s">
        <v>28</v>
      </c>
      <c r="C694" s="28">
        <v>0.77400000000000002</v>
      </c>
      <c r="D694" s="29">
        <v>8.2978723404255314E-2</v>
      </c>
      <c r="E694" s="30">
        <v>6.4225531914893622E-2</v>
      </c>
      <c r="F694" s="31">
        <v>0.17904499420633452</v>
      </c>
      <c r="G694" s="21"/>
      <c r="H694" s="27" t="s">
        <v>25</v>
      </c>
      <c r="I694" s="32" t="s">
        <v>28</v>
      </c>
      <c r="J694" s="28">
        <v>0</v>
      </c>
      <c r="K694" s="29">
        <v>2.7949999999999999</v>
      </c>
      <c r="L694" s="30">
        <v>0</v>
      </c>
      <c r="M694" s="31">
        <v>0</v>
      </c>
      <c r="N694" s="21"/>
      <c r="O694" s="27" t="s">
        <v>25</v>
      </c>
      <c r="P694" s="32" t="s">
        <v>28</v>
      </c>
      <c r="Q694" s="28">
        <v>0.77400000000000002</v>
      </c>
      <c r="R694" s="29">
        <v>8.2978723404255314E-2</v>
      </c>
      <c r="S694" s="30">
        <v>6.4225531914893622E-2</v>
      </c>
      <c r="T694" s="31">
        <v>4.4981187905615676E-7</v>
      </c>
      <c r="U694" s="21"/>
      <c r="V694" s="27" t="s">
        <v>25</v>
      </c>
      <c r="W694" s="32" t="s">
        <v>28</v>
      </c>
      <c r="X694" s="28">
        <v>0.77400000000000002</v>
      </c>
      <c r="Y694" s="29">
        <v>8.2978723404255314E-2</v>
      </c>
      <c r="Z694" s="30">
        <v>6.4225531914893622E-2</v>
      </c>
      <c r="AA694" s="31">
        <v>1.0125956580207724E-4</v>
      </c>
      <c r="AB694" s="21"/>
      <c r="AC694" s="27" t="s">
        <v>25</v>
      </c>
      <c r="AD694" s="32" t="s">
        <v>28</v>
      </c>
      <c r="AE694" s="28">
        <v>0</v>
      </c>
      <c r="AF694" s="29">
        <v>2.7949999999999999</v>
      </c>
      <c r="AG694" s="30">
        <v>0</v>
      </c>
      <c r="AH694" s="31">
        <v>0</v>
      </c>
      <c r="AI694" s="21"/>
    </row>
    <row r="695" spans="1:35" outlineLevel="1" x14ac:dyDescent="0.2">
      <c r="A695" s="27" t="s">
        <v>25</v>
      </c>
      <c r="B695" s="32" t="s">
        <v>29</v>
      </c>
      <c r="C695" s="28">
        <v>0.25800000000000001</v>
      </c>
      <c r="D695" s="29">
        <v>0.26734042553191489</v>
      </c>
      <c r="E695" s="30">
        <v>6.8973829787234042E-2</v>
      </c>
      <c r="F695" s="31">
        <v>0.19228208138483702</v>
      </c>
      <c r="G695" s="21"/>
      <c r="H695" s="27" t="s">
        <v>25</v>
      </c>
      <c r="I695" s="32" t="s">
        <v>29</v>
      </c>
      <c r="J695" s="28">
        <v>0</v>
      </c>
      <c r="K695" s="29">
        <v>9.0049166666666665</v>
      </c>
      <c r="L695" s="30">
        <v>0</v>
      </c>
      <c r="M695" s="31">
        <v>0</v>
      </c>
      <c r="N695" s="21"/>
      <c r="O695" s="27" t="s">
        <v>25</v>
      </c>
      <c r="P695" s="32" t="s">
        <v>29</v>
      </c>
      <c r="Q695" s="28">
        <v>0.25800000000000001</v>
      </c>
      <c r="R695" s="29">
        <v>0.26734042553191489</v>
      </c>
      <c r="S695" s="30">
        <v>6.8973829787234042E-2</v>
      </c>
      <c r="T695" s="31">
        <v>4.8306720173851364E-7</v>
      </c>
      <c r="U695" s="21"/>
      <c r="V695" s="27" t="s">
        <v>25</v>
      </c>
      <c r="W695" s="32" t="s">
        <v>29</v>
      </c>
      <c r="X695" s="28">
        <v>0.25800000000000001</v>
      </c>
      <c r="Y695" s="29">
        <v>0.26734042553191489</v>
      </c>
      <c r="Z695" s="30">
        <v>6.8973829787234042E-2</v>
      </c>
      <c r="AA695" s="31">
        <v>1.0874584994043593E-4</v>
      </c>
      <c r="AB695" s="21"/>
      <c r="AC695" s="27" t="s">
        <v>25</v>
      </c>
      <c r="AD695" s="32" t="s">
        <v>29</v>
      </c>
      <c r="AE695" s="28">
        <v>0</v>
      </c>
      <c r="AF695" s="29">
        <v>9.0049166666666665</v>
      </c>
      <c r="AG695" s="30">
        <v>0</v>
      </c>
      <c r="AH695" s="31">
        <v>0</v>
      </c>
      <c r="AI695" s="21"/>
    </row>
    <row r="696" spans="1:35" outlineLevel="1" x14ac:dyDescent="0.2">
      <c r="A696" s="27" t="s">
        <v>25</v>
      </c>
      <c r="B696" s="32" t="s">
        <v>30</v>
      </c>
      <c r="C696" s="28">
        <v>5.0999999999999997E-2</v>
      </c>
      <c r="D696" s="29">
        <v>0.13591489361702128</v>
      </c>
      <c r="E696" s="30">
        <v>6.9316595744680848E-3</v>
      </c>
      <c r="F696" s="31">
        <v>1.9323762861092327E-2</v>
      </c>
      <c r="G696" s="21"/>
      <c r="H696" s="27" t="s">
        <v>25</v>
      </c>
      <c r="I696" s="32" t="s">
        <v>30</v>
      </c>
      <c r="J696" s="28">
        <v>5.0999999999999997E-2</v>
      </c>
      <c r="K696" s="29">
        <v>4.5780666666666665</v>
      </c>
      <c r="L696" s="30">
        <v>0.23348139999999998</v>
      </c>
      <c r="M696" s="31">
        <v>1.4199818970112032E-3</v>
      </c>
      <c r="N696" s="21"/>
      <c r="O696" s="27" t="s">
        <v>25</v>
      </c>
      <c r="P696" s="32" t="s">
        <v>30</v>
      </c>
      <c r="Q696" s="28">
        <v>5.0999999999999997E-2</v>
      </c>
      <c r="R696" s="29">
        <v>0.13591489361702128</v>
      </c>
      <c r="S696" s="30">
        <v>6.9316595744680848E-3</v>
      </c>
      <c r="T696" s="31">
        <v>4.8546780777163979E-8</v>
      </c>
      <c r="U696" s="21"/>
      <c r="V696" s="27" t="s">
        <v>25</v>
      </c>
      <c r="W696" s="32" t="s">
        <v>30</v>
      </c>
      <c r="X696" s="28">
        <v>5.0999999999999997E-2</v>
      </c>
      <c r="Y696" s="29">
        <v>0.13591489361702128</v>
      </c>
      <c r="Z696" s="30">
        <v>6.9316595744680848E-3</v>
      </c>
      <c r="AA696" s="31">
        <v>1.0928626324629675E-5</v>
      </c>
      <c r="AB696" s="21"/>
      <c r="AC696" s="27" t="s">
        <v>25</v>
      </c>
      <c r="AD696" s="32" t="s">
        <v>30</v>
      </c>
      <c r="AE696" s="28">
        <v>5.0999999999999997E-2</v>
      </c>
      <c r="AF696" s="29">
        <v>4.5780666666666665</v>
      </c>
      <c r="AG696" s="30">
        <v>0.23348139999999998</v>
      </c>
      <c r="AH696" s="31">
        <v>0</v>
      </c>
      <c r="AI696" s="21"/>
    </row>
    <row r="697" spans="1:35" outlineLevel="1" x14ac:dyDescent="0.2">
      <c r="A697" s="27" t="s">
        <v>25</v>
      </c>
      <c r="B697" s="32" t="s">
        <v>31</v>
      </c>
      <c r="C697" s="28">
        <v>5.0999999999999997E-2</v>
      </c>
      <c r="D697" s="29">
        <v>4.317021276595745E-2</v>
      </c>
      <c r="E697" s="30">
        <v>2.2016808510638298E-3</v>
      </c>
      <c r="F697" s="31">
        <v>6.1377449663676167E-3</v>
      </c>
      <c r="G697" s="21"/>
      <c r="H697" s="27" t="s">
        <v>25</v>
      </c>
      <c r="I697" s="32" t="s">
        <v>31</v>
      </c>
      <c r="J697" s="28">
        <v>5.0999999999999997E-2</v>
      </c>
      <c r="K697" s="29">
        <v>1.4541166666666667</v>
      </c>
      <c r="L697" s="30">
        <v>7.4159950000000002E-2</v>
      </c>
      <c r="M697" s="31">
        <v>4.5102430636126043E-4</v>
      </c>
      <c r="N697" s="21"/>
      <c r="O697" s="27" t="s">
        <v>25</v>
      </c>
      <c r="P697" s="32" t="s">
        <v>31</v>
      </c>
      <c r="Q697" s="28">
        <v>5.0999999999999997E-2</v>
      </c>
      <c r="R697" s="29">
        <v>4.317021276595745E-2</v>
      </c>
      <c r="S697" s="30">
        <v>2.2016808510638298E-3</v>
      </c>
      <c r="T697" s="31">
        <v>1.5419758640711601E-8</v>
      </c>
      <c r="U697" s="21"/>
      <c r="V697" s="27" t="s">
        <v>25</v>
      </c>
      <c r="W697" s="32" t="s">
        <v>31</v>
      </c>
      <c r="X697" s="28">
        <v>5.0999999999999997E-2</v>
      </c>
      <c r="Y697" s="29">
        <v>4.317021276595745E-2</v>
      </c>
      <c r="Z697" s="30">
        <v>2.2016808510638298E-3</v>
      </c>
      <c r="AA697" s="31">
        <v>3.4712246106251739E-6</v>
      </c>
      <c r="AB697" s="21"/>
      <c r="AC697" s="27" t="s">
        <v>25</v>
      </c>
      <c r="AD697" s="32" t="s">
        <v>31</v>
      </c>
      <c r="AE697" s="28">
        <v>5.0999999999999997E-2</v>
      </c>
      <c r="AF697" s="29">
        <v>1.4541166666666667</v>
      </c>
      <c r="AG697" s="30">
        <v>7.4159950000000002E-2</v>
      </c>
      <c r="AH697" s="31">
        <v>0</v>
      </c>
      <c r="AI697" s="21"/>
    </row>
    <row r="698" spans="1:35" outlineLevel="1" x14ac:dyDescent="0.2">
      <c r="A698" s="27" t="s">
        <v>32</v>
      </c>
      <c r="B698" s="32" t="s">
        <v>33</v>
      </c>
      <c r="C698" s="28">
        <v>1.5009E-2</v>
      </c>
      <c r="D698" s="29">
        <v>0.76972340425531915</v>
      </c>
      <c r="E698" s="30">
        <v>1.1552778574468086E-2</v>
      </c>
      <c r="F698" s="31">
        <v>3.2206306608307519E-2</v>
      </c>
      <c r="G698" s="21"/>
      <c r="H698" s="27" t="s">
        <v>32</v>
      </c>
      <c r="I698" s="32" t="s">
        <v>33</v>
      </c>
      <c r="J698" s="28">
        <v>3.6464000000000003E-2</v>
      </c>
      <c r="K698" s="29">
        <v>0.40196666666666669</v>
      </c>
      <c r="L698" s="30">
        <v>1.4657312533333336E-2</v>
      </c>
      <c r="M698" s="31">
        <v>8.9142511806802419E-5</v>
      </c>
      <c r="N698" s="21"/>
      <c r="O698" s="27" t="s">
        <v>32</v>
      </c>
      <c r="P698" s="32" t="s">
        <v>33</v>
      </c>
      <c r="Q698" s="28">
        <v>1.5009E-2</v>
      </c>
      <c r="R698" s="29">
        <v>0.76972340425531915</v>
      </c>
      <c r="S698" s="30">
        <v>1.1552778574468086E-2</v>
      </c>
      <c r="T698" s="31">
        <v>8.091138966022536E-8</v>
      </c>
      <c r="U698" s="21"/>
      <c r="V698" s="27" t="s">
        <v>32</v>
      </c>
      <c r="W698" s="32" t="s">
        <v>33</v>
      </c>
      <c r="X698" s="28">
        <v>1.5009E-2</v>
      </c>
      <c r="Y698" s="29">
        <v>0.76972340425531915</v>
      </c>
      <c r="Z698" s="30">
        <v>1.1552778574468086E-2</v>
      </c>
      <c r="AA698" s="31">
        <v>1.8214397100024655E-5</v>
      </c>
      <c r="AB698" s="21"/>
      <c r="AC698" s="27" t="s">
        <v>32</v>
      </c>
      <c r="AD698" s="32" t="s">
        <v>33</v>
      </c>
      <c r="AE698" s="28">
        <v>3.6464000000000003E-2</v>
      </c>
      <c r="AF698" s="29">
        <v>0.56275333333333333</v>
      </c>
      <c r="AG698" s="30">
        <v>2.0520237546666667E-2</v>
      </c>
      <c r="AH698" s="31">
        <v>0</v>
      </c>
      <c r="AI698" s="21"/>
    </row>
    <row r="699" spans="1:35" outlineLevel="1" x14ac:dyDescent="0.2">
      <c r="A699" s="27" t="s">
        <v>32</v>
      </c>
      <c r="B699" s="32" t="s">
        <v>34</v>
      </c>
      <c r="C699" s="28">
        <v>1.5009E-2</v>
      </c>
      <c r="D699" s="29">
        <v>1.1131276595744681</v>
      </c>
      <c r="E699" s="30">
        <v>1.670693304255319E-2</v>
      </c>
      <c r="F699" s="31">
        <v>4.6574822202692989E-2</v>
      </c>
      <c r="G699" s="21"/>
      <c r="H699" s="27" t="s">
        <v>32</v>
      </c>
      <c r="I699" s="32" t="s">
        <v>34</v>
      </c>
      <c r="J699" s="28">
        <v>3.6464000000000003E-2</v>
      </c>
      <c r="K699" s="29">
        <v>0.58130000000000004</v>
      </c>
      <c r="L699" s="30">
        <v>2.1196523200000005E-2</v>
      </c>
      <c r="M699" s="31">
        <v>1.2891253531792249E-4</v>
      </c>
      <c r="N699" s="21"/>
      <c r="O699" s="27" t="s">
        <v>32</v>
      </c>
      <c r="P699" s="32" t="s">
        <v>34</v>
      </c>
      <c r="Q699" s="28">
        <v>1.5009E-2</v>
      </c>
      <c r="R699" s="29">
        <v>1.1131276595744681</v>
      </c>
      <c r="S699" s="30">
        <v>1.670693304255319E-2</v>
      </c>
      <c r="T699" s="31">
        <v>1.170091818794817E-7</v>
      </c>
      <c r="U699" s="21"/>
      <c r="V699" s="27" t="s">
        <v>32</v>
      </c>
      <c r="W699" s="32" t="s">
        <v>34</v>
      </c>
      <c r="X699" s="28">
        <v>1.5009E-2</v>
      </c>
      <c r="Y699" s="29">
        <v>1.1131276595744681</v>
      </c>
      <c r="Z699" s="30">
        <v>1.670693304255319E-2</v>
      </c>
      <c r="AA699" s="31">
        <v>2.6340564808635038E-5</v>
      </c>
      <c r="AB699" s="21"/>
      <c r="AC699" s="27" t="s">
        <v>32</v>
      </c>
      <c r="AD699" s="32" t="s">
        <v>34</v>
      </c>
      <c r="AE699" s="28">
        <v>3.6464000000000003E-2</v>
      </c>
      <c r="AF699" s="29">
        <v>0.8138200000000001</v>
      </c>
      <c r="AG699" s="30">
        <v>2.9675132480000005E-2</v>
      </c>
      <c r="AH699" s="31">
        <v>0</v>
      </c>
      <c r="AI699" s="21"/>
    </row>
    <row r="700" spans="1:35" outlineLevel="1" x14ac:dyDescent="0.2">
      <c r="A700" s="27" t="s">
        <v>32</v>
      </c>
      <c r="B700" s="32" t="s">
        <v>35</v>
      </c>
      <c r="C700" s="28">
        <v>1.5009E-2</v>
      </c>
      <c r="D700" s="29">
        <v>0.69989361702127662</v>
      </c>
      <c r="E700" s="30">
        <v>1.050470329787234E-2</v>
      </c>
      <c r="F700" s="31">
        <v>2.928453038892876E-2</v>
      </c>
      <c r="G700" s="21"/>
      <c r="H700" s="27" t="s">
        <v>32</v>
      </c>
      <c r="I700" s="32" t="s">
        <v>35</v>
      </c>
      <c r="J700" s="28">
        <v>3.6464000000000003E-2</v>
      </c>
      <c r="K700" s="29">
        <v>0.36549999999999999</v>
      </c>
      <c r="L700" s="30">
        <v>1.3327592000000001E-2</v>
      </c>
      <c r="M700" s="31">
        <v>8.1055447546362751E-5</v>
      </c>
      <c r="N700" s="21"/>
      <c r="O700" s="27" t="s">
        <v>32</v>
      </c>
      <c r="P700" s="32" t="s">
        <v>35</v>
      </c>
      <c r="Q700" s="28">
        <v>1.5009E-2</v>
      </c>
      <c r="R700" s="29">
        <v>0.69989361702127662</v>
      </c>
      <c r="S700" s="30">
        <v>1.050470329787234E-2</v>
      </c>
      <c r="T700" s="31">
        <v>7.3571057933856126E-8</v>
      </c>
      <c r="U700" s="21"/>
      <c r="V700" s="27" t="s">
        <v>32</v>
      </c>
      <c r="W700" s="32" t="s">
        <v>35</v>
      </c>
      <c r="X700" s="28">
        <v>1.5009E-2</v>
      </c>
      <c r="Y700" s="29">
        <v>0.69989361702127662</v>
      </c>
      <c r="Z700" s="30">
        <v>1.050470329787234E-2</v>
      </c>
      <c r="AA700" s="31">
        <v>1.6561975636600906E-5</v>
      </c>
      <c r="AB700" s="21"/>
      <c r="AC700" s="27" t="s">
        <v>32</v>
      </c>
      <c r="AD700" s="32" t="s">
        <v>35</v>
      </c>
      <c r="AE700" s="28">
        <v>3.6464000000000003E-2</v>
      </c>
      <c r="AF700" s="29">
        <v>0.51169999999999993</v>
      </c>
      <c r="AG700" s="30">
        <v>1.86586288E-2</v>
      </c>
      <c r="AH700" s="31">
        <v>0</v>
      </c>
      <c r="AI700" s="21"/>
    </row>
    <row r="701" spans="1:35" outlineLevel="1" x14ac:dyDescent="0.2">
      <c r="A701" s="27" t="s">
        <v>32</v>
      </c>
      <c r="B701" s="32" t="s">
        <v>36</v>
      </c>
      <c r="C701" s="28">
        <v>1.5009E-2</v>
      </c>
      <c r="D701" s="29">
        <v>0.20968085106382978</v>
      </c>
      <c r="E701" s="30">
        <v>3.1470998936170211E-3</v>
      </c>
      <c r="F701" s="31">
        <v>8.7733408415532118E-3</v>
      </c>
      <c r="G701" s="21"/>
      <c r="H701" s="27" t="s">
        <v>32</v>
      </c>
      <c r="I701" s="32" t="s">
        <v>36</v>
      </c>
      <c r="J701" s="28">
        <v>3.6464000000000003E-2</v>
      </c>
      <c r="K701" s="29">
        <v>0.1095</v>
      </c>
      <c r="L701" s="30">
        <v>3.9928080000000005E-3</v>
      </c>
      <c r="M701" s="31">
        <v>2.4283369374354916E-5</v>
      </c>
      <c r="N701" s="21"/>
      <c r="O701" s="27" t="s">
        <v>32</v>
      </c>
      <c r="P701" s="32" t="s">
        <v>36</v>
      </c>
      <c r="Q701" s="28">
        <v>1.5009E-2</v>
      </c>
      <c r="R701" s="29">
        <v>0.20968085106382978</v>
      </c>
      <c r="S701" s="30">
        <v>3.1470998936170211E-3</v>
      </c>
      <c r="T701" s="31">
        <v>2.2041124059527346E-8</v>
      </c>
      <c r="U701" s="21"/>
      <c r="V701" s="27" t="s">
        <v>32</v>
      </c>
      <c r="W701" s="32" t="s">
        <v>36</v>
      </c>
      <c r="X701" s="28">
        <v>1.5009E-2</v>
      </c>
      <c r="Y701" s="29">
        <v>0.20968085106382978</v>
      </c>
      <c r="Z701" s="30">
        <v>3.1470998936170211E-3</v>
      </c>
      <c r="AA701" s="31">
        <v>4.9617957105548536E-6</v>
      </c>
      <c r="AB701" s="21"/>
      <c r="AC701" s="27" t="s">
        <v>32</v>
      </c>
      <c r="AD701" s="32" t="s">
        <v>36</v>
      </c>
      <c r="AE701" s="28">
        <v>3.6464000000000003E-2</v>
      </c>
      <c r="AF701" s="29">
        <v>0.15330000000000002</v>
      </c>
      <c r="AG701" s="30">
        <v>5.5899312000000012E-3</v>
      </c>
      <c r="AH701" s="31">
        <v>0</v>
      </c>
      <c r="AI701" s="21"/>
    </row>
    <row r="702" spans="1:35" outlineLevel="1" x14ac:dyDescent="0.2">
      <c r="A702" s="27" t="s">
        <v>32</v>
      </c>
      <c r="B702" s="32" t="s">
        <v>37</v>
      </c>
      <c r="C702" s="28">
        <v>1.5009E-2</v>
      </c>
      <c r="D702" s="29">
        <v>1.1233459873253586</v>
      </c>
      <c r="E702" s="30">
        <v>1.6860299923766309E-2</v>
      </c>
      <c r="F702" s="31">
        <v>4.7002371364833574E-2</v>
      </c>
      <c r="G702" s="21"/>
      <c r="H702" s="27" t="s">
        <v>32</v>
      </c>
      <c r="I702" s="32" t="s">
        <v>37</v>
      </c>
      <c r="J702" s="28">
        <v>3.6464000000000003E-2</v>
      </c>
      <c r="K702" s="29">
        <v>0.58663623782546503</v>
      </c>
      <c r="L702" s="30">
        <v>2.139110377606776E-2</v>
      </c>
      <c r="M702" s="31">
        <v>1.3009593106390579E-4</v>
      </c>
      <c r="N702" s="21"/>
      <c r="O702" s="27" t="s">
        <v>32</v>
      </c>
      <c r="P702" s="32" t="s">
        <v>37</v>
      </c>
      <c r="Q702" s="28">
        <v>1.5009E-2</v>
      </c>
      <c r="R702" s="29">
        <v>1.1233459873253586</v>
      </c>
      <c r="S702" s="30">
        <v>1.6860299923766309E-2</v>
      </c>
      <c r="T702" s="31">
        <v>1.1808330681027823E-7</v>
      </c>
      <c r="U702" s="21"/>
      <c r="V702" s="27" t="s">
        <v>32</v>
      </c>
      <c r="W702" s="32" t="s">
        <v>37</v>
      </c>
      <c r="X702" s="28">
        <v>1.5009E-2</v>
      </c>
      <c r="Y702" s="29">
        <v>1.1233459873253586</v>
      </c>
      <c r="Z702" s="30">
        <v>1.6860299923766309E-2</v>
      </c>
      <c r="AA702" s="31">
        <v>2.6582366835602101E-5</v>
      </c>
      <c r="AB702" s="21"/>
      <c r="AC702" s="27" t="s">
        <v>32</v>
      </c>
      <c r="AD702" s="32" t="s">
        <v>37</v>
      </c>
      <c r="AE702" s="28">
        <v>3.6464000000000003E-2</v>
      </c>
      <c r="AF702" s="29">
        <v>0.82129073295565114</v>
      </c>
      <c r="AG702" s="30">
        <v>2.9947545286494865E-2</v>
      </c>
      <c r="AH702" s="31">
        <v>0</v>
      </c>
      <c r="AI702" s="21"/>
    </row>
    <row r="703" spans="1:35" outlineLevel="1" x14ac:dyDescent="0.2">
      <c r="A703" s="27" t="s">
        <v>38</v>
      </c>
      <c r="B703" s="27" t="s">
        <v>39</v>
      </c>
      <c r="C703" s="28">
        <v>1</v>
      </c>
      <c r="D703" s="29">
        <v>4.3404255319148932</v>
      </c>
      <c r="E703" s="30">
        <v>4.3404255319148932</v>
      </c>
      <c r="F703" s="31">
        <v>12.100039361986429</v>
      </c>
      <c r="G703" s="21"/>
      <c r="H703" s="27" t="s">
        <v>38</v>
      </c>
      <c r="I703" s="27" t="s">
        <v>39</v>
      </c>
      <c r="J703" s="28">
        <v>1</v>
      </c>
      <c r="K703" s="29">
        <v>4.08</v>
      </c>
      <c r="L703" s="30">
        <v>4.08</v>
      </c>
      <c r="M703" s="31">
        <v>2.4813651707612298E-2</v>
      </c>
      <c r="N703" s="21"/>
      <c r="O703" s="27" t="s">
        <v>38</v>
      </c>
      <c r="P703" s="27" t="s">
        <v>39</v>
      </c>
      <c r="Q703" s="28">
        <v>1</v>
      </c>
      <c r="R703" s="29">
        <v>4.3404255319148932</v>
      </c>
      <c r="S703" s="30">
        <v>4.3404255319148932</v>
      </c>
      <c r="T703" s="31">
        <v>3.0398735615005619E-5</v>
      </c>
      <c r="U703" s="21"/>
      <c r="V703" s="27" t="s">
        <v>38</v>
      </c>
      <c r="W703" s="27" t="s">
        <v>39</v>
      </c>
      <c r="X703" s="28">
        <v>1</v>
      </c>
      <c r="Y703" s="29">
        <v>4.3404255319148932</v>
      </c>
      <c r="Z703" s="30">
        <v>4.3404255319148932</v>
      </c>
      <c r="AA703" s="31">
        <v>6.843222495071806E-3</v>
      </c>
      <c r="AB703" s="21"/>
      <c r="AC703" s="27" t="s">
        <v>38</v>
      </c>
      <c r="AD703" s="27" t="s">
        <v>39</v>
      </c>
      <c r="AE703" s="28">
        <v>1</v>
      </c>
      <c r="AF703" s="29">
        <v>4.08</v>
      </c>
      <c r="AG703" s="30">
        <v>4.08</v>
      </c>
      <c r="AH703" s="31">
        <v>0</v>
      </c>
      <c r="AI703" s="21"/>
    </row>
    <row r="704" spans="1:35" outlineLevel="1" x14ac:dyDescent="0.2">
      <c r="A704" s="27" t="s">
        <v>38</v>
      </c>
      <c r="B704" s="27" t="s">
        <v>40</v>
      </c>
      <c r="C704" s="28">
        <v>1</v>
      </c>
      <c r="D704" s="29">
        <v>1.3404255319148937</v>
      </c>
      <c r="E704" s="30">
        <v>1.3404255319148937</v>
      </c>
      <c r="F704" s="31">
        <v>3.7367768617899269</v>
      </c>
      <c r="G704" s="21"/>
      <c r="H704" s="27" t="s">
        <v>38</v>
      </c>
      <c r="I704" s="27" t="s">
        <v>40</v>
      </c>
      <c r="J704" s="28">
        <v>1</v>
      </c>
      <c r="K704" s="29">
        <v>1.26</v>
      </c>
      <c r="L704" s="30">
        <v>1.26</v>
      </c>
      <c r="M704" s="31">
        <v>7.6630394979390918E-3</v>
      </c>
      <c r="N704" s="21"/>
      <c r="O704" s="27" t="s">
        <v>38</v>
      </c>
      <c r="P704" s="27" t="s">
        <v>40</v>
      </c>
      <c r="Q704" s="28">
        <v>1</v>
      </c>
      <c r="R704" s="29">
        <v>1.3404255319148937</v>
      </c>
      <c r="S704" s="30">
        <v>1.3404255319148937</v>
      </c>
      <c r="T704" s="31">
        <v>9.3878448222811492E-6</v>
      </c>
      <c r="U704" s="21"/>
      <c r="V704" s="27" t="s">
        <v>38</v>
      </c>
      <c r="W704" s="27" t="s">
        <v>40</v>
      </c>
      <c r="X704" s="28">
        <v>1</v>
      </c>
      <c r="Y704" s="29">
        <v>1.3404255319148937</v>
      </c>
      <c r="Z704" s="30">
        <v>1.3404255319148937</v>
      </c>
      <c r="AA704" s="31">
        <v>2.1133481234780582E-3</v>
      </c>
      <c r="AB704" s="21"/>
      <c r="AC704" s="27" t="s">
        <v>38</v>
      </c>
      <c r="AD704" s="27" t="s">
        <v>40</v>
      </c>
      <c r="AE704" s="28">
        <v>1</v>
      </c>
      <c r="AF704" s="29">
        <v>1.26</v>
      </c>
      <c r="AG704" s="30">
        <v>1.26</v>
      </c>
      <c r="AH704" s="31">
        <v>0</v>
      </c>
      <c r="AI704" s="21"/>
    </row>
    <row r="705" spans="1:35" outlineLevel="1" x14ac:dyDescent="0.2">
      <c r="A705" s="27" t="s">
        <v>38</v>
      </c>
      <c r="B705" s="27" t="s">
        <v>41</v>
      </c>
      <c r="C705" s="28">
        <v>1</v>
      </c>
      <c r="D705" s="29">
        <v>92.978723404255319</v>
      </c>
      <c r="E705" s="30">
        <v>92.978723404255319</v>
      </c>
      <c r="F705" s="31">
        <v>259.20182358765049</v>
      </c>
      <c r="G705" s="21"/>
      <c r="H705" s="27" t="s">
        <v>38</v>
      </c>
      <c r="I705" s="27" t="s">
        <v>41</v>
      </c>
      <c r="J705" s="28">
        <v>1</v>
      </c>
      <c r="K705" s="29">
        <v>92</v>
      </c>
      <c r="L705" s="30">
        <v>92</v>
      </c>
      <c r="M705" s="31">
        <v>0.55952351889714003</v>
      </c>
      <c r="N705" s="21"/>
      <c r="O705" s="27" t="s">
        <v>38</v>
      </c>
      <c r="P705" s="27" t="s">
        <v>41</v>
      </c>
      <c r="Q705" s="28">
        <v>1</v>
      </c>
      <c r="R705" s="29">
        <v>92.978723404255319</v>
      </c>
      <c r="S705" s="30">
        <v>92.978723404255319</v>
      </c>
      <c r="T705" s="31">
        <v>6.5118860116458125E-4</v>
      </c>
      <c r="U705" s="21"/>
      <c r="V705" s="27" t="s">
        <v>38</v>
      </c>
      <c r="W705" s="27" t="s">
        <v>41</v>
      </c>
      <c r="X705" s="28">
        <v>1</v>
      </c>
      <c r="Y705" s="29">
        <v>92.978723404255319</v>
      </c>
      <c r="Z705" s="30">
        <v>92.978723404255319</v>
      </c>
      <c r="AA705" s="31">
        <v>0.14659256031109705</v>
      </c>
      <c r="AB705" s="21"/>
      <c r="AC705" s="27" t="s">
        <v>38</v>
      </c>
      <c r="AD705" s="27" t="s">
        <v>41</v>
      </c>
      <c r="AE705" s="28">
        <v>1</v>
      </c>
      <c r="AF705" s="29">
        <v>92</v>
      </c>
      <c r="AG705" s="30">
        <v>92</v>
      </c>
      <c r="AH705" s="31">
        <v>0</v>
      </c>
      <c r="AI705" s="21"/>
    </row>
    <row r="706" spans="1:35" outlineLevel="1" x14ac:dyDescent="0.2">
      <c r="A706" s="27" t="s">
        <v>38</v>
      </c>
      <c r="B706" s="27" t="s">
        <v>42</v>
      </c>
      <c r="C706" s="28">
        <v>1</v>
      </c>
      <c r="D706" s="29">
        <v>1.5319148936170213</v>
      </c>
      <c r="E706" s="30">
        <v>1.5319148936170213</v>
      </c>
      <c r="F706" s="31">
        <v>4.2706021277599167</v>
      </c>
      <c r="G706" s="21"/>
      <c r="H706" s="27" t="s">
        <v>38</v>
      </c>
      <c r="I706" s="27" t="s">
        <v>42</v>
      </c>
      <c r="J706" s="28">
        <v>1</v>
      </c>
      <c r="K706" s="29">
        <v>1.44</v>
      </c>
      <c r="L706" s="30">
        <v>1.44</v>
      </c>
      <c r="M706" s="31">
        <v>8.7577594262161045E-3</v>
      </c>
      <c r="N706" s="21"/>
      <c r="O706" s="27" t="s">
        <v>38</v>
      </c>
      <c r="P706" s="27" t="s">
        <v>42</v>
      </c>
      <c r="Q706" s="28">
        <v>1</v>
      </c>
      <c r="R706" s="29">
        <v>1.5319148936170213</v>
      </c>
      <c r="S706" s="30">
        <v>1.5319148936170213</v>
      </c>
      <c r="T706" s="31">
        <v>1.0728965511178455E-5</v>
      </c>
      <c r="U706" s="21"/>
      <c r="V706" s="27" t="s">
        <v>38</v>
      </c>
      <c r="W706" s="27" t="s">
        <v>42</v>
      </c>
      <c r="X706" s="28">
        <v>1</v>
      </c>
      <c r="Y706" s="29">
        <v>1.5319148936170213</v>
      </c>
      <c r="Z706" s="30">
        <v>1.5319148936170213</v>
      </c>
      <c r="AA706" s="31">
        <v>2.4152549982606377E-3</v>
      </c>
      <c r="AB706" s="21"/>
      <c r="AC706" s="27" t="s">
        <v>38</v>
      </c>
      <c r="AD706" s="27" t="s">
        <v>42</v>
      </c>
      <c r="AE706" s="28">
        <v>1</v>
      </c>
      <c r="AF706" s="29">
        <v>1.44</v>
      </c>
      <c r="AG706" s="30">
        <v>1.44</v>
      </c>
      <c r="AH706" s="31">
        <v>0</v>
      </c>
      <c r="AI706" s="21"/>
    </row>
    <row r="707" spans="1:35" outlineLevel="1" x14ac:dyDescent="0.2">
      <c r="A707" s="27" t="s">
        <v>38</v>
      </c>
      <c r="B707" s="27" t="s">
        <v>43</v>
      </c>
      <c r="C707" s="28">
        <v>1</v>
      </c>
      <c r="D707" s="29">
        <v>1.6641337386018237E-2</v>
      </c>
      <c r="E707" s="30">
        <v>1.6641337386018237E-2</v>
      </c>
      <c r="F707" s="31">
        <v>4.6391957637868138E-2</v>
      </c>
      <c r="G707" s="21"/>
      <c r="H707" s="27" t="s">
        <v>38</v>
      </c>
      <c r="I707" s="27" t="s">
        <v>43</v>
      </c>
      <c r="J707" s="28">
        <v>1</v>
      </c>
      <c r="K707" s="29">
        <v>0.52142857142857146</v>
      </c>
      <c r="L707" s="30">
        <v>0.52142857142857146</v>
      </c>
      <c r="M707" s="31">
        <v>3.1712124906437288E-3</v>
      </c>
      <c r="N707" s="21"/>
      <c r="O707" s="27" t="s">
        <v>38</v>
      </c>
      <c r="P707" s="27" t="s">
        <v>43</v>
      </c>
      <c r="Q707" s="28">
        <v>1</v>
      </c>
      <c r="R707" s="29">
        <v>1.6641337386018237E-2</v>
      </c>
      <c r="S707" s="30">
        <v>1.6641337386018237E-2</v>
      </c>
      <c r="T707" s="31">
        <v>1.1654977415417071E-7</v>
      </c>
      <c r="U707" s="21"/>
      <c r="V707" s="27" t="s">
        <v>38</v>
      </c>
      <c r="W707" s="27" t="s">
        <v>43</v>
      </c>
      <c r="X707" s="28">
        <v>1</v>
      </c>
      <c r="Y707" s="29">
        <v>1.6641337386018237E-2</v>
      </c>
      <c r="Z707" s="30">
        <v>1.6641337386018237E-2</v>
      </c>
      <c r="AA707" s="31">
        <v>2.6237145070390857E-5</v>
      </c>
      <c r="AB707" s="21"/>
      <c r="AC707" s="27" t="s">
        <v>38</v>
      </c>
      <c r="AD707" s="27" t="s">
        <v>43</v>
      </c>
      <c r="AE707" s="28">
        <v>1</v>
      </c>
      <c r="AF707" s="29">
        <v>0.52142857142857146</v>
      </c>
      <c r="AG707" s="30">
        <v>0.52142857142857146</v>
      </c>
      <c r="AH707" s="31">
        <v>0</v>
      </c>
      <c r="AI707" s="21"/>
    </row>
    <row r="708" spans="1:35" outlineLevel="1" x14ac:dyDescent="0.2">
      <c r="A708" s="27" t="s">
        <v>38</v>
      </c>
      <c r="B708" s="27" t="s">
        <v>44</v>
      </c>
      <c r="C708" s="28">
        <v>0.2</v>
      </c>
      <c r="D708" s="29">
        <v>3.4095744680851067E-2</v>
      </c>
      <c r="E708" s="30">
        <v>6.819148936170214E-3</v>
      </c>
      <c r="F708" s="31">
        <v>1.9010110860375743E-2</v>
      </c>
      <c r="G708" s="21"/>
      <c r="H708" s="27" t="s">
        <v>38</v>
      </c>
      <c r="I708" s="27" t="s">
        <v>44</v>
      </c>
      <c r="J708" s="28">
        <v>0.2</v>
      </c>
      <c r="K708" s="29">
        <v>0</v>
      </c>
      <c r="L708" s="30">
        <v>0</v>
      </c>
      <c r="M708" s="31">
        <v>0</v>
      </c>
      <c r="N708" s="21"/>
      <c r="O708" s="27" t="s">
        <v>38</v>
      </c>
      <c r="P708" s="27" t="s">
        <v>44</v>
      </c>
      <c r="Q708" s="28">
        <v>0.2</v>
      </c>
      <c r="R708" s="29">
        <v>3.4095744680851067E-2</v>
      </c>
      <c r="S708" s="30">
        <v>6.819148936170214E-3</v>
      </c>
      <c r="T708" s="31">
        <v>4.7758797865731884E-8</v>
      </c>
      <c r="U708" s="21"/>
      <c r="V708" s="27" t="s">
        <v>38</v>
      </c>
      <c r="W708" s="27" t="s">
        <v>44</v>
      </c>
      <c r="X708" s="28">
        <v>0.2</v>
      </c>
      <c r="Y708" s="29">
        <v>3.4095744680851067E-2</v>
      </c>
      <c r="Z708" s="30">
        <v>6.819148936170214E-3</v>
      </c>
      <c r="AA708" s="31">
        <v>1.0751239263090757E-5</v>
      </c>
      <c r="AB708" s="21"/>
      <c r="AC708" s="27" t="s">
        <v>38</v>
      </c>
      <c r="AD708" s="27" t="s">
        <v>44</v>
      </c>
      <c r="AE708" s="28">
        <v>0.2</v>
      </c>
      <c r="AF708" s="29">
        <v>0</v>
      </c>
      <c r="AG708" s="30">
        <v>0</v>
      </c>
      <c r="AH708" s="31">
        <v>0</v>
      </c>
      <c r="AI708" s="21"/>
    </row>
    <row r="709" spans="1:35" outlineLevel="1" x14ac:dyDescent="0.2">
      <c r="A709" s="27" t="s">
        <v>45</v>
      </c>
      <c r="B709" s="27" t="s">
        <v>46</v>
      </c>
      <c r="C709" s="28">
        <v>0.21970777803924474</v>
      </c>
      <c r="D709" s="29">
        <v>5.3987234042553192E-2</v>
      </c>
      <c r="E709" s="30">
        <v>1.1861415233974035E-2</v>
      </c>
      <c r="F709" s="31">
        <v>3.3066709741851524E-2</v>
      </c>
      <c r="G709" s="21"/>
      <c r="H709" s="27" t="s">
        <v>45</v>
      </c>
      <c r="I709" s="27" t="s">
        <v>46</v>
      </c>
      <c r="J709" s="28">
        <v>0.21970777803924474</v>
      </c>
      <c r="K709" s="29">
        <v>8.4580000000000002</v>
      </c>
      <c r="L709" s="30">
        <v>1.8582883866559321</v>
      </c>
      <c r="M709" s="31">
        <v>1.1301696274211046E-2</v>
      </c>
      <c r="N709" s="21"/>
      <c r="O709" s="27" t="s">
        <v>45</v>
      </c>
      <c r="P709" s="27" t="s">
        <v>46</v>
      </c>
      <c r="Q709" s="28">
        <v>0.21970777803924474</v>
      </c>
      <c r="R709" s="29">
        <v>5.3987234042553192E-2</v>
      </c>
      <c r="S709" s="30">
        <v>1.1861415233974035E-2</v>
      </c>
      <c r="T709" s="31">
        <v>8.3072966709395627E-8</v>
      </c>
      <c r="U709" s="21"/>
      <c r="V709" s="27" t="s">
        <v>45</v>
      </c>
      <c r="W709" s="27" t="s">
        <v>46</v>
      </c>
      <c r="X709" s="28">
        <v>0.21970777803924474</v>
      </c>
      <c r="Y709" s="29">
        <v>5.3987234042553192E-2</v>
      </c>
      <c r="Z709" s="30">
        <v>1.1861415233974035E-2</v>
      </c>
      <c r="AA709" s="31">
        <v>1.8701001308668485E-5</v>
      </c>
      <c r="AB709" s="21"/>
      <c r="AC709" s="27" t="s">
        <v>45</v>
      </c>
      <c r="AD709" s="27" t="s">
        <v>46</v>
      </c>
      <c r="AE709" s="28">
        <v>0.21970777803924474</v>
      </c>
      <c r="AF709" s="29">
        <v>8.4580000000000002</v>
      </c>
      <c r="AG709" s="30">
        <v>1.8582883866559321</v>
      </c>
      <c r="AH709" s="31">
        <v>0</v>
      </c>
      <c r="AI709" s="21"/>
    </row>
    <row r="710" spans="1:35" outlineLevel="1" x14ac:dyDescent="0.2">
      <c r="A710" s="27" t="s">
        <v>45</v>
      </c>
      <c r="B710" s="27" t="s">
        <v>47</v>
      </c>
      <c r="C710" s="28">
        <v>0</v>
      </c>
      <c r="D710" s="29">
        <v>8.1765957446808507E-4</v>
      </c>
      <c r="E710" s="30">
        <v>0</v>
      </c>
      <c r="F710" s="31">
        <v>0</v>
      </c>
      <c r="G710" s="21"/>
      <c r="H710" s="27" t="s">
        <v>45</v>
      </c>
      <c r="I710" s="27" t="s">
        <v>47</v>
      </c>
      <c r="J710" s="28">
        <v>0</v>
      </c>
      <c r="K710" s="29">
        <v>0.12809999999999999</v>
      </c>
      <c r="L710" s="30">
        <v>0</v>
      </c>
      <c r="M710" s="31">
        <v>0</v>
      </c>
      <c r="N710" s="21"/>
      <c r="O710" s="27" t="s">
        <v>45</v>
      </c>
      <c r="P710" s="27" t="s">
        <v>47</v>
      </c>
      <c r="Q710" s="28">
        <v>0</v>
      </c>
      <c r="R710" s="29">
        <v>8.1765957446808507E-4</v>
      </c>
      <c r="S710" s="30">
        <v>0</v>
      </c>
      <c r="T710" s="31">
        <v>0</v>
      </c>
      <c r="U710" s="21"/>
      <c r="V710" s="27" t="s">
        <v>45</v>
      </c>
      <c r="W710" s="27" t="s">
        <v>47</v>
      </c>
      <c r="X710" s="28">
        <v>0</v>
      </c>
      <c r="Y710" s="29">
        <v>8.1765957446808507E-4</v>
      </c>
      <c r="Z710" s="30">
        <v>0</v>
      </c>
      <c r="AA710" s="31">
        <v>0</v>
      </c>
      <c r="AB710" s="21"/>
      <c r="AC710" s="27" t="s">
        <v>45</v>
      </c>
      <c r="AD710" s="27" t="s">
        <v>47</v>
      </c>
      <c r="AE710" s="28">
        <v>0</v>
      </c>
      <c r="AF710" s="29">
        <v>0.12809999999999999</v>
      </c>
      <c r="AG710" s="30">
        <v>0</v>
      </c>
      <c r="AH710" s="31">
        <v>0</v>
      </c>
      <c r="AI710" s="21"/>
    </row>
    <row r="711" spans="1:35" outlineLevel="1" x14ac:dyDescent="0.2">
      <c r="A711" s="27" t="s">
        <v>45</v>
      </c>
      <c r="B711" s="27" t="s">
        <v>48</v>
      </c>
      <c r="C711" s="28">
        <v>0</v>
      </c>
      <c r="D711" s="29">
        <v>1.0598070212765958E-3</v>
      </c>
      <c r="E711" s="30">
        <v>0</v>
      </c>
      <c r="F711" s="31">
        <v>0</v>
      </c>
      <c r="G711" s="21"/>
      <c r="H711" s="27" t="s">
        <v>45</v>
      </c>
      <c r="I711" s="27" t="s">
        <v>48</v>
      </c>
      <c r="J711" s="28">
        <v>0</v>
      </c>
      <c r="K711" s="29">
        <v>0.16603643333333332</v>
      </c>
      <c r="L711" s="30">
        <v>0</v>
      </c>
      <c r="M711" s="31">
        <v>0</v>
      </c>
      <c r="N711" s="21"/>
      <c r="O711" s="27" t="s">
        <v>45</v>
      </c>
      <c r="P711" s="27" t="s">
        <v>48</v>
      </c>
      <c r="Q711" s="28">
        <v>0</v>
      </c>
      <c r="R711" s="29">
        <v>1.0598070212765958E-3</v>
      </c>
      <c r="S711" s="30">
        <v>0</v>
      </c>
      <c r="T711" s="31">
        <v>0</v>
      </c>
      <c r="U711" s="21"/>
      <c r="V711" s="27" t="s">
        <v>45</v>
      </c>
      <c r="W711" s="27" t="s">
        <v>48</v>
      </c>
      <c r="X711" s="28">
        <v>0</v>
      </c>
      <c r="Y711" s="29">
        <v>1.0598070212765958E-3</v>
      </c>
      <c r="Z711" s="30">
        <v>0</v>
      </c>
      <c r="AA711" s="31">
        <v>0</v>
      </c>
      <c r="AB711" s="21"/>
      <c r="AC711" s="27" t="s">
        <v>45</v>
      </c>
      <c r="AD711" s="27" t="s">
        <v>48</v>
      </c>
      <c r="AE711" s="28">
        <v>0</v>
      </c>
      <c r="AF711" s="29">
        <v>0.16603643333333332</v>
      </c>
      <c r="AG711" s="30">
        <v>0</v>
      </c>
      <c r="AH711" s="31">
        <v>0</v>
      </c>
      <c r="AI711" s="21"/>
    </row>
    <row r="712" spans="1:35" outlineLevel="1" x14ac:dyDescent="0.2">
      <c r="A712" s="27" t="s">
        <v>45</v>
      </c>
      <c r="B712" s="27" t="s">
        <v>49</v>
      </c>
      <c r="C712" s="28">
        <v>0</v>
      </c>
      <c r="D712" s="29">
        <v>2.578349049862181E-4</v>
      </c>
      <c r="E712" s="30">
        <v>0</v>
      </c>
      <c r="F712" s="31">
        <v>0</v>
      </c>
      <c r="G712" s="21"/>
      <c r="H712" s="27" t="s">
        <v>45</v>
      </c>
      <c r="I712" s="27" t="s">
        <v>49</v>
      </c>
      <c r="J712" s="28">
        <v>0</v>
      </c>
      <c r="K712" s="29">
        <v>4.0394135114507505E-2</v>
      </c>
      <c r="L712" s="30">
        <v>0</v>
      </c>
      <c r="M712" s="31">
        <v>0</v>
      </c>
      <c r="N712" s="21"/>
      <c r="O712" s="27" t="s">
        <v>45</v>
      </c>
      <c r="P712" s="27" t="s">
        <v>49</v>
      </c>
      <c r="Q712" s="28">
        <v>0</v>
      </c>
      <c r="R712" s="29">
        <v>2.578349049862181E-4</v>
      </c>
      <c r="S712" s="30">
        <v>0</v>
      </c>
      <c r="T712" s="31">
        <v>0</v>
      </c>
      <c r="U712" s="21"/>
      <c r="V712" s="27" t="s">
        <v>45</v>
      </c>
      <c r="W712" s="27" t="s">
        <v>49</v>
      </c>
      <c r="X712" s="28">
        <v>0</v>
      </c>
      <c r="Y712" s="29">
        <v>2.578349049862181E-4</v>
      </c>
      <c r="Z712" s="30">
        <v>0</v>
      </c>
      <c r="AA712" s="31">
        <v>0</v>
      </c>
      <c r="AB712" s="21"/>
      <c r="AC712" s="27" t="s">
        <v>45</v>
      </c>
      <c r="AD712" s="27" t="s">
        <v>49</v>
      </c>
      <c r="AE712" s="28">
        <v>0</v>
      </c>
      <c r="AF712" s="29">
        <v>4.0394135114507505E-2</v>
      </c>
      <c r="AG712" s="30">
        <v>0</v>
      </c>
      <c r="AH712" s="31">
        <v>0</v>
      </c>
      <c r="AI712" s="21"/>
    </row>
    <row r="713" spans="1:35" outlineLevel="1" x14ac:dyDescent="0.2">
      <c r="A713" s="27" t="s">
        <v>45</v>
      </c>
      <c r="B713" s="27" t="s">
        <v>50</v>
      </c>
      <c r="C713" s="28">
        <v>0</v>
      </c>
      <c r="D713" s="29">
        <v>8.3690370577985107E-4</v>
      </c>
      <c r="E713" s="30">
        <v>0</v>
      </c>
      <c r="F713" s="31">
        <v>0</v>
      </c>
      <c r="G713" s="21"/>
      <c r="H713" s="27" t="s">
        <v>45</v>
      </c>
      <c r="I713" s="27" t="s">
        <v>50</v>
      </c>
      <c r="J713" s="28">
        <v>0</v>
      </c>
      <c r="K713" s="29">
        <v>0.13111491390551</v>
      </c>
      <c r="L713" s="30">
        <v>0</v>
      </c>
      <c r="M713" s="31">
        <v>0</v>
      </c>
      <c r="N713" s="21"/>
      <c r="O713" s="27" t="s">
        <v>45</v>
      </c>
      <c r="P713" s="27" t="s">
        <v>50</v>
      </c>
      <c r="Q713" s="28">
        <v>0</v>
      </c>
      <c r="R713" s="29">
        <v>8.3690370577985107E-4</v>
      </c>
      <c r="S713" s="30">
        <v>0</v>
      </c>
      <c r="T713" s="31">
        <v>0</v>
      </c>
      <c r="U713" s="21"/>
      <c r="V713" s="27" t="s">
        <v>45</v>
      </c>
      <c r="W713" s="27" t="s">
        <v>50</v>
      </c>
      <c r="X713" s="28">
        <v>0</v>
      </c>
      <c r="Y713" s="29">
        <v>8.3690370577985107E-4</v>
      </c>
      <c r="Z713" s="30">
        <v>0</v>
      </c>
      <c r="AA713" s="31">
        <v>0</v>
      </c>
      <c r="AB713" s="21"/>
      <c r="AC713" s="27" t="s">
        <v>45</v>
      </c>
      <c r="AD713" s="27" t="s">
        <v>50</v>
      </c>
      <c r="AE713" s="28">
        <v>0</v>
      </c>
      <c r="AF713" s="29">
        <v>0.13111491390551</v>
      </c>
      <c r="AG713" s="30">
        <v>0</v>
      </c>
      <c r="AH713" s="31">
        <v>0</v>
      </c>
      <c r="AI713" s="21"/>
    </row>
    <row r="714" spans="1:35" ht="15" outlineLevel="1" thickBot="1" x14ac:dyDescent="0.25">
      <c r="A714" s="27" t="s">
        <v>45</v>
      </c>
      <c r="B714" t="s">
        <v>51</v>
      </c>
      <c r="C714" s="28">
        <v>1</v>
      </c>
      <c r="D714" s="29">
        <v>8.5</v>
      </c>
      <c r="E714" s="30">
        <v>8.5</v>
      </c>
      <c r="F714" s="31">
        <v>23.695910417223427</v>
      </c>
      <c r="G714" s="21"/>
      <c r="H714" s="27" t="s">
        <v>45</v>
      </c>
      <c r="I714" t="s">
        <v>51</v>
      </c>
      <c r="J714" s="28">
        <v>1</v>
      </c>
      <c r="K714" s="29">
        <v>8.5</v>
      </c>
      <c r="L714" s="30">
        <v>8.5</v>
      </c>
      <c r="M714" s="31">
        <v>5.1695107724192287E-2</v>
      </c>
      <c r="N714" s="21"/>
      <c r="O714" s="27" t="s">
        <v>45</v>
      </c>
      <c r="P714" t="s">
        <v>51</v>
      </c>
      <c r="Q714" s="28">
        <v>1</v>
      </c>
      <c r="R714" s="29">
        <v>8.5</v>
      </c>
      <c r="S714" s="30">
        <v>8.5</v>
      </c>
      <c r="T714" s="31">
        <v>5.9530857246052675E-5</v>
      </c>
      <c r="U714" s="21"/>
      <c r="V714" s="27" t="s">
        <v>45</v>
      </c>
      <c r="W714" t="s">
        <v>51</v>
      </c>
      <c r="X714" s="28">
        <v>1</v>
      </c>
      <c r="Y714" s="29">
        <v>8.5</v>
      </c>
      <c r="Z714" s="30">
        <v>8.5</v>
      </c>
      <c r="AA714" s="31">
        <v>1.3401310719515622E-2</v>
      </c>
      <c r="AB714" s="21"/>
      <c r="AC714" s="27" t="s">
        <v>45</v>
      </c>
      <c r="AD714" t="s">
        <v>51</v>
      </c>
      <c r="AE714" s="28">
        <v>1</v>
      </c>
      <c r="AF714" s="29">
        <v>8.5</v>
      </c>
      <c r="AG714" s="30">
        <v>8.5</v>
      </c>
      <c r="AH714" s="31">
        <v>0</v>
      </c>
      <c r="AI714" s="21"/>
    </row>
    <row r="715" spans="1:35" ht="15.75" outlineLevel="1" thickTop="1" thickBot="1" x14ac:dyDescent="0.25">
      <c r="A715" s="33" t="s">
        <v>52</v>
      </c>
      <c r="B715" s="33"/>
      <c r="C715" s="33"/>
      <c r="D715" s="34"/>
      <c r="E715" s="34">
        <v>179.84325123893453</v>
      </c>
      <c r="F715" s="34">
        <v>501.35877299999999</v>
      </c>
      <c r="G715" s="21"/>
      <c r="H715" s="33" t="s">
        <v>52</v>
      </c>
      <c r="I715" s="33"/>
      <c r="J715" s="33"/>
      <c r="K715" s="34"/>
      <c r="L715" s="34">
        <v>176.38112885687846</v>
      </c>
      <c r="M715" s="34">
        <v>1.0727107596201142</v>
      </c>
      <c r="N715" s="21"/>
      <c r="O715" s="33" t="s">
        <v>52</v>
      </c>
      <c r="P715" s="33"/>
      <c r="Q715" s="33"/>
      <c r="R715" s="34"/>
      <c r="S715" s="34">
        <v>176.92925332070493</v>
      </c>
      <c r="T715" s="34">
        <v>1.2391470731865385E-3</v>
      </c>
      <c r="U715" s="21"/>
      <c r="V715" s="33" t="s">
        <v>52</v>
      </c>
      <c r="W715" s="33"/>
      <c r="X715" s="33"/>
      <c r="Y715" s="34"/>
      <c r="Z715" s="34">
        <v>177.22658316174619</v>
      </c>
      <c r="AA715" s="34">
        <v>0.2794198245539572</v>
      </c>
      <c r="AB715" s="21"/>
      <c r="AC715" s="33" t="s">
        <v>52</v>
      </c>
      <c r="AD715" s="33"/>
      <c r="AE715" s="33"/>
      <c r="AF715" s="34"/>
      <c r="AG715" s="34">
        <v>177.15927042458182</v>
      </c>
      <c r="AH715" s="34">
        <v>0</v>
      </c>
      <c r="AI715" s="21"/>
    </row>
    <row r="716" spans="1:35" ht="15" outlineLevel="1" thickTop="1" x14ac:dyDescent="0.2">
      <c r="G716" s="21"/>
      <c r="N716" s="21"/>
      <c r="U716" s="21"/>
      <c r="AB716" s="21"/>
      <c r="AI716" s="21"/>
    </row>
    <row r="717" spans="1:35" ht="16.5" thickBot="1" x14ac:dyDescent="0.3">
      <c r="A717" s="71" t="s">
        <v>45</v>
      </c>
      <c r="B717" s="71"/>
      <c r="C717" s="71"/>
      <c r="D717" s="71"/>
      <c r="E717" s="71"/>
      <c r="F717" s="71"/>
      <c r="G717" s="21"/>
      <c r="H717" s="71" t="s">
        <v>45</v>
      </c>
      <c r="I717" s="71"/>
      <c r="J717" s="71"/>
      <c r="K717" s="71"/>
      <c r="L717" s="71"/>
      <c r="M717" s="71"/>
      <c r="N717" s="21"/>
      <c r="O717" s="71" t="s">
        <v>45</v>
      </c>
      <c r="P717" s="71"/>
      <c r="Q717" s="71"/>
      <c r="R717" s="71"/>
      <c r="S717" s="71"/>
      <c r="T717" s="71"/>
      <c r="U717" s="21"/>
      <c r="V717" s="71" t="s">
        <v>45</v>
      </c>
      <c r="W717" s="71"/>
      <c r="X717" s="71"/>
      <c r="Y717" s="71"/>
      <c r="Z717" s="71"/>
      <c r="AA717" s="71"/>
      <c r="AB717" s="21"/>
      <c r="AC717" s="71" t="s">
        <v>45</v>
      </c>
      <c r="AD717" s="71"/>
      <c r="AE717" s="71"/>
      <c r="AF717" s="71"/>
      <c r="AG717" s="71"/>
      <c r="AH717" s="71"/>
      <c r="AI717" s="21"/>
    </row>
    <row r="718" spans="1:35" ht="15" outlineLevel="1" thickTop="1" x14ac:dyDescent="0.2">
      <c r="A718" s="1"/>
      <c r="B718" s="22" t="s">
        <v>148</v>
      </c>
      <c r="C718" s="23">
        <v>83.281927378183866</v>
      </c>
      <c r="D718" s="24"/>
      <c r="E718" s="1"/>
      <c r="F718" s="1"/>
      <c r="G718" s="21"/>
      <c r="H718" s="1"/>
      <c r="I718" s="22" t="s">
        <v>148</v>
      </c>
      <c r="J718" s="23">
        <v>9.7386807439695744</v>
      </c>
      <c r="K718" s="24"/>
      <c r="L718" s="1"/>
      <c r="M718" s="1"/>
      <c r="N718" s="21"/>
      <c r="O718" s="1"/>
      <c r="P718" s="22" t="s">
        <v>148</v>
      </c>
      <c r="Q718" s="23">
        <v>10.548685990114347</v>
      </c>
      <c r="R718" s="24"/>
      <c r="S718" s="1"/>
      <c r="T718" s="1"/>
      <c r="U718" s="21"/>
      <c r="V718" s="1"/>
      <c r="W718" s="22" t="s">
        <v>148</v>
      </c>
      <c r="X718" s="23">
        <v>3.3693188202857436</v>
      </c>
      <c r="Y718" s="24"/>
      <c r="Z718" s="1"/>
      <c r="AA718" s="1"/>
      <c r="AB718" s="21"/>
      <c r="AC718" s="1"/>
      <c r="AD718" s="22" t="s">
        <v>148</v>
      </c>
      <c r="AE718" s="23">
        <v>3.074730344425086</v>
      </c>
      <c r="AF718" s="24"/>
      <c r="AG718" s="1"/>
      <c r="AH718" s="1"/>
      <c r="AI718" s="21"/>
    </row>
    <row r="719" spans="1:35" outlineLevel="1" x14ac:dyDescent="0.2">
      <c r="A719" s="1"/>
      <c r="B719" s="25" t="s">
        <v>149</v>
      </c>
      <c r="C719" s="23">
        <v>12.909874072890915</v>
      </c>
      <c r="D719" s="1"/>
      <c r="E719" s="1"/>
      <c r="F719" s="1"/>
      <c r="G719" s="21"/>
      <c r="H719" s="1"/>
      <c r="I719" s="25" t="s">
        <v>149</v>
      </c>
      <c r="J719" s="23">
        <v>11.970076095052615</v>
      </c>
      <c r="K719" s="1"/>
      <c r="L719" s="1"/>
      <c r="M719" s="1"/>
      <c r="N719" s="21"/>
      <c r="O719" s="1"/>
      <c r="P719" s="25" t="s">
        <v>149</v>
      </c>
      <c r="Q719" s="23">
        <v>12.636408036521257</v>
      </c>
      <c r="R719" s="1"/>
      <c r="S719" s="1"/>
      <c r="T719" s="1"/>
      <c r="U719" s="21"/>
      <c r="V719" s="1"/>
      <c r="W719" s="25" t="s">
        <v>149</v>
      </c>
      <c r="X719" s="23">
        <v>12.887671344484367</v>
      </c>
      <c r="Y719" s="1"/>
      <c r="Z719" s="1"/>
      <c r="AA719" s="1"/>
      <c r="AB719" s="21"/>
      <c r="AC719" s="1"/>
      <c r="AD719" s="25" t="s">
        <v>149</v>
      </c>
      <c r="AE719" s="23">
        <v>12.149923181639416</v>
      </c>
      <c r="AF719" s="1"/>
      <c r="AG719" s="1"/>
      <c r="AH719" s="1"/>
      <c r="AI719" s="21"/>
    </row>
    <row r="720" spans="1:35" outlineLevel="1" x14ac:dyDescent="0.2">
      <c r="A720" s="1"/>
      <c r="B720" s="22" t="s">
        <v>150</v>
      </c>
      <c r="C720" s="23">
        <v>1075.159195</v>
      </c>
      <c r="D720" s="24"/>
      <c r="E720" s="1"/>
      <c r="F720" s="1"/>
      <c r="G720" s="21"/>
      <c r="H720" s="1"/>
      <c r="I720" s="22" t="s">
        <v>150</v>
      </c>
      <c r="J720" s="23">
        <v>116.57274957073942</v>
      </c>
      <c r="K720" s="24"/>
      <c r="L720" s="1"/>
      <c r="M720" s="1"/>
      <c r="N720" s="21"/>
      <c r="O720" s="1"/>
      <c r="P720" s="22" t="s">
        <v>150</v>
      </c>
      <c r="Q720" s="23">
        <v>133.2975004202201</v>
      </c>
      <c r="R720" s="24"/>
      <c r="S720" s="1"/>
      <c r="T720" s="1"/>
      <c r="U720" s="21"/>
      <c r="V720" s="1"/>
      <c r="W720" s="22" t="s">
        <v>150</v>
      </c>
      <c r="X720" s="23">
        <v>43.422673610628451</v>
      </c>
      <c r="Y720" s="24"/>
      <c r="Z720" s="1"/>
      <c r="AA720" s="1"/>
      <c r="AB720" s="21"/>
      <c r="AC720" s="1"/>
      <c r="AD720" s="22" t="s">
        <v>150</v>
      </c>
      <c r="AE720" s="23">
        <v>37.357737489020494</v>
      </c>
      <c r="AF720" s="24"/>
      <c r="AG720" s="1"/>
      <c r="AH720" s="1"/>
      <c r="AI720" s="21"/>
    </row>
    <row r="721" spans="1:35" outlineLevel="1" x14ac:dyDescent="0.2">
      <c r="A721" s="1"/>
      <c r="B721" s="25"/>
      <c r="C721" s="26"/>
      <c r="D721" s="1"/>
      <c r="E721" s="1"/>
      <c r="F721" s="1"/>
      <c r="G721" s="21"/>
      <c r="H721" s="1"/>
      <c r="I721" s="25"/>
      <c r="J721" s="26"/>
      <c r="K721" s="1"/>
      <c r="L721" s="1"/>
      <c r="M721" s="1"/>
      <c r="N721" s="21"/>
      <c r="O721" s="1"/>
      <c r="P721" s="25"/>
      <c r="Q721" s="26"/>
      <c r="R721" s="1"/>
      <c r="S721" s="1"/>
      <c r="T721" s="1"/>
      <c r="U721" s="21"/>
      <c r="V721" s="1"/>
      <c r="W721" s="25"/>
      <c r="X721" s="26"/>
      <c r="Y721" s="1"/>
      <c r="Z721" s="1"/>
      <c r="AA721" s="1"/>
      <c r="AB721" s="21"/>
      <c r="AC721" s="1"/>
      <c r="AD721" s="25"/>
      <c r="AE721" s="26"/>
      <c r="AF721" s="1"/>
      <c r="AG721" s="1"/>
      <c r="AH721" s="1"/>
      <c r="AI721" s="21"/>
    </row>
    <row r="722" spans="1:35" ht="15.6" customHeight="1" outlineLevel="1" thickBot="1" x14ac:dyDescent="0.3">
      <c r="A722" s="72" t="s">
        <v>158</v>
      </c>
      <c r="B722" s="72"/>
      <c r="C722" s="72"/>
      <c r="D722" s="72"/>
      <c r="E722" s="72"/>
      <c r="F722" s="72"/>
      <c r="G722" s="21"/>
      <c r="H722" s="72" t="s">
        <v>158</v>
      </c>
      <c r="I722" s="72"/>
      <c r="J722" s="72"/>
      <c r="K722" s="72"/>
      <c r="L722" s="72"/>
      <c r="M722" s="72"/>
      <c r="N722" s="21"/>
      <c r="O722" s="72" t="s">
        <v>158</v>
      </c>
      <c r="P722" s="72"/>
      <c r="Q722" s="72"/>
      <c r="R722" s="72"/>
      <c r="S722" s="72"/>
      <c r="T722" s="72"/>
      <c r="U722" s="21"/>
      <c r="V722" s="72" t="s">
        <v>158</v>
      </c>
      <c r="W722" s="72"/>
      <c r="X722" s="72"/>
      <c r="Y722" s="72"/>
      <c r="Z722" s="72"/>
      <c r="AA722" s="72"/>
      <c r="AB722" s="21"/>
      <c r="AC722" s="72" t="s">
        <v>158</v>
      </c>
      <c r="AD722" s="72"/>
      <c r="AE722" s="72"/>
      <c r="AF722" s="72"/>
      <c r="AG722" s="72"/>
      <c r="AH722" s="72"/>
      <c r="AI722" s="21"/>
    </row>
    <row r="723" spans="1:35" ht="15" outlineLevel="1" thickTop="1" x14ac:dyDescent="0.2">
      <c r="A723" s="67" t="s">
        <v>1</v>
      </c>
      <c r="B723" s="69" t="s">
        <v>2</v>
      </c>
      <c r="C723" s="69" t="s">
        <v>151</v>
      </c>
      <c r="D723" s="35" t="s">
        <v>152</v>
      </c>
      <c r="E723" s="36" t="s">
        <v>153</v>
      </c>
      <c r="F723" s="35" t="s">
        <v>154</v>
      </c>
      <c r="G723" s="21"/>
      <c r="H723" s="67" t="s">
        <v>1</v>
      </c>
      <c r="I723" s="69" t="s">
        <v>2</v>
      </c>
      <c r="J723" s="69" t="s">
        <v>151</v>
      </c>
      <c r="K723" s="35" t="s">
        <v>152</v>
      </c>
      <c r="L723" s="36" t="s">
        <v>153</v>
      </c>
      <c r="M723" s="35" t="s">
        <v>154</v>
      </c>
      <c r="N723" s="21"/>
      <c r="O723" s="67" t="s">
        <v>1</v>
      </c>
      <c r="P723" s="69" t="s">
        <v>2</v>
      </c>
      <c r="Q723" s="69" t="s">
        <v>151</v>
      </c>
      <c r="R723" s="35" t="s">
        <v>152</v>
      </c>
      <c r="S723" s="36" t="s">
        <v>153</v>
      </c>
      <c r="T723" s="35" t="s">
        <v>154</v>
      </c>
      <c r="U723" s="21"/>
      <c r="V723" s="67" t="s">
        <v>1</v>
      </c>
      <c r="W723" s="69" t="s">
        <v>2</v>
      </c>
      <c r="X723" s="69" t="s">
        <v>151</v>
      </c>
      <c r="Y723" s="35" t="s">
        <v>152</v>
      </c>
      <c r="Z723" s="36" t="s">
        <v>153</v>
      </c>
      <c r="AA723" s="35" t="s">
        <v>154</v>
      </c>
      <c r="AB723" s="21"/>
      <c r="AC723" s="67" t="s">
        <v>1</v>
      </c>
      <c r="AD723" s="69" t="s">
        <v>2</v>
      </c>
      <c r="AE723" s="69" t="s">
        <v>151</v>
      </c>
      <c r="AF723" s="35" t="s">
        <v>152</v>
      </c>
      <c r="AG723" s="36" t="s">
        <v>153</v>
      </c>
      <c r="AH723" s="35" t="s">
        <v>154</v>
      </c>
      <c r="AI723" s="21"/>
    </row>
    <row r="724" spans="1:35" ht="15" outlineLevel="1" thickBot="1" x14ac:dyDescent="0.25">
      <c r="A724" s="68"/>
      <c r="B724" s="70"/>
      <c r="C724" s="70"/>
      <c r="D724" s="37" t="s">
        <v>155</v>
      </c>
      <c r="E724" s="37" t="s">
        <v>156</v>
      </c>
      <c r="F724" s="37" t="s">
        <v>157</v>
      </c>
      <c r="G724" s="21"/>
      <c r="H724" s="68"/>
      <c r="I724" s="70"/>
      <c r="J724" s="70"/>
      <c r="K724" s="37" t="s">
        <v>155</v>
      </c>
      <c r="L724" s="37" t="s">
        <v>156</v>
      </c>
      <c r="M724" s="37" t="s">
        <v>157</v>
      </c>
      <c r="N724" s="21"/>
      <c r="O724" s="68"/>
      <c r="P724" s="70"/>
      <c r="Q724" s="70"/>
      <c r="R724" s="37" t="s">
        <v>155</v>
      </c>
      <c r="S724" s="37" t="s">
        <v>156</v>
      </c>
      <c r="T724" s="37" t="s">
        <v>157</v>
      </c>
      <c r="U724" s="21"/>
      <c r="V724" s="68"/>
      <c r="W724" s="70"/>
      <c r="X724" s="70"/>
      <c r="Y724" s="37" t="s">
        <v>155</v>
      </c>
      <c r="Z724" s="37" t="s">
        <v>156</v>
      </c>
      <c r="AA724" s="37" t="s">
        <v>157</v>
      </c>
      <c r="AB724" s="21"/>
      <c r="AC724" s="68"/>
      <c r="AD724" s="70"/>
      <c r="AE724" s="70"/>
      <c r="AF724" s="37" t="s">
        <v>155</v>
      </c>
      <c r="AG724" s="37" t="s">
        <v>156</v>
      </c>
      <c r="AH724" s="37" t="s">
        <v>157</v>
      </c>
      <c r="AI724" s="21"/>
    </row>
    <row r="725" spans="1:35" ht="15" outlineLevel="1" thickTop="1" x14ac:dyDescent="0.2">
      <c r="A725" s="27" t="s">
        <v>3</v>
      </c>
      <c r="B725" t="s">
        <v>4</v>
      </c>
      <c r="C725" s="28">
        <v>3.8710177838984471E-2</v>
      </c>
      <c r="D725" s="29">
        <v>2.3080532554645377</v>
      </c>
      <c r="E725" s="30">
        <v>8.9345151980879306E-2</v>
      </c>
      <c r="F725" s="31">
        <v>7.4408364588643909</v>
      </c>
      <c r="G725" s="21"/>
      <c r="H725" s="27" t="s">
        <v>3</v>
      </c>
      <c r="I725" t="s">
        <v>4</v>
      </c>
      <c r="J725" s="28">
        <v>7.9927023084265025E-2</v>
      </c>
      <c r="K725" s="29">
        <v>1.4508200457782778</v>
      </c>
      <c r="L725" s="30">
        <v>0.11595972729003486</v>
      </c>
      <c r="M725" s="31">
        <v>1.1292947632354255</v>
      </c>
      <c r="N725" s="21"/>
      <c r="O725" s="27" t="s">
        <v>3</v>
      </c>
      <c r="P725" t="s">
        <v>4</v>
      </c>
      <c r="Q725" s="28">
        <v>3.8710177838984471E-2</v>
      </c>
      <c r="R725" s="29">
        <v>1.495306219366981</v>
      </c>
      <c r="S725" s="30">
        <v>5.7883569675435363E-2</v>
      </c>
      <c r="T725" s="31">
        <v>0.61059560049307271</v>
      </c>
      <c r="U725" s="21"/>
      <c r="V725" s="27" t="s">
        <v>3</v>
      </c>
      <c r="W725" t="s">
        <v>4</v>
      </c>
      <c r="X725" s="28">
        <v>3.8710177838984471E-2</v>
      </c>
      <c r="Y725" s="29">
        <v>2.010448034497395</v>
      </c>
      <c r="Z725" s="30">
        <v>7.7824800951430947E-2</v>
      </c>
      <c r="AA725" s="31">
        <v>0.26221656653064812</v>
      </c>
      <c r="AB725" s="21"/>
      <c r="AC725" s="27" t="s">
        <v>3</v>
      </c>
      <c r="AD725" t="s">
        <v>4</v>
      </c>
      <c r="AE725" s="28">
        <v>7.9927023084265025E-2</v>
      </c>
      <c r="AF725" s="29">
        <v>1.5218284799982251</v>
      </c>
      <c r="AG725" s="30">
        <v>0.12163522005111009</v>
      </c>
      <c r="AH725" s="31">
        <v>0.37399550204197085</v>
      </c>
      <c r="AI725" s="21"/>
    </row>
    <row r="726" spans="1:35" outlineLevel="1" x14ac:dyDescent="0.2">
      <c r="A726" s="27" t="s">
        <v>3</v>
      </c>
      <c r="B726" t="s">
        <v>5</v>
      </c>
      <c r="C726" s="28">
        <v>3.8710177838984471E-2</v>
      </c>
      <c r="D726" s="29">
        <v>2.2932186204858578</v>
      </c>
      <c r="E726" s="30">
        <v>8.8770900622678187E-2</v>
      </c>
      <c r="F726" s="31">
        <v>7.3930116989538615</v>
      </c>
      <c r="G726" s="21"/>
      <c r="H726" s="27" t="s">
        <v>3</v>
      </c>
      <c r="I726" t="s">
        <v>5</v>
      </c>
      <c r="J726" s="28">
        <v>4.13746798640484E-2</v>
      </c>
      <c r="K726" s="29">
        <v>1.5820867259716076</v>
      </c>
      <c r="L726" s="30">
        <v>6.5458331804235728E-2</v>
      </c>
      <c r="M726" s="31">
        <v>0.63747779547428163</v>
      </c>
      <c r="N726" s="21"/>
      <c r="O726" s="27" t="s">
        <v>3</v>
      </c>
      <c r="P726" t="s">
        <v>5</v>
      </c>
      <c r="Q726" s="28">
        <v>3.8710177838984471E-2</v>
      </c>
      <c r="R726" s="29">
        <v>1.5898228402756298</v>
      </c>
      <c r="S726" s="30">
        <v>6.1542324879549033E-2</v>
      </c>
      <c r="T726" s="31">
        <v>0.6491906602559645</v>
      </c>
      <c r="U726" s="21"/>
      <c r="V726" s="27" t="s">
        <v>3</v>
      </c>
      <c r="W726" t="s">
        <v>5</v>
      </c>
      <c r="X726" s="28">
        <v>3.8710177838984471E-2</v>
      </c>
      <c r="Y726" s="29">
        <v>2.1119695144899175</v>
      </c>
      <c r="Z726" s="30">
        <v>8.1754715496418398E-2</v>
      </c>
      <c r="AA726" s="31">
        <v>0.27545770156918903</v>
      </c>
      <c r="AB726" s="21"/>
      <c r="AC726" s="27" t="s">
        <v>3</v>
      </c>
      <c r="AD726" t="s">
        <v>5</v>
      </c>
      <c r="AE726" s="28">
        <v>4.13746798640484E-2</v>
      </c>
      <c r="AF726" s="29">
        <v>1.5914086280053235</v>
      </c>
      <c r="AG726" s="30">
        <v>6.5844022516604747E-2</v>
      </c>
      <c r="AH726" s="31">
        <v>0.20245261403081324</v>
      </c>
      <c r="AI726" s="21"/>
    </row>
    <row r="727" spans="1:35" outlineLevel="1" x14ac:dyDescent="0.2">
      <c r="A727" s="27" t="s">
        <v>3</v>
      </c>
      <c r="B727" t="s">
        <v>6</v>
      </c>
      <c r="C727" s="28">
        <v>0.21827424273899113</v>
      </c>
      <c r="D727" s="29">
        <v>2.2404875959928132</v>
      </c>
      <c r="E727" s="30">
        <v>0.489040733381434</v>
      </c>
      <c r="F727" s="31">
        <v>40.728254842446361</v>
      </c>
      <c r="G727" s="21"/>
      <c r="H727" s="27" t="s">
        <v>3</v>
      </c>
      <c r="I727" t="s">
        <v>6</v>
      </c>
      <c r="J727" s="28">
        <v>0.47022093428747136</v>
      </c>
      <c r="K727" s="29">
        <v>1.4662360461095847</v>
      </c>
      <c r="L727" s="30">
        <v>0.68945488348761685</v>
      </c>
      <c r="M727" s="31">
        <v>6.7143809976566411</v>
      </c>
      <c r="N727" s="21"/>
      <c r="O727" s="27" t="s">
        <v>3</v>
      </c>
      <c r="P727" t="s">
        <v>6</v>
      </c>
      <c r="Q727" s="28">
        <v>0.21827424273899113</v>
      </c>
      <c r="R727" s="29">
        <v>1.4552007847121109</v>
      </c>
      <c r="S727" s="30">
        <v>0.31763284931622165</v>
      </c>
      <c r="T727" s="31">
        <v>3.3506091875821289</v>
      </c>
      <c r="U727" s="21"/>
      <c r="V727" s="27" t="s">
        <v>3</v>
      </c>
      <c r="W727" t="s">
        <v>6</v>
      </c>
      <c r="X727" s="28">
        <v>0.21827424273899113</v>
      </c>
      <c r="Y727" s="29">
        <v>1.9475029519688138</v>
      </c>
      <c r="Z727" s="30">
        <v>0.42508973207294265</v>
      </c>
      <c r="AA727" s="31">
        <v>1.4322628345835899</v>
      </c>
      <c r="AB727" s="21"/>
      <c r="AC727" s="27" t="s">
        <v>3</v>
      </c>
      <c r="AD727" t="s">
        <v>6</v>
      </c>
      <c r="AE727" s="28">
        <v>0.47022093428747136</v>
      </c>
      <c r="AF727" s="29">
        <v>1.5605046929697171</v>
      </c>
      <c r="AG727" s="30">
        <v>0.73378197468820394</v>
      </c>
      <c r="AH727" s="31">
        <v>2.2561817037659808</v>
      </c>
      <c r="AI727" s="21"/>
    </row>
    <row r="728" spans="1:35" outlineLevel="1" x14ac:dyDescent="0.2">
      <c r="A728" s="27" t="s">
        <v>3</v>
      </c>
      <c r="B728" s="32" t="s">
        <v>7</v>
      </c>
      <c r="C728" s="28">
        <v>4.4938814681556999E-2</v>
      </c>
      <c r="D728" s="29">
        <v>2.2155058341923741</v>
      </c>
      <c r="E728" s="30">
        <v>9.9562206108679455E-2</v>
      </c>
      <c r="F728" s="31">
        <v>8.2917324187548171</v>
      </c>
      <c r="G728" s="21"/>
      <c r="H728" s="27" t="s">
        <v>3</v>
      </c>
      <c r="I728" s="32" t="s">
        <v>7</v>
      </c>
      <c r="J728" s="28">
        <v>4.2027854483765795E-2</v>
      </c>
      <c r="K728" s="29">
        <v>1.5437094251971315</v>
      </c>
      <c r="L728" s="30">
        <v>6.4878795087402782E-2</v>
      </c>
      <c r="M728" s="31">
        <v>0.63183387240963729</v>
      </c>
      <c r="N728" s="21"/>
      <c r="O728" s="27" t="s">
        <v>3</v>
      </c>
      <c r="P728" s="32" t="s">
        <v>7</v>
      </c>
      <c r="Q728" s="28">
        <v>4.4938814681556999E-2</v>
      </c>
      <c r="R728" s="29">
        <v>1.4747125599396522</v>
      </c>
      <c r="S728" s="30">
        <v>6.6271834439692548E-2</v>
      </c>
      <c r="T728" s="31">
        <v>0.69908077149316228</v>
      </c>
      <c r="U728" s="21"/>
      <c r="V728" s="27" t="s">
        <v>3</v>
      </c>
      <c r="W728" s="32" t="s">
        <v>7</v>
      </c>
      <c r="X728" s="28">
        <v>4.4938814681556999E-2</v>
      </c>
      <c r="Y728" s="29">
        <v>1.9710148558292926</v>
      </c>
      <c r="Z728" s="30">
        <v>8.857507134070837E-2</v>
      </c>
      <c r="AA728" s="31">
        <v>0.29843765487640112</v>
      </c>
      <c r="AB728" s="21"/>
      <c r="AC728" s="27" t="s">
        <v>3</v>
      </c>
      <c r="AD728" s="32" t="s">
        <v>7</v>
      </c>
      <c r="AE728" s="28">
        <v>4.2027854483765795E-2</v>
      </c>
      <c r="AF728" s="29">
        <v>1.6155053128289807</v>
      </c>
      <c r="AG728" s="30">
        <v>6.7896222205326942E-2</v>
      </c>
      <c r="AH728" s="31">
        <v>0.20876257468654708</v>
      </c>
      <c r="AI728" s="21"/>
    </row>
    <row r="729" spans="1:35" outlineLevel="1" x14ac:dyDescent="0.2">
      <c r="A729" s="27" t="s">
        <v>3</v>
      </c>
      <c r="B729" s="32" t="s">
        <v>8</v>
      </c>
      <c r="C729" s="28">
        <v>4.5427696859393928E-2</v>
      </c>
      <c r="D729" s="29">
        <v>2.2391187323325155</v>
      </c>
      <c r="E729" s="30">
        <v>0.10171800700459192</v>
      </c>
      <c r="F729" s="31">
        <v>8.4712716724100225</v>
      </c>
      <c r="G729" s="21"/>
      <c r="H729" s="27" t="s">
        <v>3</v>
      </c>
      <c r="I729" s="32" t="s">
        <v>8</v>
      </c>
      <c r="J729" s="28">
        <v>2.1455005881469622E-2</v>
      </c>
      <c r="K729" s="29">
        <v>1.4658870669245054</v>
      </c>
      <c r="L729" s="30">
        <v>3.1450615642435516E-2</v>
      </c>
      <c r="M729" s="31">
        <v>0.30628750494297502</v>
      </c>
      <c r="N729" s="21"/>
      <c r="O729" s="27" t="s">
        <v>3</v>
      </c>
      <c r="P729" s="32" t="s">
        <v>8</v>
      </c>
      <c r="Q729" s="28">
        <v>4.5427696859393928E-2</v>
      </c>
      <c r="R729" s="29">
        <v>1.4539419605038824</v>
      </c>
      <c r="S729" s="30">
        <v>6.6049234632923268E-2</v>
      </c>
      <c r="T729" s="31">
        <v>0.69673263603009294</v>
      </c>
      <c r="U729" s="21"/>
      <c r="V729" s="27" t="s">
        <v>3</v>
      </c>
      <c r="W729" s="32" t="s">
        <v>8</v>
      </c>
      <c r="X729" s="28">
        <v>4.5427696859393928E-2</v>
      </c>
      <c r="Y729" s="29">
        <v>1.9451119108982566</v>
      </c>
      <c r="Z729" s="30">
        <v>8.836195424588246E-2</v>
      </c>
      <c r="AA729" s="31">
        <v>0.29771959543787951</v>
      </c>
      <c r="AB729" s="21"/>
      <c r="AC729" s="27" t="s">
        <v>3</v>
      </c>
      <c r="AD729" s="32" t="s">
        <v>8</v>
      </c>
      <c r="AE729" s="28">
        <v>2.1455005881469622E-2</v>
      </c>
      <c r="AF729" s="29">
        <v>1.5598743133724762</v>
      </c>
      <c r="AG729" s="30">
        <v>3.3467112567759867E-2</v>
      </c>
      <c r="AH729" s="31">
        <v>0.10290234655238142</v>
      </c>
      <c r="AI729" s="21"/>
    </row>
    <row r="730" spans="1:35" outlineLevel="1" x14ac:dyDescent="0.2">
      <c r="A730" s="27" t="s">
        <v>3</v>
      </c>
      <c r="B730" s="32" t="s">
        <v>9</v>
      </c>
      <c r="C730" s="28">
        <v>8.5061673973946691E-2</v>
      </c>
      <c r="D730" s="29">
        <v>0.89619503839712533</v>
      </c>
      <c r="E730" s="30">
        <v>7.6231850173204913E-2</v>
      </c>
      <c r="F730" s="31">
        <v>6.3487354100294446</v>
      </c>
      <c r="G730" s="21"/>
      <c r="H730" s="27" t="s">
        <v>3</v>
      </c>
      <c r="I730" s="32" t="s">
        <v>9</v>
      </c>
      <c r="J730" s="28">
        <v>7.2369803956186655E-5</v>
      </c>
      <c r="K730" s="29">
        <v>0.58649441844383388</v>
      </c>
      <c r="L730" s="30">
        <v>4.2444486084177963E-5</v>
      </c>
      <c r="M730" s="31">
        <v>4.1335329931566848E-4</v>
      </c>
      <c r="N730" s="21"/>
      <c r="O730" s="27" t="s">
        <v>3</v>
      </c>
      <c r="P730" s="32" t="s">
        <v>9</v>
      </c>
      <c r="Q730" s="28">
        <v>8.5061673973946691E-2</v>
      </c>
      <c r="R730" s="29">
        <v>0.58208031388484438</v>
      </c>
      <c r="S730" s="30">
        <v>4.9512725886325187E-2</v>
      </c>
      <c r="T730" s="31">
        <v>0.52229419788945042</v>
      </c>
      <c r="U730" s="21"/>
      <c r="V730" s="27" t="s">
        <v>3</v>
      </c>
      <c r="W730" s="32" t="s">
        <v>9</v>
      </c>
      <c r="X730" s="28">
        <v>8.5061673973946691E-2</v>
      </c>
      <c r="Y730" s="29">
        <v>0.77900118078752556</v>
      </c>
      <c r="Z730" s="30">
        <v>6.6263144465468007E-2</v>
      </c>
      <c r="AA730" s="31">
        <v>0.22326165973881446</v>
      </c>
      <c r="AB730" s="21"/>
      <c r="AC730" s="27" t="s">
        <v>3</v>
      </c>
      <c r="AD730" s="32" t="s">
        <v>9</v>
      </c>
      <c r="AE730" s="28">
        <v>7.2369803956186655E-5</v>
      </c>
      <c r="AF730" s="29">
        <v>0.62420187718788689</v>
      </c>
      <c r="AG730" s="30">
        <v>4.5173367481171072E-5</v>
      </c>
      <c r="AH730" s="31">
        <v>1.3889592375422211E-4</v>
      </c>
      <c r="AI730" s="21"/>
    </row>
    <row r="731" spans="1:35" outlineLevel="1" x14ac:dyDescent="0.2">
      <c r="A731" s="27" t="s">
        <v>3</v>
      </c>
      <c r="B731" s="32" t="s">
        <v>10</v>
      </c>
      <c r="C731" s="28">
        <v>6.3691017517844353E-2</v>
      </c>
      <c r="D731" s="29">
        <v>2.2391187323325155</v>
      </c>
      <c r="E731" s="30">
        <v>0.14261175040552368</v>
      </c>
      <c r="F731" s="31">
        <v>11.876981440548507</v>
      </c>
      <c r="G731" s="21"/>
      <c r="H731" s="27" t="s">
        <v>3</v>
      </c>
      <c r="I731" s="32" t="s">
        <v>10</v>
      </c>
      <c r="J731" s="28">
        <v>4.5410932525077718E-2</v>
      </c>
      <c r="K731" s="29">
        <v>1.4658870669245054</v>
      </c>
      <c r="L731" s="30">
        <v>6.6567298685492798E-2</v>
      </c>
      <c r="M731" s="31">
        <v>0.64827766988647983</v>
      </c>
      <c r="N731" s="21"/>
      <c r="O731" s="27" t="s">
        <v>3</v>
      </c>
      <c r="P731" s="32" t="s">
        <v>10</v>
      </c>
      <c r="Q731" s="28">
        <v>6.3691017517844353E-2</v>
      </c>
      <c r="R731" s="29">
        <v>1.4539419605038824</v>
      </c>
      <c r="S731" s="30">
        <v>9.2603042876381728E-2</v>
      </c>
      <c r="T731" s="31">
        <v>0.97684042103204605</v>
      </c>
      <c r="U731" s="21"/>
      <c r="V731" s="27" t="s">
        <v>3</v>
      </c>
      <c r="W731" s="32" t="s">
        <v>10</v>
      </c>
      <c r="X731" s="28">
        <v>6.3691017517844353E-2</v>
      </c>
      <c r="Y731" s="29">
        <v>1.9451119108982566</v>
      </c>
      <c r="Z731" s="30">
        <v>0.12388615679118857</v>
      </c>
      <c r="AA731" s="31">
        <v>0.41741195964942213</v>
      </c>
      <c r="AB731" s="21"/>
      <c r="AC731" s="27" t="s">
        <v>3</v>
      </c>
      <c r="AD731" s="32" t="s">
        <v>10</v>
      </c>
      <c r="AE731" s="28">
        <v>4.5410932525077718E-2</v>
      </c>
      <c r="AF731" s="29">
        <v>1.5598743133724762</v>
      </c>
      <c r="AG731" s="30">
        <v>7.0835347192159448E-2</v>
      </c>
      <c r="AH731" s="31">
        <v>0.21779959146961897</v>
      </c>
      <c r="AI731" s="21"/>
    </row>
    <row r="732" spans="1:35" outlineLevel="1" x14ac:dyDescent="0.2">
      <c r="A732" s="27" t="s">
        <v>3</v>
      </c>
      <c r="B732" s="32" t="s">
        <v>11</v>
      </c>
      <c r="C732" s="28">
        <v>6.9924895218339861E-2</v>
      </c>
      <c r="D732" s="29">
        <v>1.9663726480181312</v>
      </c>
      <c r="E732" s="30">
        <v>0.1374984013728773</v>
      </c>
      <c r="F732" s="31">
        <v>11.451131877752344</v>
      </c>
      <c r="G732" s="21"/>
      <c r="H732" s="27" t="s">
        <v>3</v>
      </c>
      <c r="I732" s="32" t="s">
        <v>11</v>
      </c>
      <c r="J732" s="28">
        <v>8.6775644882542326E-3</v>
      </c>
      <c r="K732" s="29">
        <v>1.1425578519487756</v>
      </c>
      <c r="L732" s="30">
        <v>9.9146194418467323E-3</v>
      </c>
      <c r="M732" s="31">
        <v>9.6555313442099139E-2</v>
      </c>
      <c r="N732" s="21"/>
      <c r="O732" s="27" t="s">
        <v>3</v>
      </c>
      <c r="P732" s="32" t="s">
        <v>11</v>
      </c>
      <c r="Q732" s="28">
        <v>6.9924895218339861E-2</v>
      </c>
      <c r="R732" s="29">
        <v>1.2773918652998395</v>
      </c>
      <c r="S732" s="30">
        <v>8.9321492333850977E-2</v>
      </c>
      <c r="T732" s="31">
        <v>0.94222437479819987</v>
      </c>
      <c r="U732" s="21"/>
      <c r="V732" s="27" t="s">
        <v>3</v>
      </c>
      <c r="W732" s="32" t="s">
        <v>11</v>
      </c>
      <c r="X732" s="28">
        <v>6.9924895218339861E-2</v>
      </c>
      <c r="Y732" s="29">
        <v>1.7083988449130969</v>
      </c>
      <c r="Z732" s="30">
        <v>0.11945961022168115</v>
      </c>
      <c r="AA732" s="31">
        <v>0.40249751298390951</v>
      </c>
      <c r="AB732" s="21"/>
      <c r="AC732" s="27" t="s">
        <v>3</v>
      </c>
      <c r="AD732" s="32" t="s">
        <v>11</v>
      </c>
      <c r="AE732" s="28">
        <v>8.6775644882542326E-3</v>
      </c>
      <c r="AF732" s="29">
        <v>1.2158446481782839</v>
      </c>
      <c r="AG732" s="30">
        <v>1.0550570342265838E-2</v>
      </c>
      <c r="AH732" s="31">
        <v>3.2440158782356135E-2</v>
      </c>
      <c r="AI732" s="21"/>
    </row>
    <row r="733" spans="1:35" outlineLevel="1" x14ac:dyDescent="0.2">
      <c r="A733" s="27" t="s">
        <v>12</v>
      </c>
      <c r="B733" s="32" t="s">
        <v>13</v>
      </c>
      <c r="C733" s="28">
        <v>0</v>
      </c>
      <c r="D733" s="29">
        <v>2.8948725441776753</v>
      </c>
      <c r="E733" s="30">
        <v>0</v>
      </c>
      <c r="F733" s="31">
        <v>0</v>
      </c>
      <c r="G733" s="21"/>
      <c r="H733" s="27" t="s">
        <v>12</v>
      </c>
      <c r="I733" s="32" t="s">
        <v>13</v>
      </c>
      <c r="J733" s="28">
        <v>8.1988360626447376E-2</v>
      </c>
      <c r="K733" s="29">
        <v>2.5774921737023111</v>
      </c>
      <c r="L733" s="30">
        <v>0.21132435784935083</v>
      </c>
      <c r="M733" s="31">
        <v>2.0580204545192085</v>
      </c>
      <c r="N733" s="21"/>
      <c r="O733" s="27" t="s">
        <v>12</v>
      </c>
      <c r="P733" s="32" t="s">
        <v>13</v>
      </c>
      <c r="Q733" s="28">
        <v>0</v>
      </c>
      <c r="R733" s="29">
        <v>4.50799637223282</v>
      </c>
      <c r="S733" s="30">
        <v>0</v>
      </c>
      <c r="T733" s="31">
        <v>0</v>
      </c>
      <c r="U733" s="21"/>
      <c r="V733" s="27" t="s">
        <v>12</v>
      </c>
      <c r="W733" s="32" t="s">
        <v>13</v>
      </c>
      <c r="X733" s="28">
        <v>0</v>
      </c>
      <c r="Y733" s="29">
        <v>4.4774811326460338</v>
      </c>
      <c r="Z733" s="30">
        <v>0</v>
      </c>
      <c r="AA733" s="31">
        <v>0</v>
      </c>
      <c r="AB733" s="21"/>
      <c r="AC733" s="27" t="s">
        <v>12</v>
      </c>
      <c r="AD733" s="32" t="s">
        <v>13</v>
      </c>
      <c r="AE733" s="28">
        <v>8.1988360626447376E-2</v>
      </c>
      <c r="AF733" s="29">
        <v>1.108745709219461</v>
      </c>
      <c r="AG733" s="30">
        <v>9.0904243050511327E-2</v>
      </c>
      <c r="AH733" s="31">
        <v>0.27950603454440043</v>
      </c>
      <c r="AI733" s="21"/>
    </row>
    <row r="734" spans="1:35" outlineLevel="1" x14ac:dyDescent="0.2">
      <c r="A734" s="27" t="s">
        <v>12</v>
      </c>
      <c r="B734" s="32" t="s">
        <v>14</v>
      </c>
      <c r="C734" s="28">
        <v>7.4320704105044549E-3</v>
      </c>
      <c r="D734" s="29">
        <v>2.7570214706454048</v>
      </c>
      <c r="E734" s="30">
        <v>2.0490377693109189E-2</v>
      </c>
      <c r="F734" s="31">
        <v>1.7064781469890782</v>
      </c>
      <c r="G734" s="21"/>
      <c r="H734" s="27" t="s">
        <v>12</v>
      </c>
      <c r="I734" s="32" t="s">
        <v>14</v>
      </c>
      <c r="J734" s="28">
        <v>9.7351921493512961E-2</v>
      </c>
      <c r="K734" s="29">
        <v>2.4547544511450581</v>
      </c>
      <c r="L734" s="30">
        <v>0.2389750626137252</v>
      </c>
      <c r="M734" s="31">
        <v>2.3273018405652088</v>
      </c>
      <c r="N734" s="21"/>
      <c r="O734" s="27" t="s">
        <v>12</v>
      </c>
      <c r="P734" s="32" t="s">
        <v>14</v>
      </c>
      <c r="Q734" s="28">
        <v>7.4320704105044549E-3</v>
      </c>
      <c r="R734" s="29">
        <v>4.2933298783169711</v>
      </c>
      <c r="S734" s="30">
        <v>3.190832995117425E-2</v>
      </c>
      <c r="T734" s="31">
        <v>0.33659095312389781</v>
      </c>
      <c r="U734" s="21"/>
      <c r="V734" s="27" t="s">
        <v>12</v>
      </c>
      <c r="W734" s="32" t="s">
        <v>14</v>
      </c>
      <c r="X734" s="28">
        <v>7.4320704105044549E-3</v>
      </c>
      <c r="Y734" s="29">
        <v>4.2642677453771745</v>
      </c>
      <c r="Z734" s="30">
        <v>3.1692338132886244E-2</v>
      </c>
      <c r="AA734" s="31">
        <v>0.10678159132999317</v>
      </c>
      <c r="AB734" s="21"/>
      <c r="AC734" s="27" t="s">
        <v>12</v>
      </c>
      <c r="AD734" s="32" t="s">
        <v>14</v>
      </c>
      <c r="AE734" s="28">
        <v>9.7351921493512961E-2</v>
      </c>
      <c r="AF734" s="29">
        <v>1.0559482944947249</v>
      </c>
      <c r="AG734" s="30">
        <v>0.10279859546685936</v>
      </c>
      <c r="AH734" s="31">
        <v>0.31607796084623158</v>
      </c>
      <c r="AI734" s="21"/>
    </row>
    <row r="735" spans="1:35" outlineLevel="1" x14ac:dyDescent="0.2">
      <c r="A735" s="27" t="s">
        <v>12</v>
      </c>
      <c r="B735" s="32" t="s">
        <v>8</v>
      </c>
      <c r="C735" s="28">
        <v>4.5427696859393928E-2</v>
      </c>
      <c r="D735" s="29">
        <v>1.9655915625659104</v>
      </c>
      <c r="E735" s="30">
        <v>8.9292297653626604E-2</v>
      </c>
      <c r="F735" s="31">
        <v>7.4364346486205086</v>
      </c>
      <c r="G735" s="21"/>
      <c r="H735" s="27" t="s">
        <v>12</v>
      </c>
      <c r="I735" s="32" t="s">
        <v>8</v>
      </c>
      <c r="J735" s="28">
        <v>2.1455005881469622E-2</v>
      </c>
      <c r="K735" s="29">
        <v>1.7412898269784853</v>
      </c>
      <c r="L735" s="30">
        <v>3.7359383479166626E-2</v>
      </c>
      <c r="M735" s="31">
        <v>0.36383110849513506</v>
      </c>
      <c r="N735" s="21"/>
      <c r="O735" s="27" t="s">
        <v>12</v>
      </c>
      <c r="P735" s="32" t="s">
        <v>8</v>
      </c>
      <c r="Q735" s="28">
        <v>4.5427696859393928E-2</v>
      </c>
      <c r="R735" s="29">
        <v>3.3265973148954253</v>
      </c>
      <c r="S735" s="30">
        <v>0.15111965439434319</v>
      </c>
      <c r="T735" s="31">
        <v>1.5941137811405299</v>
      </c>
      <c r="U735" s="21"/>
      <c r="V735" s="27" t="s">
        <v>12</v>
      </c>
      <c r="W735" s="32" t="s">
        <v>8</v>
      </c>
      <c r="X735" s="28">
        <v>4.5427696859393928E-2</v>
      </c>
      <c r="Y735" s="29">
        <v>3.3106087528973038</v>
      </c>
      <c r="Z735" s="30">
        <v>0.15039333084667489</v>
      </c>
      <c r="AA735" s="31">
        <v>0.50672308006716216</v>
      </c>
      <c r="AB735" s="21"/>
      <c r="AC735" s="27" t="s">
        <v>12</v>
      </c>
      <c r="AD735" s="32" t="s">
        <v>8</v>
      </c>
      <c r="AE735" s="28">
        <v>2.1455005881469622E-2</v>
      </c>
      <c r="AF735" s="29">
        <v>0.72933996576570481</v>
      </c>
      <c r="AG735" s="30">
        <v>1.5647993255094049E-2</v>
      </c>
      <c r="AH735" s="31">
        <v>4.8113359690796748E-2</v>
      </c>
      <c r="AI735" s="21"/>
    </row>
    <row r="736" spans="1:35" outlineLevel="1" x14ac:dyDescent="0.2">
      <c r="A736" s="27" t="s">
        <v>12</v>
      </c>
      <c r="B736" s="32" t="s">
        <v>10</v>
      </c>
      <c r="C736" s="28">
        <v>6.3691017517844353E-2</v>
      </c>
      <c r="D736" s="29">
        <v>2.1839906250732337</v>
      </c>
      <c r="E736" s="30">
        <v>0.13910058516034718</v>
      </c>
      <c r="F736" s="31">
        <v>11.584564831586913</v>
      </c>
      <c r="G736" s="21"/>
      <c r="H736" s="27" t="s">
        <v>12</v>
      </c>
      <c r="I736" s="32" t="s">
        <v>10</v>
      </c>
      <c r="J736" s="28">
        <v>4.5410932525077718E-2</v>
      </c>
      <c r="K736" s="29">
        <v>1.9347664744205393</v>
      </c>
      <c r="L736" s="30">
        <v>8.7859549821693611E-2</v>
      </c>
      <c r="M736" s="31">
        <v>0.85563610602236306</v>
      </c>
      <c r="N736" s="21"/>
      <c r="O736" s="27" t="s">
        <v>12</v>
      </c>
      <c r="P736" s="32" t="s">
        <v>10</v>
      </c>
      <c r="Q736" s="28">
        <v>6.3691017517844353E-2</v>
      </c>
      <c r="R736" s="29">
        <v>3.6962192387726946</v>
      </c>
      <c r="S736" s="30">
        <v>0.23541596428646502</v>
      </c>
      <c r="T736" s="31">
        <v>2.483329084317893</v>
      </c>
      <c r="U736" s="21"/>
      <c r="V736" s="27" t="s">
        <v>12</v>
      </c>
      <c r="W736" s="32" t="s">
        <v>10</v>
      </c>
      <c r="X736" s="28">
        <v>6.3691017517844353E-2</v>
      </c>
      <c r="Y736" s="29">
        <v>3.6784541698858932</v>
      </c>
      <c r="Z736" s="30">
        <v>0.23428448897279003</v>
      </c>
      <c r="AA736" s="31">
        <v>0.78937913799704917</v>
      </c>
      <c r="AB736" s="21"/>
      <c r="AC736" s="27" t="s">
        <v>12</v>
      </c>
      <c r="AD736" s="32" t="s">
        <v>10</v>
      </c>
      <c r="AE736" s="28">
        <v>4.5410932525077718E-2</v>
      </c>
      <c r="AF736" s="29">
        <v>0.81037773973967198</v>
      </c>
      <c r="AG736" s="30">
        <v>3.6800008859143238E-2</v>
      </c>
      <c r="AH736" s="31">
        <v>0.11315010391431971</v>
      </c>
      <c r="AI736" s="21"/>
    </row>
    <row r="737" spans="1:35" outlineLevel="1" x14ac:dyDescent="0.2">
      <c r="A737" s="27" t="s">
        <v>12</v>
      </c>
      <c r="B737" s="32" t="s">
        <v>11</v>
      </c>
      <c r="C737" s="28">
        <v>6.9924895218339861E-2</v>
      </c>
      <c r="D737" s="29">
        <v>1.8834601490975811</v>
      </c>
      <c r="E737" s="30">
        <v>0.13170075357356714</v>
      </c>
      <c r="F737" s="31">
        <v>10.968292594765908</v>
      </c>
      <c r="G737" s="21"/>
      <c r="H737" s="27" t="s">
        <v>12</v>
      </c>
      <c r="I737" s="32" t="s">
        <v>11</v>
      </c>
      <c r="J737" s="28">
        <v>8.6775644882542326E-3</v>
      </c>
      <c r="K737" s="29">
        <v>1.6805002132400693</v>
      </c>
      <c r="L737" s="30">
        <v>1.4582648972915691E-2</v>
      </c>
      <c r="M737" s="31">
        <v>0.14201576274860173</v>
      </c>
      <c r="N737" s="21"/>
      <c r="O737" s="27" t="s">
        <v>12</v>
      </c>
      <c r="P737" s="32" t="s">
        <v>11</v>
      </c>
      <c r="Q737" s="28">
        <v>6.9924895218339861E-2</v>
      </c>
      <c r="R737" s="29">
        <v>3.333189598999363</v>
      </c>
      <c r="S737" s="30">
        <v>0.23307293345289071</v>
      </c>
      <c r="T737" s="31">
        <v>2.4586131877893616</v>
      </c>
      <c r="U737" s="21"/>
      <c r="V737" s="27" t="s">
        <v>12</v>
      </c>
      <c r="W737" s="32" t="s">
        <v>11</v>
      </c>
      <c r="X737" s="28">
        <v>6.9924895218339861E-2</v>
      </c>
      <c r="Y737" s="29">
        <v>3.2798798363228898</v>
      </c>
      <c r="Z737" s="30">
        <v>0.22934525388362376</v>
      </c>
      <c r="AA737" s="31">
        <v>0.77273728025330557</v>
      </c>
      <c r="AB737" s="21"/>
      <c r="AC737" s="27" t="s">
        <v>12</v>
      </c>
      <c r="AD737" s="32" t="s">
        <v>11</v>
      </c>
      <c r="AE737" s="28">
        <v>8.6775644882542326E-3</v>
      </c>
      <c r="AF737" s="29">
        <v>0.70088408954837289</v>
      </c>
      <c r="AG737" s="30">
        <v>6.0819668858473602E-3</v>
      </c>
      <c r="AH737" s="31">
        <v>1.870040813770342E-2</v>
      </c>
      <c r="AI737" s="21"/>
    </row>
    <row r="738" spans="1:35" outlineLevel="1" x14ac:dyDescent="0.2">
      <c r="A738" s="27" t="s">
        <v>15</v>
      </c>
      <c r="B738" s="32" t="s">
        <v>15</v>
      </c>
      <c r="C738" s="28">
        <v>1</v>
      </c>
      <c r="D738" s="29">
        <v>1.4038363552691893</v>
      </c>
      <c r="E738" s="30">
        <v>1.4038363552691893</v>
      </c>
      <c r="F738" s="31">
        <v>116.91419739038295</v>
      </c>
      <c r="G738" s="21"/>
      <c r="H738" s="27" t="s">
        <v>15</v>
      </c>
      <c r="I738" s="32" t="s">
        <v>15</v>
      </c>
      <c r="J738" s="28">
        <v>1</v>
      </c>
      <c r="K738" s="29">
        <v>1.1792300514052527</v>
      </c>
      <c r="L738" s="30">
        <v>1.1792300514052527</v>
      </c>
      <c r="M738" s="31">
        <v>11.484144994330586</v>
      </c>
      <c r="N738" s="21"/>
      <c r="O738" s="27" t="s">
        <v>15</v>
      </c>
      <c r="P738" s="32" t="s">
        <v>15</v>
      </c>
      <c r="Q738" s="28">
        <v>1</v>
      </c>
      <c r="R738" s="29">
        <v>1.2833993779047979</v>
      </c>
      <c r="S738" s="30">
        <v>1.2833993779047979</v>
      </c>
      <c r="T738" s="31">
        <v>13.538177037425809</v>
      </c>
      <c r="U738" s="21"/>
      <c r="V738" s="27" t="s">
        <v>15</v>
      </c>
      <c r="W738" s="32" t="s">
        <v>15</v>
      </c>
      <c r="X738" s="28">
        <v>1</v>
      </c>
      <c r="Y738" s="29">
        <v>1.2700660445714644</v>
      </c>
      <c r="Z738" s="30">
        <v>1.2700660445714644</v>
      </c>
      <c r="AA738" s="31">
        <v>4.2792574269805073</v>
      </c>
      <c r="AB738" s="21"/>
      <c r="AC738" s="27" t="s">
        <v>15</v>
      </c>
      <c r="AD738" s="32" t="s">
        <v>15</v>
      </c>
      <c r="AE738" s="28">
        <v>1</v>
      </c>
      <c r="AF738" s="29">
        <v>1.2060528344995589</v>
      </c>
      <c r="AG738" s="30">
        <v>1.2060528344995589</v>
      </c>
      <c r="AH738" s="31">
        <v>3.7082872472156798</v>
      </c>
      <c r="AI738" s="21"/>
    </row>
    <row r="739" spans="1:35" outlineLevel="1" x14ac:dyDescent="0.2">
      <c r="A739" s="27" t="s">
        <v>16</v>
      </c>
      <c r="B739" s="32" t="s">
        <v>17</v>
      </c>
      <c r="C739" s="28">
        <v>0.12867893406349934</v>
      </c>
      <c r="D739" s="29">
        <v>1.2668889999999999</v>
      </c>
      <c r="E739" s="30">
        <v>0.1630219260967726</v>
      </c>
      <c r="F739" s="31">
        <v>13.576780210243072</v>
      </c>
      <c r="G739" s="21"/>
      <c r="H739" s="27" t="s">
        <v>16</v>
      </c>
      <c r="I739" s="32" t="s">
        <v>17</v>
      </c>
      <c r="J739" s="28">
        <v>0.1244343891402715</v>
      </c>
      <c r="K739" s="29">
        <v>1.3898779999999999</v>
      </c>
      <c r="L739" s="30">
        <v>0.17294861990950225</v>
      </c>
      <c r="M739" s="31">
        <v>1.6842913944087825</v>
      </c>
      <c r="N739" s="21"/>
      <c r="O739" s="27" t="s">
        <v>16</v>
      </c>
      <c r="P739" s="32" t="s">
        <v>17</v>
      </c>
      <c r="Q739" s="28">
        <v>0.12867893406349934</v>
      </c>
      <c r="R739" s="29">
        <v>1.2668889999999999</v>
      </c>
      <c r="S739" s="30">
        <v>0.1630219260967726</v>
      </c>
      <c r="T739" s="31">
        <v>1.7196671078984815</v>
      </c>
      <c r="U739" s="21"/>
      <c r="V739" s="27" t="s">
        <v>16</v>
      </c>
      <c r="W739" s="32" t="s">
        <v>17</v>
      </c>
      <c r="X739" s="28">
        <v>0.12867893406349934</v>
      </c>
      <c r="Y739" s="29">
        <v>1.2668889999999999</v>
      </c>
      <c r="Z739" s="30">
        <v>0.1630219260967726</v>
      </c>
      <c r="AA739" s="31">
        <v>0.54927284371708751</v>
      </c>
      <c r="AB739" s="21"/>
      <c r="AC739" s="27" t="s">
        <v>16</v>
      </c>
      <c r="AD739" s="32" t="s">
        <v>17</v>
      </c>
      <c r="AE739" s="28">
        <v>0.1244343891402715</v>
      </c>
      <c r="AF739" s="29">
        <v>1.3898779999999999</v>
      </c>
      <c r="AG739" s="30">
        <v>0.17294861990950225</v>
      </c>
      <c r="AH739" s="31">
        <v>0.53177036966218716</v>
      </c>
      <c r="AI739" s="21"/>
    </row>
    <row r="740" spans="1:35" outlineLevel="1" x14ac:dyDescent="0.2">
      <c r="A740" s="27" t="s">
        <v>18</v>
      </c>
      <c r="B740" s="32" t="s">
        <v>19</v>
      </c>
      <c r="C740" s="28">
        <v>1</v>
      </c>
      <c r="D740" s="29">
        <v>0.74256180740325817</v>
      </c>
      <c r="E740" s="30">
        <v>0.74256180740325817</v>
      </c>
      <c r="F740" s="31">
        <v>61.8419785179711</v>
      </c>
      <c r="G740" s="21"/>
      <c r="H740" s="27" t="s">
        <v>18</v>
      </c>
      <c r="I740" s="32" t="s">
        <v>19</v>
      </c>
      <c r="J740" s="28">
        <v>1</v>
      </c>
      <c r="K740" s="29">
        <v>0.74256180740325817</v>
      </c>
      <c r="L740" s="30">
        <v>0.74256180740325817</v>
      </c>
      <c r="M740" s="31">
        <v>7.2315723749653538</v>
      </c>
      <c r="N740" s="21"/>
      <c r="O740" s="27" t="s">
        <v>18</v>
      </c>
      <c r="P740" s="32" t="s">
        <v>19</v>
      </c>
      <c r="Q740" s="28">
        <v>1</v>
      </c>
      <c r="R740" s="29">
        <v>0.74256180740325817</v>
      </c>
      <c r="S740" s="30">
        <v>0.74256180740325817</v>
      </c>
      <c r="T740" s="31">
        <v>7.8330513345487374</v>
      </c>
      <c r="U740" s="21"/>
      <c r="V740" s="27" t="s">
        <v>18</v>
      </c>
      <c r="W740" s="32" t="s">
        <v>19</v>
      </c>
      <c r="X740" s="28">
        <v>1</v>
      </c>
      <c r="Y740" s="29">
        <v>0.74256180740325817</v>
      </c>
      <c r="Z740" s="30">
        <v>0.74256180740325817</v>
      </c>
      <c r="AA740" s="31">
        <v>2.5019274729091951</v>
      </c>
      <c r="AB740" s="21"/>
      <c r="AC740" s="27" t="s">
        <v>18</v>
      </c>
      <c r="AD740" s="32" t="s">
        <v>19</v>
      </c>
      <c r="AE740" s="28">
        <v>1</v>
      </c>
      <c r="AF740" s="29">
        <v>0.74256180740325817</v>
      </c>
      <c r="AG740" s="30">
        <v>0.74256180740325817</v>
      </c>
      <c r="AH740" s="31">
        <v>2.2831773218339344</v>
      </c>
      <c r="AI740" s="21"/>
    </row>
    <row r="741" spans="1:35" outlineLevel="1" x14ac:dyDescent="0.2">
      <c r="A741" s="27" t="s">
        <v>18</v>
      </c>
      <c r="B741" s="32" t="s">
        <v>20</v>
      </c>
      <c r="C741" s="28">
        <v>1</v>
      </c>
      <c r="D741" s="29">
        <v>0.14164339261541331</v>
      </c>
      <c r="E741" s="30">
        <v>0.14164339261541331</v>
      </c>
      <c r="F741" s="31">
        <v>11.796334737396435</v>
      </c>
      <c r="G741" s="21"/>
      <c r="H741" s="27" t="s">
        <v>18</v>
      </c>
      <c r="I741" s="32" t="s">
        <v>20</v>
      </c>
      <c r="J741" s="28">
        <v>1</v>
      </c>
      <c r="K741" s="29">
        <v>0.14164339261541331</v>
      </c>
      <c r="L741" s="30">
        <v>0.14164339261541331</v>
      </c>
      <c r="M741" s="31">
        <v>1.3794197801742478</v>
      </c>
      <c r="N741" s="21"/>
      <c r="O741" s="27" t="s">
        <v>18</v>
      </c>
      <c r="P741" s="32" t="s">
        <v>20</v>
      </c>
      <c r="Q741" s="28">
        <v>1</v>
      </c>
      <c r="R741" s="29">
        <v>0.14164339261541331</v>
      </c>
      <c r="S741" s="30">
        <v>0.14164339261541331</v>
      </c>
      <c r="T741" s="31">
        <v>1.4941516712744762</v>
      </c>
      <c r="U741" s="21"/>
      <c r="V741" s="27" t="s">
        <v>18</v>
      </c>
      <c r="W741" s="32" t="s">
        <v>20</v>
      </c>
      <c r="X741" s="28">
        <v>1</v>
      </c>
      <c r="Y741" s="29">
        <v>0.14164339261541331</v>
      </c>
      <c r="Z741" s="30">
        <v>0.14164339261541331</v>
      </c>
      <c r="AA741" s="31">
        <v>0.47724174850823475</v>
      </c>
      <c r="AB741" s="21"/>
      <c r="AC741" s="27" t="s">
        <v>18</v>
      </c>
      <c r="AD741" s="32" t="s">
        <v>20</v>
      </c>
      <c r="AE741" s="28">
        <v>1</v>
      </c>
      <c r="AF741" s="29">
        <v>0.14164339261541331</v>
      </c>
      <c r="AG741" s="30">
        <v>0.14164339261541331</v>
      </c>
      <c r="AH741" s="31">
        <v>0.43551523736192743</v>
      </c>
      <c r="AI741" s="21"/>
    </row>
    <row r="742" spans="1:35" outlineLevel="1" x14ac:dyDescent="0.2">
      <c r="A742" s="27" t="s">
        <v>18</v>
      </c>
      <c r="B742" s="32" t="s">
        <v>21</v>
      </c>
      <c r="C742" s="28">
        <v>1</v>
      </c>
      <c r="D742" s="29">
        <v>0.88671988435732074</v>
      </c>
      <c r="E742" s="30">
        <v>0.88671988435732074</v>
      </c>
      <c r="F742" s="31">
        <v>73.847741013837975</v>
      </c>
      <c r="G742" s="21"/>
      <c r="H742" s="27" t="s">
        <v>18</v>
      </c>
      <c r="I742" s="32" t="s">
        <v>21</v>
      </c>
      <c r="J742" s="28">
        <v>1</v>
      </c>
      <c r="K742" s="29">
        <v>0.88671988435732074</v>
      </c>
      <c r="L742" s="30">
        <v>0.88671988435732074</v>
      </c>
      <c r="M742" s="31">
        <v>8.6354818630855679</v>
      </c>
      <c r="N742" s="21"/>
      <c r="O742" s="27" t="s">
        <v>18</v>
      </c>
      <c r="P742" s="32" t="s">
        <v>21</v>
      </c>
      <c r="Q742" s="28">
        <v>1</v>
      </c>
      <c r="R742" s="29">
        <v>0.88671988435732074</v>
      </c>
      <c r="S742" s="30">
        <v>0.88671988435732074</v>
      </c>
      <c r="T742" s="31">
        <v>9.3537296212758836</v>
      </c>
      <c r="U742" s="21"/>
      <c r="V742" s="27" t="s">
        <v>18</v>
      </c>
      <c r="W742" s="32" t="s">
        <v>21</v>
      </c>
      <c r="X742" s="28">
        <v>1</v>
      </c>
      <c r="Y742" s="29">
        <v>0.88671988435732074</v>
      </c>
      <c r="Z742" s="30">
        <v>0.88671988435732074</v>
      </c>
      <c r="AA742" s="31">
        <v>2.9876419946867188</v>
      </c>
      <c r="AB742" s="21"/>
      <c r="AC742" s="27" t="s">
        <v>18</v>
      </c>
      <c r="AD742" s="32" t="s">
        <v>21</v>
      </c>
      <c r="AE742" s="28">
        <v>1</v>
      </c>
      <c r="AF742" s="29">
        <v>0.88671988435732074</v>
      </c>
      <c r="AG742" s="30">
        <v>0.88671988435732074</v>
      </c>
      <c r="AH742" s="31">
        <v>2.7264245354385572</v>
      </c>
      <c r="AI742" s="21"/>
    </row>
    <row r="743" spans="1:35" outlineLevel="1" x14ac:dyDescent="0.2">
      <c r="A743" s="27" t="s">
        <v>18</v>
      </c>
      <c r="B743" s="32" t="s">
        <v>22</v>
      </c>
      <c r="C743" s="28">
        <v>1</v>
      </c>
      <c r="D743" s="29">
        <v>2.7190993624129263</v>
      </c>
      <c r="E743" s="30">
        <v>2.7190993624129263</v>
      </c>
      <c r="F743" s="31">
        <v>226.45183563453938</v>
      </c>
      <c r="G743" s="21"/>
      <c r="H743" s="27" t="s">
        <v>18</v>
      </c>
      <c r="I743" s="32" t="s">
        <v>22</v>
      </c>
      <c r="J743" s="28">
        <v>1</v>
      </c>
      <c r="K743" s="29">
        <v>2.7190993624129263</v>
      </c>
      <c r="L743" s="30">
        <v>2.7190993624129263</v>
      </c>
      <c r="M743" s="31">
        <v>26.480440601670711</v>
      </c>
      <c r="N743" s="21"/>
      <c r="O743" s="27" t="s">
        <v>18</v>
      </c>
      <c r="P743" s="32" t="s">
        <v>22</v>
      </c>
      <c r="Q743" s="28">
        <v>1</v>
      </c>
      <c r="R743" s="29">
        <v>2.7190993624129263</v>
      </c>
      <c r="S743" s="30">
        <v>2.7190993624129263</v>
      </c>
      <c r="T743" s="31">
        <v>28.682925350014088</v>
      </c>
      <c r="U743" s="21"/>
      <c r="V743" s="27" t="s">
        <v>18</v>
      </c>
      <c r="W743" s="32" t="s">
        <v>22</v>
      </c>
      <c r="X743" s="28">
        <v>1</v>
      </c>
      <c r="Y743" s="29">
        <v>2.7190993624129263</v>
      </c>
      <c r="Z743" s="30">
        <v>2.7190993624129263</v>
      </c>
      <c r="AA743" s="31">
        <v>9.1615126560048381</v>
      </c>
      <c r="AB743" s="21"/>
      <c r="AC743" s="27" t="s">
        <v>18</v>
      </c>
      <c r="AD743" s="32" t="s">
        <v>22</v>
      </c>
      <c r="AE743" s="28">
        <v>1</v>
      </c>
      <c r="AF743" s="29">
        <v>2.7190993624129263</v>
      </c>
      <c r="AG743" s="30">
        <v>2.7190993624129263</v>
      </c>
      <c r="AH743" s="31">
        <v>8.360497319117929</v>
      </c>
      <c r="AI743" s="21"/>
    </row>
    <row r="744" spans="1:35" outlineLevel="1" x14ac:dyDescent="0.2">
      <c r="A744" s="27" t="s">
        <v>23</v>
      </c>
      <c r="B744" s="32" t="s">
        <v>19</v>
      </c>
      <c r="C744" s="28">
        <v>1</v>
      </c>
      <c r="D744" s="29">
        <v>0.46093070162825411</v>
      </c>
      <c r="E744" s="30">
        <v>0.46093070162825411</v>
      </c>
      <c r="F744" s="31">
        <v>38.387197219379594</v>
      </c>
      <c r="G744" s="21"/>
      <c r="H744" s="27" t="s">
        <v>23</v>
      </c>
      <c r="I744" s="32" t="s">
        <v>19</v>
      </c>
      <c r="J744" s="28">
        <v>1</v>
      </c>
      <c r="K744" s="29">
        <v>0.46093070162825411</v>
      </c>
      <c r="L744" s="30">
        <v>0.46093070162825411</v>
      </c>
      <c r="M744" s="31">
        <v>4.4888569482514633</v>
      </c>
      <c r="N744" s="21"/>
      <c r="O744" s="27" t="s">
        <v>23</v>
      </c>
      <c r="P744" s="32" t="s">
        <v>19</v>
      </c>
      <c r="Q744" s="28">
        <v>1</v>
      </c>
      <c r="R744" s="29">
        <v>0.46093070162825411</v>
      </c>
      <c r="S744" s="30">
        <v>0.46093070162825411</v>
      </c>
      <c r="T744" s="31">
        <v>4.8622132346795404</v>
      </c>
      <c r="U744" s="21"/>
      <c r="V744" s="27" t="s">
        <v>23</v>
      </c>
      <c r="W744" s="32" t="s">
        <v>19</v>
      </c>
      <c r="X744" s="28">
        <v>1</v>
      </c>
      <c r="Y744" s="29">
        <v>0.46093070162825411</v>
      </c>
      <c r="Z744" s="30">
        <v>0.46093070162825411</v>
      </c>
      <c r="AA744" s="31">
        <v>1.5530224878435892</v>
      </c>
      <c r="AB744" s="21"/>
      <c r="AC744" s="27" t="s">
        <v>23</v>
      </c>
      <c r="AD744" s="32" t="s">
        <v>19</v>
      </c>
      <c r="AE744" s="28">
        <v>1</v>
      </c>
      <c r="AF744" s="29">
        <v>0.46093070162825411</v>
      </c>
      <c r="AG744" s="30">
        <v>0.46093070162825411</v>
      </c>
      <c r="AH744" s="31">
        <v>1.4172376149735384</v>
      </c>
      <c r="AI744" s="21"/>
    </row>
    <row r="745" spans="1:35" outlineLevel="1" x14ac:dyDescent="0.2">
      <c r="A745" s="27" t="s">
        <v>23</v>
      </c>
      <c r="B745" s="32" t="s">
        <v>24</v>
      </c>
      <c r="C745" s="28">
        <v>1</v>
      </c>
      <c r="D745" s="29">
        <v>0.37898394417907205</v>
      </c>
      <c r="E745" s="30">
        <v>0.37898394417907205</v>
      </c>
      <c r="F745" s="31">
        <v>31.562513316619167</v>
      </c>
      <c r="G745" s="21"/>
      <c r="H745" s="27" t="s">
        <v>23</v>
      </c>
      <c r="I745" s="32" t="s">
        <v>24</v>
      </c>
      <c r="J745" s="28">
        <v>1</v>
      </c>
      <c r="K745" s="29">
        <v>0.37898394417907205</v>
      </c>
      <c r="L745" s="30">
        <v>0.37898394417907205</v>
      </c>
      <c r="M745" s="31">
        <v>3.6908036394503689</v>
      </c>
      <c r="N745" s="21"/>
      <c r="O745" s="27" t="s">
        <v>23</v>
      </c>
      <c r="P745" s="32" t="s">
        <v>24</v>
      </c>
      <c r="Q745" s="28">
        <v>1</v>
      </c>
      <c r="R745" s="29">
        <v>0.37898394417907205</v>
      </c>
      <c r="S745" s="30">
        <v>0.37898394417907205</v>
      </c>
      <c r="T745" s="31">
        <v>3.997782622440055</v>
      </c>
      <c r="U745" s="21"/>
      <c r="V745" s="27" t="s">
        <v>23</v>
      </c>
      <c r="W745" s="32" t="s">
        <v>24</v>
      </c>
      <c r="X745" s="28">
        <v>1</v>
      </c>
      <c r="Y745" s="29">
        <v>0.37898394417907205</v>
      </c>
      <c r="Z745" s="30">
        <v>0.37898394417907205</v>
      </c>
      <c r="AA745" s="31">
        <v>1.2769177357086692</v>
      </c>
      <c r="AB745" s="21"/>
      <c r="AC745" s="27" t="s">
        <v>23</v>
      </c>
      <c r="AD745" s="32" t="s">
        <v>24</v>
      </c>
      <c r="AE745" s="28">
        <v>1</v>
      </c>
      <c r="AF745" s="29">
        <v>0.37898394417907205</v>
      </c>
      <c r="AG745" s="30">
        <v>0.37898394417907205</v>
      </c>
      <c r="AH745" s="31">
        <v>1.1652734332172958</v>
      </c>
      <c r="AI745" s="21"/>
    </row>
    <row r="746" spans="1:35" outlineLevel="1" x14ac:dyDescent="0.2">
      <c r="A746" s="27" t="s">
        <v>23</v>
      </c>
      <c r="B746" s="32" t="s">
        <v>22</v>
      </c>
      <c r="C746" s="28">
        <v>1</v>
      </c>
      <c r="D746" s="29">
        <v>0.29497570126359923</v>
      </c>
      <c r="E746" s="30">
        <v>0.29497570126359923</v>
      </c>
      <c r="F746" s="31">
        <v>24.566144930963929</v>
      </c>
      <c r="G746" s="21"/>
      <c r="H746" s="27" t="s">
        <v>23</v>
      </c>
      <c r="I746" s="32" t="s">
        <v>22</v>
      </c>
      <c r="J746" s="28">
        <v>1</v>
      </c>
      <c r="K746" s="29">
        <v>0.29497570126359923</v>
      </c>
      <c r="L746" s="30">
        <v>0.29497570126359923</v>
      </c>
      <c r="M746" s="31">
        <v>2.8726741818347357</v>
      </c>
      <c r="N746" s="21"/>
      <c r="O746" s="27" t="s">
        <v>23</v>
      </c>
      <c r="P746" s="32" t="s">
        <v>22</v>
      </c>
      <c r="Q746" s="28">
        <v>1</v>
      </c>
      <c r="R746" s="29">
        <v>0.29497570126359923</v>
      </c>
      <c r="S746" s="30">
        <v>0.29497570126359923</v>
      </c>
      <c r="T746" s="31">
        <v>3.1116060473434839</v>
      </c>
      <c r="U746" s="21"/>
      <c r="V746" s="27" t="s">
        <v>23</v>
      </c>
      <c r="W746" s="32" t="s">
        <v>22</v>
      </c>
      <c r="X746" s="28">
        <v>1</v>
      </c>
      <c r="Y746" s="29">
        <v>0.29497570126359923</v>
      </c>
      <c r="Z746" s="30">
        <v>0.29497570126359923</v>
      </c>
      <c r="AA746" s="31">
        <v>0.99386718179443012</v>
      </c>
      <c r="AB746" s="21"/>
      <c r="AC746" s="27" t="s">
        <v>23</v>
      </c>
      <c r="AD746" s="32" t="s">
        <v>22</v>
      </c>
      <c r="AE746" s="28">
        <v>1</v>
      </c>
      <c r="AF746" s="29">
        <v>0.29497570126359923</v>
      </c>
      <c r="AG746" s="30">
        <v>0.29497570126359923</v>
      </c>
      <c r="AH746" s="31">
        <v>0.90697073954325769</v>
      </c>
      <c r="AI746" s="21"/>
    </row>
    <row r="747" spans="1:35" outlineLevel="1" x14ac:dyDescent="0.2">
      <c r="A747" s="27" t="s">
        <v>25</v>
      </c>
      <c r="B747" s="32" t="s">
        <v>26</v>
      </c>
      <c r="C747" s="28">
        <v>8.2442748091603058E-3</v>
      </c>
      <c r="D747" s="29">
        <v>0.73838333333333317</v>
      </c>
      <c r="E747" s="30">
        <v>6.0874351145038157E-3</v>
      </c>
      <c r="F747" s="31">
        <v>0.50697332912551318</v>
      </c>
      <c r="G747" s="21"/>
      <c r="H747" s="27" t="s">
        <v>25</v>
      </c>
      <c r="I747" s="32" t="s">
        <v>26</v>
      </c>
      <c r="J747" s="28">
        <v>0.10344827586206896</v>
      </c>
      <c r="K747" s="29">
        <v>1.2658</v>
      </c>
      <c r="L747" s="30">
        <v>0.1309448275862069</v>
      </c>
      <c r="M747" s="31">
        <v>1.2752298709362091</v>
      </c>
      <c r="N747" s="21"/>
      <c r="O747" s="27" t="s">
        <v>25</v>
      </c>
      <c r="P747" s="32" t="s">
        <v>26</v>
      </c>
      <c r="Q747" s="28">
        <v>8.2442748091603058E-3</v>
      </c>
      <c r="R747" s="29">
        <v>0.73838333333333317</v>
      </c>
      <c r="S747" s="30">
        <v>6.0874351145038157E-3</v>
      </c>
      <c r="T747" s="31">
        <v>6.421444150809652E-2</v>
      </c>
      <c r="U747" s="21"/>
      <c r="V747" s="27" t="s">
        <v>25</v>
      </c>
      <c r="W747" s="32" t="s">
        <v>26</v>
      </c>
      <c r="X747" s="28">
        <v>8.2442748091603058E-3</v>
      </c>
      <c r="Y747" s="29">
        <v>0.73838333333333317</v>
      </c>
      <c r="Z747" s="30">
        <v>6.0874351145038157E-3</v>
      </c>
      <c r="AA747" s="31">
        <v>2.0510509698566007E-2</v>
      </c>
      <c r="AB747" s="21"/>
      <c r="AC747" s="27" t="s">
        <v>25</v>
      </c>
      <c r="AD747" s="32" t="s">
        <v>26</v>
      </c>
      <c r="AE747" s="28">
        <v>0.10344827586206896</v>
      </c>
      <c r="AF747" s="29">
        <v>1.4809859999999999</v>
      </c>
      <c r="AG747" s="30">
        <v>0.15320544827586205</v>
      </c>
      <c r="AH747" s="31">
        <v>0.47106544074504103</v>
      </c>
      <c r="AI747" s="21"/>
    </row>
    <row r="748" spans="1:35" outlineLevel="1" x14ac:dyDescent="0.2">
      <c r="A748" s="27" t="s">
        <v>25</v>
      </c>
      <c r="B748" s="32" t="s">
        <v>27</v>
      </c>
      <c r="C748" s="28">
        <v>5.7709923664122142E-2</v>
      </c>
      <c r="D748" s="29">
        <v>0.44333333333333336</v>
      </c>
      <c r="E748" s="30">
        <v>2.5584732824427484E-2</v>
      </c>
      <c r="F748" s="31">
        <v>2.1307458610742067</v>
      </c>
      <c r="G748" s="21"/>
      <c r="H748" s="27" t="s">
        <v>25</v>
      </c>
      <c r="I748" s="32" t="s">
        <v>27</v>
      </c>
      <c r="J748" s="28">
        <v>0.1206896551724138</v>
      </c>
      <c r="K748" s="29">
        <v>1.0640000000000001</v>
      </c>
      <c r="L748" s="30">
        <v>0.12841379310344828</v>
      </c>
      <c r="M748" s="31">
        <v>1.2505809341566447</v>
      </c>
      <c r="N748" s="21"/>
      <c r="O748" s="27" t="s">
        <v>25</v>
      </c>
      <c r="P748" s="32" t="s">
        <v>27</v>
      </c>
      <c r="Q748" s="28">
        <v>5.7709923664122142E-2</v>
      </c>
      <c r="R748" s="29">
        <v>0.44333333333333336</v>
      </c>
      <c r="S748" s="30">
        <v>2.5584732824427484E-2</v>
      </c>
      <c r="T748" s="31">
        <v>0.26988531270585686</v>
      </c>
      <c r="U748" s="21"/>
      <c r="V748" s="27" t="s">
        <v>25</v>
      </c>
      <c r="W748" s="32" t="s">
        <v>27</v>
      </c>
      <c r="X748" s="28">
        <v>5.7709923664122142E-2</v>
      </c>
      <c r="Y748" s="29">
        <v>0.44333333333333336</v>
      </c>
      <c r="Z748" s="30">
        <v>2.5584732824427484E-2</v>
      </c>
      <c r="AA748" s="31">
        <v>8.6203121817325951E-2</v>
      </c>
      <c r="AB748" s="21"/>
      <c r="AC748" s="27" t="s">
        <v>25</v>
      </c>
      <c r="AD748" s="32" t="s">
        <v>27</v>
      </c>
      <c r="AE748" s="28">
        <v>0.1206896551724138</v>
      </c>
      <c r="AF748" s="29">
        <v>0.88919999999999999</v>
      </c>
      <c r="AG748" s="30">
        <v>0.10731724137931035</v>
      </c>
      <c r="AH748" s="31">
        <v>0.32997157854895703</v>
      </c>
      <c r="AI748" s="21"/>
    </row>
    <row r="749" spans="1:35" outlineLevel="1" x14ac:dyDescent="0.2">
      <c r="A749" s="27" t="s">
        <v>25</v>
      </c>
      <c r="B749" s="32" t="s">
        <v>28</v>
      </c>
      <c r="C749" s="28">
        <v>0.216</v>
      </c>
      <c r="D749" s="29">
        <v>0.45500000000000002</v>
      </c>
      <c r="E749" s="30">
        <v>9.8280000000000006E-2</v>
      </c>
      <c r="F749" s="31">
        <v>8.18494782272791</v>
      </c>
      <c r="G749" s="21"/>
      <c r="H749" s="27" t="s">
        <v>25</v>
      </c>
      <c r="I749" s="32" t="s">
        <v>28</v>
      </c>
      <c r="J749" s="28">
        <v>3.4482758620689655E-2</v>
      </c>
      <c r="K749" s="29">
        <v>0.78</v>
      </c>
      <c r="L749" s="30">
        <v>2.6896551724137931E-2</v>
      </c>
      <c r="M749" s="31">
        <v>0.26193693035504373</v>
      </c>
      <c r="N749" s="21"/>
      <c r="O749" s="27" t="s">
        <v>25</v>
      </c>
      <c r="P749" s="32" t="s">
        <v>28</v>
      </c>
      <c r="Q749" s="28">
        <v>0.216</v>
      </c>
      <c r="R749" s="29">
        <v>0.45500000000000002</v>
      </c>
      <c r="S749" s="30">
        <v>9.8280000000000006E-2</v>
      </c>
      <c r="T749" s="31">
        <v>1.0367248591084381</v>
      </c>
      <c r="U749" s="21"/>
      <c r="V749" s="27" t="s">
        <v>25</v>
      </c>
      <c r="W749" s="32" t="s">
        <v>28</v>
      </c>
      <c r="X749" s="28">
        <v>0.216</v>
      </c>
      <c r="Y749" s="29">
        <v>0.45500000000000002</v>
      </c>
      <c r="Z749" s="30">
        <v>9.8280000000000006E-2</v>
      </c>
      <c r="AA749" s="31">
        <v>0.33113665365768291</v>
      </c>
      <c r="AB749" s="21"/>
      <c r="AC749" s="27" t="s">
        <v>25</v>
      </c>
      <c r="AD749" s="32" t="s">
        <v>28</v>
      </c>
      <c r="AE749" s="28">
        <v>3.4482758620689655E-2</v>
      </c>
      <c r="AF749" s="29">
        <v>0.91259999999999997</v>
      </c>
      <c r="AG749" s="30">
        <v>3.1468965517241376E-2</v>
      </c>
      <c r="AH749" s="31">
        <v>9.6758583183528729E-2</v>
      </c>
      <c r="AI749" s="21"/>
    </row>
    <row r="750" spans="1:35" outlineLevel="1" x14ac:dyDescent="0.2">
      <c r="A750" s="27" t="s">
        <v>25</v>
      </c>
      <c r="B750" s="32" t="s">
        <v>29</v>
      </c>
      <c r="C750" s="28">
        <v>7.1999999999999995E-2</v>
      </c>
      <c r="D750" s="29">
        <v>1.4659166666666668</v>
      </c>
      <c r="E750" s="30">
        <v>0.105546</v>
      </c>
      <c r="F750" s="31">
        <v>8.7900743070577949</v>
      </c>
      <c r="G750" s="21"/>
      <c r="H750" s="27" t="s">
        <v>25</v>
      </c>
      <c r="I750" s="32" t="s">
        <v>29</v>
      </c>
      <c r="J750" s="28">
        <v>3.4482758620689655E-2</v>
      </c>
      <c r="K750" s="29">
        <v>2.5129999999999999</v>
      </c>
      <c r="L750" s="30">
        <v>8.66551724137931E-2</v>
      </c>
      <c r="M750" s="31">
        <v>0.84390705895157037</v>
      </c>
      <c r="N750" s="21"/>
      <c r="O750" s="27" t="s">
        <v>25</v>
      </c>
      <c r="P750" s="32" t="s">
        <v>29</v>
      </c>
      <c r="Q750" s="28">
        <v>7.1999999999999995E-2</v>
      </c>
      <c r="R750" s="29">
        <v>1.4659166666666668</v>
      </c>
      <c r="S750" s="30">
        <v>0.105546</v>
      </c>
      <c r="T750" s="31">
        <v>1.1133716115126089</v>
      </c>
      <c r="U750" s="21"/>
      <c r="V750" s="27" t="s">
        <v>25</v>
      </c>
      <c r="W750" s="32" t="s">
        <v>29</v>
      </c>
      <c r="X750" s="28">
        <v>7.1999999999999995E-2</v>
      </c>
      <c r="Y750" s="29">
        <v>1.4659166666666668</v>
      </c>
      <c r="Z750" s="30">
        <v>0.105546</v>
      </c>
      <c r="AA750" s="31">
        <v>0.35561812420587907</v>
      </c>
      <c r="AB750" s="21"/>
      <c r="AC750" s="27" t="s">
        <v>25</v>
      </c>
      <c r="AD750" s="32" t="s">
        <v>29</v>
      </c>
      <c r="AE750" s="28">
        <v>3.4482758620689655E-2</v>
      </c>
      <c r="AF750" s="29">
        <v>2.94021</v>
      </c>
      <c r="AG750" s="30">
        <v>0.10138655172413794</v>
      </c>
      <c r="AH750" s="31">
        <v>0.3117363071028304</v>
      </c>
      <c r="AI750" s="21"/>
    </row>
    <row r="751" spans="1:35" outlineLevel="1" x14ac:dyDescent="0.2">
      <c r="A751" s="27" t="s">
        <v>25</v>
      </c>
      <c r="B751" s="32" t="s">
        <v>30</v>
      </c>
      <c r="C751" s="28">
        <v>0.216</v>
      </c>
      <c r="D751" s="29">
        <v>0.74526666666666652</v>
      </c>
      <c r="E751" s="30">
        <v>0.16097759999999997</v>
      </c>
      <c r="F751" s="31">
        <v>13.406524792714329</v>
      </c>
      <c r="G751" s="21"/>
      <c r="H751" s="27" t="s">
        <v>25</v>
      </c>
      <c r="I751" s="32" t="s">
        <v>30</v>
      </c>
      <c r="J751" s="28">
        <v>0.216</v>
      </c>
      <c r="K751" s="29">
        <v>1.2776000000000001</v>
      </c>
      <c r="L751" s="30">
        <v>0.27596160000000003</v>
      </c>
      <c r="M751" s="31">
        <v>2.6875019199950345</v>
      </c>
      <c r="N751" s="21"/>
      <c r="O751" s="27" t="s">
        <v>25</v>
      </c>
      <c r="P751" s="32" t="s">
        <v>30</v>
      </c>
      <c r="Q751" s="28">
        <v>0.216</v>
      </c>
      <c r="R751" s="29">
        <v>0.74526666666666652</v>
      </c>
      <c r="S751" s="30">
        <v>0.16097759999999997</v>
      </c>
      <c r="T751" s="31">
        <v>1.698102153842231</v>
      </c>
      <c r="U751" s="21"/>
      <c r="V751" s="27" t="s">
        <v>25</v>
      </c>
      <c r="W751" s="32" t="s">
        <v>30</v>
      </c>
      <c r="X751" s="28">
        <v>0.216</v>
      </c>
      <c r="Y751" s="29">
        <v>0.74526666666666652</v>
      </c>
      <c r="Z751" s="30">
        <v>0.16097759999999997</v>
      </c>
      <c r="AA751" s="31">
        <v>0.5423848573244302</v>
      </c>
      <c r="AB751" s="21"/>
      <c r="AC751" s="27" t="s">
        <v>25</v>
      </c>
      <c r="AD751" s="32" t="s">
        <v>30</v>
      </c>
      <c r="AE751" s="28">
        <v>0.216</v>
      </c>
      <c r="AF751" s="29">
        <v>1.4947919999999999</v>
      </c>
      <c r="AG751" s="30">
        <v>0.32287507199999999</v>
      </c>
      <c r="AH751" s="31">
        <v>0.99275378133683434</v>
      </c>
      <c r="AI751" s="21"/>
    </row>
    <row r="752" spans="1:35" outlineLevel="1" x14ac:dyDescent="0.2">
      <c r="A752" s="27" t="s">
        <v>25</v>
      </c>
      <c r="B752" s="32" t="s">
        <v>31</v>
      </c>
      <c r="C752" s="28">
        <v>0.216</v>
      </c>
      <c r="D752" s="29">
        <v>0.23671666666666666</v>
      </c>
      <c r="E752" s="30">
        <v>5.1130799999999997E-2</v>
      </c>
      <c r="F752" s="31">
        <v>4.258271572388443</v>
      </c>
      <c r="G752" s="21"/>
      <c r="H752" s="27" t="s">
        <v>25</v>
      </c>
      <c r="I752" s="32" t="s">
        <v>31</v>
      </c>
      <c r="J752" s="28">
        <v>0.216</v>
      </c>
      <c r="K752" s="29">
        <v>0.81159999999999999</v>
      </c>
      <c r="L752" s="30">
        <v>0.17530560000000001</v>
      </c>
      <c r="M752" s="31">
        <v>1.7072452710300328</v>
      </c>
      <c r="N752" s="21"/>
      <c r="O752" s="27" t="s">
        <v>25</v>
      </c>
      <c r="P752" s="32" t="s">
        <v>31</v>
      </c>
      <c r="Q752" s="28">
        <v>0.216</v>
      </c>
      <c r="R752" s="29">
        <v>0.23671666666666666</v>
      </c>
      <c r="S752" s="30">
        <v>5.1130799999999997E-2</v>
      </c>
      <c r="T752" s="31">
        <v>0.53936275362333863</v>
      </c>
      <c r="U752" s="21"/>
      <c r="V752" s="27" t="s">
        <v>25</v>
      </c>
      <c r="W752" s="32" t="s">
        <v>31</v>
      </c>
      <c r="X752" s="28">
        <v>0.216</v>
      </c>
      <c r="Y752" s="29">
        <v>0.23671666666666666</v>
      </c>
      <c r="Z752" s="30">
        <v>5.1130799999999997E-2</v>
      </c>
      <c r="AA752" s="31">
        <v>0.1722759667362663</v>
      </c>
      <c r="AB752" s="21"/>
      <c r="AC752" s="27" t="s">
        <v>25</v>
      </c>
      <c r="AD752" s="32" t="s">
        <v>31</v>
      </c>
      <c r="AE752" s="28">
        <v>0.216</v>
      </c>
      <c r="AF752" s="29">
        <v>0.47478599999999999</v>
      </c>
      <c r="AG752" s="30">
        <v>0.102553776</v>
      </c>
      <c r="AH752" s="31">
        <v>0.3153252070025731</v>
      </c>
      <c r="AI752" s="21"/>
    </row>
    <row r="753" spans="1:35" outlineLevel="1" x14ac:dyDescent="0.2">
      <c r="A753" s="27" t="s">
        <v>32</v>
      </c>
      <c r="B753" s="32" t="s">
        <v>33</v>
      </c>
      <c r="C753" s="28">
        <v>7.3105000000000003E-2</v>
      </c>
      <c r="D753" s="29">
        <v>0.38186833333333337</v>
      </c>
      <c r="E753" s="30">
        <v>2.7916484508333336E-2</v>
      </c>
      <c r="F753" s="31">
        <v>2.3249386354772117</v>
      </c>
      <c r="G753" s="21"/>
      <c r="H753" s="27" t="s">
        <v>32</v>
      </c>
      <c r="I753" s="32" t="s">
        <v>33</v>
      </c>
      <c r="J753" s="28">
        <v>3.6464000000000003E-2</v>
      </c>
      <c r="K753" s="29">
        <v>0.7958940000000001</v>
      </c>
      <c r="L753" s="30">
        <v>2.9021478816000007E-2</v>
      </c>
      <c r="M753" s="31">
        <v>0.28263091690690018</v>
      </c>
      <c r="N753" s="21"/>
      <c r="O753" s="27" t="s">
        <v>32</v>
      </c>
      <c r="P753" s="32" t="s">
        <v>33</v>
      </c>
      <c r="Q753" s="28">
        <v>7.3105000000000003E-2</v>
      </c>
      <c r="R753" s="29">
        <v>0.38186833333333337</v>
      </c>
      <c r="S753" s="30">
        <v>2.7916484508333336E-2</v>
      </c>
      <c r="T753" s="31">
        <v>0.29448222902630006</v>
      </c>
      <c r="U753" s="21"/>
      <c r="V753" s="27" t="s">
        <v>32</v>
      </c>
      <c r="W753" s="32" t="s">
        <v>33</v>
      </c>
      <c r="X753" s="28">
        <v>7.3105000000000003E-2</v>
      </c>
      <c r="Y753" s="29">
        <v>0.38186833333333337</v>
      </c>
      <c r="Z753" s="30">
        <v>2.7916484508333336E-2</v>
      </c>
      <c r="AA753" s="31">
        <v>9.4059536650142911E-2</v>
      </c>
      <c r="AB753" s="21"/>
      <c r="AC753" s="27" t="s">
        <v>32</v>
      </c>
      <c r="AD753" s="32" t="s">
        <v>33</v>
      </c>
      <c r="AE753" s="28">
        <v>3.6464000000000003E-2</v>
      </c>
      <c r="AF753" s="29">
        <v>1.3264900000000002</v>
      </c>
      <c r="AG753" s="30">
        <v>4.8369131360000012E-2</v>
      </c>
      <c r="AH753" s="31">
        <v>0.14872203592607505</v>
      </c>
      <c r="AI753" s="21"/>
    </row>
    <row r="754" spans="1:35" outlineLevel="1" x14ac:dyDescent="0.2">
      <c r="A754" s="27" t="s">
        <v>32</v>
      </c>
      <c r="B754" s="32" t="s">
        <v>34</v>
      </c>
      <c r="C754" s="28">
        <v>7.3105000000000003E-2</v>
      </c>
      <c r="D754" s="29">
        <v>0.55223499999999992</v>
      </c>
      <c r="E754" s="30">
        <v>4.0371139674999994E-2</v>
      </c>
      <c r="F754" s="31">
        <v>3.362186322587867</v>
      </c>
      <c r="G754" s="21"/>
      <c r="H754" s="27" t="s">
        <v>32</v>
      </c>
      <c r="I754" s="32" t="s">
        <v>34</v>
      </c>
      <c r="J754" s="28">
        <v>3.6464000000000003E-2</v>
      </c>
      <c r="K754" s="29">
        <v>1.1509739999999999</v>
      </c>
      <c r="L754" s="30">
        <v>4.1969115936000001E-2</v>
      </c>
      <c r="M754" s="31">
        <v>0.40872382120734979</v>
      </c>
      <c r="N754" s="21"/>
      <c r="O754" s="27" t="s">
        <v>32</v>
      </c>
      <c r="P754" s="32" t="s">
        <v>34</v>
      </c>
      <c r="Q754" s="28">
        <v>7.3105000000000003E-2</v>
      </c>
      <c r="R754" s="29">
        <v>0.55223499999999992</v>
      </c>
      <c r="S754" s="30">
        <v>4.0371139674999994E-2</v>
      </c>
      <c r="T754" s="31">
        <v>0.42586247549462192</v>
      </c>
      <c r="U754" s="21"/>
      <c r="V754" s="27" t="s">
        <v>32</v>
      </c>
      <c r="W754" s="32" t="s">
        <v>34</v>
      </c>
      <c r="X754" s="28">
        <v>7.3105000000000003E-2</v>
      </c>
      <c r="Y754" s="29">
        <v>0.55223499999999992</v>
      </c>
      <c r="Z754" s="30">
        <v>4.0371139674999994E-2</v>
      </c>
      <c r="AA754" s="31">
        <v>0.13602324070336197</v>
      </c>
      <c r="AB754" s="21"/>
      <c r="AC754" s="27" t="s">
        <v>32</v>
      </c>
      <c r="AD754" s="32" t="s">
        <v>34</v>
      </c>
      <c r="AE754" s="28">
        <v>3.6464000000000003E-2</v>
      </c>
      <c r="AF754" s="29">
        <v>1.9182900000000001</v>
      </c>
      <c r="AG754" s="30">
        <v>6.9948526560000002E-2</v>
      </c>
      <c r="AH754" s="31">
        <v>0.21507285716185609</v>
      </c>
      <c r="AI754" s="21"/>
    </row>
    <row r="755" spans="1:35" outlineLevel="1" x14ac:dyDescent="0.2">
      <c r="A755" s="27" t="s">
        <v>32</v>
      </c>
      <c r="B755" s="32" t="s">
        <v>35</v>
      </c>
      <c r="C755" s="28">
        <v>7.3105000000000003E-2</v>
      </c>
      <c r="D755" s="29">
        <v>0.34722500000000001</v>
      </c>
      <c r="E755" s="30">
        <v>2.5383883625000003E-2</v>
      </c>
      <c r="F755" s="31">
        <v>2.114018752633521</v>
      </c>
      <c r="G755" s="21"/>
      <c r="H755" s="27" t="s">
        <v>32</v>
      </c>
      <c r="I755" s="32" t="s">
        <v>35</v>
      </c>
      <c r="J755" s="28">
        <v>3.6464000000000003E-2</v>
      </c>
      <c r="K755" s="29">
        <v>0.72369000000000006</v>
      </c>
      <c r="L755" s="30">
        <v>2.6388632160000005E-2</v>
      </c>
      <c r="M755" s="31">
        <v>0.25699046387628827</v>
      </c>
      <c r="N755" s="21"/>
      <c r="O755" s="27" t="s">
        <v>32</v>
      </c>
      <c r="P755" s="32" t="s">
        <v>35</v>
      </c>
      <c r="Q755" s="28">
        <v>7.3105000000000003E-2</v>
      </c>
      <c r="R755" s="29">
        <v>0.34722500000000001</v>
      </c>
      <c r="S755" s="30">
        <v>2.5383883625000003E-2</v>
      </c>
      <c r="T755" s="31">
        <v>0.26776661756973053</v>
      </c>
      <c r="U755" s="21"/>
      <c r="V755" s="27" t="s">
        <v>32</v>
      </c>
      <c r="W755" s="32" t="s">
        <v>35</v>
      </c>
      <c r="X755" s="28">
        <v>7.3105000000000003E-2</v>
      </c>
      <c r="Y755" s="29">
        <v>0.34722500000000001</v>
      </c>
      <c r="Z755" s="30">
        <v>2.5383883625000003E-2</v>
      </c>
      <c r="AA755" s="31">
        <v>8.5526396829655613E-2</v>
      </c>
      <c r="AB755" s="21"/>
      <c r="AC755" s="27" t="s">
        <v>32</v>
      </c>
      <c r="AD755" s="32" t="s">
        <v>35</v>
      </c>
      <c r="AE755" s="28">
        <v>3.6464000000000003E-2</v>
      </c>
      <c r="AF755" s="29">
        <v>1.2061500000000003</v>
      </c>
      <c r="AG755" s="30">
        <v>4.3981053600000014E-2</v>
      </c>
      <c r="AH755" s="31">
        <v>0.13522988008370621</v>
      </c>
      <c r="AI755" s="21"/>
    </row>
    <row r="756" spans="1:35" outlineLevel="1" x14ac:dyDescent="0.2">
      <c r="A756" s="27" t="s">
        <v>32</v>
      </c>
      <c r="B756" s="32" t="s">
        <v>36</v>
      </c>
      <c r="C756" s="28">
        <v>7.3105000000000003E-2</v>
      </c>
      <c r="D756" s="29">
        <v>0.10402499999999999</v>
      </c>
      <c r="E756" s="30">
        <v>7.6047476249999999E-3</v>
      </c>
      <c r="F756" s="31">
        <v>0.63333803943466627</v>
      </c>
      <c r="G756" s="21"/>
      <c r="H756" s="27" t="s">
        <v>32</v>
      </c>
      <c r="I756" s="32" t="s">
        <v>36</v>
      </c>
      <c r="J756" s="28">
        <v>3.6464000000000003E-2</v>
      </c>
      <c r="K756" s="29">
        <v>0.21681</v>
      </c>
      <c r="L756" s="30">
        <v>7.9057598400000002E-3</v>
      </c>
      <c r="M756" s="31">
        <v>7.6991671120255983E-2</v>
      </c>
      <c r="N756" s="21"/>
      <c r="O756" s="27" t="s">
        <v>32</v>
      </c>
      <c r="P756" s="32" t="s">
        <v>36</v>
      </c>
      <c r="Q756" s="28">
        <v>7.3105000000000003E-2</v>
      </c>
      <c r="R756" s="29">
        <v>0.10402499999999999</v>
      </c>
      <c r="S756" s="30">
        <v>7.6047476249999999E-3</v>
      </c>
      <c r="T756" s="31">
        <v>8.0220094730192856E-2</v>
      </c>
      <c r="U756" s="21"/>
      <c r="V756" s="27" t="s">
        <v>32</v>
      </c>
      <c r="W756" s="32" t="s">
        <v>36</v>
      </c>
      <c r="X756" s="28">
        <v>7.3105000000000003E-2</v>
      </c>
      <c r="Y756" s="29">
        <v>0.10402499999999999</v>
      </c>
      <c r="Z756" s="30">
        <v>7.6047476249999999E-3</v>
      </c>
      <c r="AA756" s="31">
        <v>2.5622819296435811E-2</v>
      </c>
      <c r="AB756" s="21"/>
      <c r="AC756" s="27" t="s">
        <v>32</v>
      </c>
      <c r="AD756" s="32" t="s">
        <v>36</v>
      </c>
      <c r="AE756" s="28">
        <v>3.6464000000000003E-2</v>
      </c>
      <c r="AF756" s="29">
        <v>0.36135000000000006</v>
      </c>
      <c r="AG756" s="30">
        <v>1.3176266400000003E-2</v>
      </c>
      <c r="AH756" s="31">
        <v>4.0513466126308698E-2</v>
      </c>
      <c r="AI756" s="21"/>
    </row>
    <row r="757" spans="1:35" outlineLevel="1" x14ac:dyDescent="0.2">
      <c r="A757" s="27" t="s">
        <v>32</v>
      </c>
      <c r="B757" s="32" t="s">
        <v>37</v>
      </c>
      <c r="C757" s="28">
        <v>7.3105000000000003E-2</v>
      </c>
      <c r="D757" s="29">
        <v>0.55730442593419172</v>
      </c>
      <c r="E757" s="30">
        <v>4.0741740057919085E-2</v>
      </c>
      <c r="F757" s="31">
        <v>3.3930506367644617</v>
      </c>
      <c r="G757" s="21"/>
      <c r="H757" s="27" t="s">
        <v>32</v>
      </c>
      <c r="I757" s="32" t="s">
        <v>37</v>
      </c>
      <c r="J757" s="28">
        <v>3.6464000000000003E-2</v>
      </c>
      <c r="K757" s="29">
        <v>1.1615397508944207</v>
      </c>
      <c r="L757" s="30">
        <v>4.2354385476614159E-2</v>
      </c>
      <c r="M757" s="31">
        <v>0.41247583826376694</v>
      </c>
      <c r="N757" s="21"/>
      <c r="O757" s="27" t="s">
        <v>32</v>
      </c>
      <c r="P757" s="32" t="s">
        <v>37</v>
      </c>
      <c r="Q757" s="28">
        <v>7.3105000000000003E-2</v>
      </c>
      <c r="R757" s="29">
        <v>0.55730442593419172</v>
      </c>
      <c r="S757" s="30">
        <v>4.0741740057919085E-2</v>
      </c>
      <c r="T757" s="31">
        <v>0.42977182256185154</v>
      </c>
      <c r="U757" s="21"/>
      <c r="V757" s="27" t="s">
        <v>32</v>
      </c>
      <c r="W757" s="32" t="s">
        <v>37</v>
      </c>
      <c r="X757" s="28">
        <v>7.3105000000000003E-2</v>
      </c>
      <c r="Y757" s="29">
        <v>0.55730442593419172</v>
      </c>
      <c r="Z757" s="30">
        <v>4.0741740057919085E-2</v>
      </c>
      <c r="AA757" s="31">
        <v>0.13727191154833635</v>
      </c>
      <c r="AB757" s="21"/>
      <c r="AC757" s="27" t="s">
        <v>32</v>
      </c>
      <c r="AD757" s="32" t="s">
        <v>37</v>
      </c>
      <c r="AE757" s="28">
        <v>3.6464000000000003E-2</v>
      </c>
      <c r="AF757" s="29">
        <v>1.9358995848240348</v>
      </c>
      <c r="AG757" s="30">
        <v>7.0590642461023617E-2</v>
      </c>
      <c r="AH757" s="31">
        <v>0.21704719040737125</v>
      </c>
      <c r="AI757" s="21"/>
    </row>
    <row r="758" spans="1:35" outlineLevel="1" x14ac:dyDescent="0.2">
      <c r="A758" s="27" t="s">
        <v>38</v>
      </c>
      <c r="B758" s="27" t="s">
        <v>39</v>
      </c>
      <c r="C758" s="28">
        <v>1</v>
      </c>
      <c r="D758" s="29">
        <v>7.7519999999999992E-2</v>
      </c>
      <c r="E758" s="30">
        <v>7.7519999999999992E-2</v>
      </c>
      <c r="F758" s="31">
        <v>6.456015010356813</v>
      </c>
      <c r="G758" s="21"/>
      <c r="H758" s="27" t="s">
        <v>38</v>
      </c>
      <c r="I758" s="27" t="s">
        <v>39</v>
      </c>
      <c r="J758" s="28">
        <v>1</v>
      </c>
      <c r="K758" s="29">
        <v>3.6719999999999996E-2</v>
      </c>
      <c r="L758" s="30">
        <v>3.6719999999999996E-2</v>
      </c>
      <c r="M758" s="31">
        <v>0.35760435691856274</v>
      </c>
      <c r="N758" s="21"/>
      <c r="O758" s="27" t="s">
        <v>38</v>
      </c>
      <c r="P758" s="27" t="s">
        <v>39</v>
      </c>
      <c r="Q758" s="28">
        <v>1</v>
      </c>
      <c r="R758" s="29">
        <v>7.7519999999999992E-2</v>
      </c>
      <c r="S758" s="30">
        <v>7.7519999999999992E-2</v>
      </c>
      <c r="T758" s="31">
        <v>0.81773413795366412</v>
      </c>
      <c r="U758" s="21"/>
      <c r="V758" s="27" t="s">
        <v>38</v>
      </c>
      <c r="W758" s="27" t="s">
        <v>39</v>
      </c>
      <c r="X758" s="28">
        <v>1</v>
      </c>
      <c r="Y758" s="29">
        <v>7.7519999999999992E-2</v>
      </c>
      <c r="Z758" s="30">
        <v>7.7519999999999992E-2</v>
      </c>
      <c r="AA758" s="31">
        <v>0.26118959494855082</v>
      </c>
      <c r="AB758" s="21"/>
      <c r="AC758" s="27" t="s">
        <v>38</v>
      </c>
      <c r="AD758" s="27" t="s">
        <v>39</v>
      </c>
      <c r="AE758" s="28">
        <v>1</v>
      </c>
      <c r="AF758" s="29">
        <v>8.1600000000000006E-2</v>
      </c>
      <c r="AG758" s="30">
        <v>8.1600000000000006E-2</v>
      </c>
      <c r="AH758" s="31">
        <v>0.25089799610508701</v>
      </c>
      <c r="AI758" s="21"/>
    </row>
    <row r="759" spans="1:35" outlineLevel="1" x14ac:dyDescent="0.2">
      <c r="A759" s="27" t="s">
        <v>38</v>
      </c>
      <c r="B759" s="27" t="s">
        <v>40</v>
      </c>
      <c r="C759" s="28">
        <v>1</v>
      </c>
      <c r="D759" s="29">
        <v>2.3939999999999996E-2</v>
      </c>
      <c r="E759" s="30">
        <v>2.3939999999999996E-2</v>
      </c>
      <c r="F759" s="31">
        <v>1.9937693414337214</v>
      </c>
      <c r="G759" s="21"/>
      <c r="H759" s="27" t="s">
        <v>38</v>
      </c>
      <c r="I759" s="27" t="s">
        <v>40</v>
      </c>
      <c r="J759" s="28">
        <v>1</v>
      </c>
      <c r="K759" s="29">
        <v>1.1340000000000001E-2</v>
      </c>
      <c r="L759" s="30">
        <v>1.1340000000000001E-2</v>
      </c>
      <c r="M759" s="31">
        <v>0.11043663963661499</v>
      </c>
      <c r="N759" s="21"/>
      <c r="O759" s="27" t="s">
        <v>38</v>
      </c>
      <c r="P759" s="27" t="s">
        <v>40</v>
      </c>
      <c r="Q759" s="28">
        <v>1</v>
      </c>
      <c r="R759" s="29">
        <v>2.3939999999999996E-2</v>
      </c>
      <c r="S759" s="30">
        <v>2.3939999999999996E-2</v>
      </c>
      <c r="T759" s="31">
        <v>0.25253554260333744</v>
      </c>
      <c r="U759" s="21"/>
      <c r="V759" s="27" t="s">
        <v>38</v>
      </c>
      <c r="W759" s="27" t="s">
        <v>40</v>
      </c>
      <c r="X759" s="28">
        <v>1</v>
      </c>
      <c r="Y759" s="29">
        <v>2.3939999999999996E-2</v>
      </c>
      <c r="Z759" s="30">
        <v>2.3939999999999996E-2</v>
      </c>
      <c r="AA759" s="31">
        <v>8.0661492557640685E-2</v>
      </c>
      <c r="AB759" s="21"/>
      <c r="AC759" s="27" t="s">
        <v>38</v>
      </c>
      <c r="AD759" s="27" t="s">
        <v>40</v>
      </c>
      <c r="AE759" s="28">
        <v>1</v>
      </c>
      <c r="AF759" s="29">
        <v>2.52E-2</v>
      </c>
      <c r="AG759" s="30">
        <v>2.52E-2</v>
      </c>
      <c r="AH759" s="31">
        <v>7.7483204679512169E-2</v>
      </c>
      <c r="AI759" s="21"/>
    </row>
    <row r="760" spans="1:35" outlineLevel="1" x14ac:dyDescent="0.2">
      <c r="A760" s="27" t="s">
        <v>38</v>
      </c>
      <c r="B760" s="27" t="s">
        <v>41</v>
      </c>
      <c r="C760" s="28">
        <v>0.66</v>
      </c>
      <c r="D760" s="29">
        <v>0.437</v>
      </c>
      <c r="E760" s="30">
        <v>0.28842000000000001</v>
      </c>
      <c r="F760" s="31">
        <v>24.02017349441579</v>
      </c>
      <c r="G760" s="21"/>
      <c r="H760" s="27" t="s">
        <v>38</v>
      </c>
      <c r="I760" s="27" t="s">
        <v>41</v>
      </c>
      <c r="J760" s="28">
        <v>0.66</v>
      </c>
      <c r="K760" s="29">
        <v>0.20699999999999999</v>
      </c>
      <c r="L760" s="30">
        <v>0.13661999999999999</v>
      </c>
      <c r="M760" s="31">
        <v>1.3304985632411233</v>
      </c>
      <c r="N760" s="21"/>
      <c r="O760" s="27" t="s">
        <v>38</v>
      </c>
      <c r="P760" s="27" t="s">
        <v>41</v>
      </c>
      <c r="Q760" s="28">
        <v>0.66</v>
      </c>
      <c r="R760" s="29">
        <v>0.437</v>
      </c>
      <c r="S760" s="30">
        <v>0.28842000000000001</v>
      </c>
      <c r="T760" s="31">
        <v>3.0424520132687802</v>
      </c>
      <c r="U760" s="21"/>
      <c r="V760" s="27" t="s">
        <v>38</v>
      </c>
      <c r="W760" s="27" t="s">
        <v>41</v>
      </c>
      <c r="X760" s="28">
        <v>0.66</v>
      </c>
      <c r="Y760" s="29">
        <v>0.437</v>
      </c>
      <c r="Z760" s="30">
        <v>0.28842000000000001</v>
      </c>
      <c r="AA760" s="31">
        <v>0.97177893414681416</v>
      </c>
      <c r="AB760" s="21"/>
      <c r="AC760" s="27" t="s">
        <v>38</v>
      </c>
      <c r="AD760" s="27" t="s">
        <v>41</v>
      </c>
      <c r="AE760" s="28">
        <v>0.66</v>
      </c>
      <c r="AF760" s="29">
        <v>0.253</v>
      </c>
      <c r="AG760" s="30">
        <v>0.16698000000000002</v>
      </c>
      <c r="AH760" s="31">
        <v>0.51341847291210085</v>
      </c>
      <c r="AI760" s="21"/>
    </row>
    <row r="761" spans="1:35" outlineLevel="1" x14ac:dyDescent="0.2">
      <c r="A761" s="27" t="s">
        <v>38</v>
      </c>
      <c r="B761" s="27" t="s">
        <v>42</v>
      </c>
      <c r="C761" s="28">
        <v>1</v>
      </c>
      <c r="D761" s="29">
        <v>1.3679999999999999E-2</v>
      </c>
      <c r="E761" s="30">
        <v>1.3679999999999999E-2</v>
      </c>
      <c r="F761" s="31">
        <v>1.1392967665335552</v>
      </c>
      <c r="G761" s="21"/>
      <c r="H761" s="27" t="s">
        <v>38</v>
      </c>
      <c r="I761" s="27" t="s">
        <v>42</v>
      </c>
      <c r="J761" s="28">
        <v>1</v>
      </c>
      <c r="K761" s="29">
        <v>6.4799999999999996E-3</v>
      </c>
      <c r="L761" s="30">
        <v>6.4799999999999996E-3</v>
      </c>
      <c r="M761" s="31">
        <v>6.3106651220922835E-2</v>
      </c>
      <c r="N761" s="21"/>
      <c r="O761" s="27" t="s">
        <v>38</v>
      </c>
      <c r="P761" s="27" t="s">
        <v>42</v>
      </c>
      <c r="Q761" s="28">
        <v>1</v>
      </c>
      <c r="R761" s="29">
        <v>1.3679999999999999E-2</v>
      </c>
      <c r="S761" s="30">
        <v>1.3679999999999999E-2</v>
      </c>
      <c r="T761" s="31">
        <v>0.14430602434476425</v>
      </c>
      <c r="U761" s="21"/>
      <c r="V761" s="27" t="s">
        <v>38</v>
      </c>
      <c r="W761" s="27" t="s">
        <v>42</v>
      </c>
      <c r="X761" s="28">
        <v>1</v>
      </c>
      <c r="Y761" s="29">
        <v>1.3679999999999999E-2</v>
      </c>
      <c r="Z761" s="30">
        <v>1.3679999999999999E-2</v>
      </c>
      <c r="AA761" s="31">
        <v>4.6092281461508969E-2</v>
      </c>
      <c r="AB761" s="21"/>
      <c r="AC761" s="27" t="s">
        <v>38</v>
      </c>
      <c r="AD761" s="27" t="s">
        <v>42</v>
      </c>
      <c r="AE761" s="28">
        <v>1</v>
      </c>
      <c r="AF761" s="29">
        <v>1.44E-2</v>
      </c>
      <c r="AG761" s="30">
        <v>1.44E-2</v>
      </c>
      <c r="AH761" s="31">
        <v>4.4276116959721237E-2</v>
      </c>
      <c r="AI761" s="21"/>
    </row>
    <row r="762" spans="1:35" outlineLevel="1" x14ac:dyDescent="0.2">
      <c r="A762" s="27" t="s">
        <v>38</v>
      </c>
      <c r="B762" s="27" t="s">
        <v>43</v>
      </c>
      <c r="C762" s="28">
        <v>1</v>
      </c>
      <c r="D762" s="29">
        <v>2.9721428571428569E-2</v>
      </c>
      <c r="E762" s="30">
        <v>2.9721428571428569E-2</v>
      </c>
      <c r="F762" s="31">
        <v>2.4752578558615932</v>
      </c>
      <c r="G762" s="21"/>
      <c r="H762" s="27" t="s">
        <v>38</v>
      </c>
      <c r="I762" s="27" t="s">
        <v>43</v>
      </c>
      <c r="J762" s="28">
        <v>1</v>
      </c>
      <c r="K762" s="29">
        <v>1.407857142857143E-2</v>
      </c>
      <c r="L762" s="30">
        <v>1.407857142857143E-2</v>
      </c>
      <c r="M762" s="31">
        <v>0.13710671247402881</v>
      </c>
      <c r="N762" s="21"/>
      <c r="O762" s="27" t="s">
        <v>38</v>
      </c>
      <c r="P762" s="27" t="s">
        <v>43</v>
      </c>
      <c r="Q762" s="28">
        <v>1</v>
      </c>
      <c r="R762" s="29">
        <v>2.9721428571428569E-2</v>
      </c>
      <c r="S762" s="30">
        <v>2.9721428571428569E-2</v>
      </c>
      <c r="T762" s="31">
        <v>0.3135220171776128</v>
      </c>
      <c r="U762" s="21"/>
      <c r="V762" s="27" t="s">
        <v>38</v>
      </c>
      <c r="W762" s="27" t="s">
        <v>43</v>
      </c>
      <c r="X762" s="28">
        <v>1</v>
      </c>
      <c r="Y762" s="29">
        <v>2.9721428571428569E-2</v>
      </c>
      <c r="Z762" s="30">
        <v>2.9721428571428569E-2</v>
      </c>
      <c r="AA762" s="31">
        <v>0.1001409686514927</v>
      </c>
      <c r="AB762" s="21"/>
      <c r="AC762" s="27" t="s">
        <v>38</v>
      </c>
      <c r="AD762" s="27" t="s">
        <v>43</v>
      </c>
      <c r="AE762" s="28">
        <v>1</v>
      </c>
      <c r="AF762" s="29">
        <v>3.1285714285714292E-2</v>
      </c>
      <c r="AG762" s="30">
        <v>3.1285714285714292E-2</v>
      </c>
      <c r="AH762" s="31">
        <v>9.6195135061299133E-2</v>
      </c>
      <c r="AI762" s="21"/>
    </row>
    <row r="763" spans="1:35" outlineLevel="1" x14ac:dyDescent="0.2">
      <c r="A763" s="27" t="s">
        <v>38</v>
      </c>
      <c r="B763" s="27" t="s">
        <v>44</v>
      </c>
      <c r="C763" s="28">
        <v>0.28000000000000003</v>
      </c>
      <c r="D763" s="29">
        <v>6.0894999999999991E-2</v>
      </c>
      <c r="E763" s="30">
        <v>1.7050599999999999E-2</v>
      </c>
      <c r="F763" s="31">
        <v>1.4200068309544618</v>
      </c>
      <c r="G763" s="21"/>
      <c r="H763" s="27" t="s">
        <v>38</v>
      </c>
      <c r="I763" s="27" t="s">
        <v>44</v>
      </c>
      <c r="J763" s="28">
        <v>0.28000000000000003</v>
      </c>
      <c r="K763" s="29">
        <v>2.8844999999999999E-2</v>
      </c>
      <c r="L763" s="30">
        <v>8.0765999999999998E-3</v>
      </c>
      <c r="M763" s="31">
        <v>7.8655428896744664E-2</v>
      </c>
      <c r="N763" s="21"/>
      <c r="O763" s="27" t="s">
        <v>38</v>
      </c>
      <c r="P763" s="27" t="s">
        <v>44</v>
      </c>
      <c r="Q763" s="28">
        <v>0.28000000000000003</v>
      </c>
      <c r="R763" s="29">
        <v>6.0894999999999991E-2</v>
      </c>
      <c r="S763" s="30">
        <v>1.7050599999999999E-2</v>
      </c>
      <c r="T763" s="31">
        <v>0.17986142534304367</v>
      </c>
      <c r="U763" s="21"/>
      <c r="V763" s="27" t="s">
        <v>38</v>
      </c>
      <c r="W763" s="27" t="s">
        <v>44</v>
      </c>
      <c r="X763" s="28">
        <v>0.28000000000000003</v>
      </c>
      <c r="Y763" s="29">
        <v>6.0894999999999991E-2</v>
      </c>
      <c r="Z763" s="30">
        <v>1.7050599999999999E-2</v>
      </c>
      <c r="AA763" s="31">
        <v>5.7448907477164093E-2</v>
      </c>
      <c r="AB763" s="21"/>
      <c r="AC763" s="27" t="s">
        <v>38</v>
      </c>
      <c r="AD763" s="27" t="s">
        <v>44</v>
      </c>
      <c r="AE763" s="28">
        <v>0.28000000000000003</v>
      </c>
      <c r="AF763" s="29">
        <v>6.4100000000000004E-2</v>
      </c>
      <c r="AG763" s="30">
        <v>1.7948000000000002E-2</v>
      </c>
      <c r="AH763" s="31">
        <v>5.5185260221741451E-2</v>
      </c>
      <c r="AI763" s="21"/>
    </row>
    <row r="764" spans="1:35" outlineLevel="1" x14ac:dyDescent="0.2">
      <c r="A764" s="27" t="s">
        <v>45</v>
      </c>
      <c r="B764" s="27" t="s">
        <v>46</v>
      </c>
      <c r="C764" s="28">
        <v>0.21970777803924474</v>
      </c>
      <c r="D764" s="29">
        <v>1.39557</v>
      </c>
      <c r="E764" s="30">
        <v>0.30661758379822879</v>
      </c>
      <c r="F764" s="31">
        <v>25.535703346758297</v>
      </c>
      <c r="G764" s="21"/>
      <c r="H764" s="27" t="s">
        <v>45</v>
      </c>
      <c r="I764" s="27" t="s">
        <v>46</v>
      </c>
      <c r="J764" s="28">
        <v>0.21970777803924474</v>
      </c>
      <c r="K764" s="29">
        <v>1.319448</v>
      </c>
      <c r="L764" s="30">
        <v>0.28989298831832538</v>
      </c>
      <c r="M764" s="31">
        <v>2.8231752631474722</v>
      </c>
      <c r="N764" s="21"/>
      <c r="O764" s="27" t="s">
        <v>45</v>
      </c>
      <c r="P764" s="27" t="s">
        <v>46</v>
      </c>
      <c r="Q764" s="28">
        <v>0.21970777803924474</v>
      </c>
      <c r="R764" s="29">
        <v>1.39557</v>
      </c>
      <c r="S764" s="30">
        <v>0.30661758379822879</v>
      </c>
      <c r="T764" s="31">
        <v>3.2344126105350877</v>
      </c>
      <c r="U764" s="21"/>
      <c r="V764" s="27" t="s">
        <v>45</v>
      </c>
      <c r="W764" s="27" t="s">
        <v>46</v>
      </c>
      <c r="X764" s="28">
        <v>0.21970777803924474</v>
      </c>
      <c r="Y764" s="29">
        <v>1.39557</v>
      </c>
      <c r="Z764" s="30">
        <v>0.30661758379822879</v>
      </c>
      <c r="AA764" s="31">
        <v>1.0330923957219134</v>
      </c>
      <c r="AB764" s="21"/>
      <c r="AC764" s="27" t="s">
        <v>45</v>
      </c>
      <c r="AD764" s="27" t="s">
        <v>46</v>
      </c>
      <c r="AE764" s="28">
        <v>0.21970777803924474</v>
      </c>
      <c r="AF764" s="29">
        <v>1.52244</v>
      </c>
      <c r="AG764" s="30">
        <v>0.33449190959806774</v>
      </c>
      <c r="AH764" s="31">
        <v>1.0284724244058716</v>
      </c>
      <c r="AI764" s="21"/>
    </row>
    <row r="765" spans="1:35" outlineLevel="1" x14ac:dyDescent="0.2">
      <c r="A765" s="27" t="s">
        <v>45</v>
      </c>
      <c r="B765" s="27" t="s">
        <v>47</v>
      </c>
      <c r="C765" s="28">
        <v>0.04</v>
      </c>
      <c r="D765" s="29">
        <v>1.2809999999999999</v>
      </c>
      <c r="E765" s="30">
        <v>5.1240000000000001E-2</v>
      </c>
      <c r="F765" s="31">
        <v>4.2673659588581412</v>
      </c>
      <c r="G765" s="21"/>
      <c r="H765" s="27" t="s">
        <v>45</v>
      </c>
      <c r="I765" s="27" t="s">
        <v>47</v>
      </c>
      <c r="J765" s="28">
        <v>0.04</v>
      </c>
      <c r="K765" s="29">
        <v>0.19983600000000001</v>
      </c>
      <c r="L765" s="30">
        <v>7.993440000000001E-3</v>
      </c>
      <c r="M765" s="31">
        <v>7.7845560206076164E-2</v>
      </c>
      <c r="N765" s="21"/>
      <c r="O765" s="27" t="s">
        <v>45</v>
      </c>
      <c r="P765" s="27" t="s">
        <v>47</v>
      </c>
      <c r="Q765" s="28">
        <v>0.04</v>
      </c>
      <c r="R765" s="29">
        <v>1.2809999999999999</v>
      </c>
      <c r="S765" s="30">
        <v>5.1240000000000001E-2</v>
      </c>
      <c r="T765" s="31">
        <v>0.54051467013345911</v>
      </c>
      <c r="U765" s="21"/>
      <c r="V765" s="27" t="s">
        <v>45</v>
      </c>
      <c r="W765" s="27" t="s">
        <v>47</v>
      </c>
      <c r="X765" s="28">
        <v>0.04</v>
      </c>
      <c r="Y765" s="29">
        <v>1.2809999999999999</v>
      </c>
      <c r="Z765" s="30">
        <v>5.1240000000000001E-2</v>
      </c>
      <c r="AA765" s="31">
        <v>0.17264389635144151</v>
      </c>
      <c r="AB765" s="21"/>
      <c r="AC765" s="27" t="s">
        <v>45</v>
      </c>
      <c r="AD765" s="27" t="s">
        <v>47</v>
      </c>
      <c r="AE765" s="28">
        <v>0.04</v>
      </c>
      <c r="AF765" s="29">
        <v>0.76859999999999995</v>
      </c>
      <c r="AG765" s="30">
        <v>3.0743999999999997E-2</v>
      </c>
      <c r="AH765" s="31">
        <v>9.4529509709004839E-2</v>
      </c>
      <c r="AI765" s="21"/>
    </row>
    <row r="766" spans="1:35" outlineLevel="1" x14ac:dyDescent="0.2">
      <c r="A766" s="27" t="s">
        <v>45</v>
      </c>
      <c r="B766" s="27" t="s">
        <v>48</v>
      </c>
      <c r="C766" s="28">
        <v>0.01</v>
      </c>
      <c r="D766" s="29">
        <v>1.6603643333333333</v>
      </c>
      <c r="E766" s="30">
        <v>1.6603643333333334E-2</v>
      </c>
      <c r="F766" s="31">
        <v>1.3827834182999335</v>
      </c>
      <c r="G766" s="21"/>
      <c r="H766" s="27" t="s">
        <v>45</v>
      </c>
      <c r="I766" s="27" t="s">
        <v>48</v>
      </c>
      <c r="J766" s="28">
        <v>0.01</v>
      </c>
      <c r="K766" s="29">
        <v>0.25901683600000003</v>
      </c>
      <c r="L766" s="30">
        <v>2.5901683600000002E-3</v>
      </c>
      <c r="M766" s="31">
        <v>2.5224822731171253E-2</v>
      </c>
      <c r="N766" s="21"/>
      <c r="O766" s="27" t="s">
        <v>45</v>
      </c>
      <c r="P766" s="27" t="s">
        <v>48</v>
      </c>
      <c r="Q766" s="28">
        <v>0.01</v>
      </c>
      <c r="R766" s="29">
        <v>1.6603643333333333</v>
      </c>
      <c r="S766" s="30">
        <v>1.6603643333333334E-2</v>
      </c>
      <c r="T766" s="31">
        <v>0.17514661981518881</v>
      </c>
      <c r="U766" s="21"/>
      <c r="V766" s="27" t="s">
        <v>45</v>
      </c>
      <c r="W766" s="27" t="s">
        <v>48</v>
      </c>
      <c r="X766" s="28">
        <v>0.01</v>
      </c>
      <c r="Y766" s="29">
        <v>1.6603643333333333</v>
      </c>
      <c r="Z766" s="30">
        <v>1.6603643333333334E-2</v>
      </c>
      <c r="AA766" s="31">
        <v>5.594296796831192E-2</v>
      </c>
      <c r="AB766" s="21"/>
      <c r="AC766" s="27" t="s">
        <v>45</v>
      </c>
      <c r="AD766" s="27" t="s">
        <v>48</v>
      </c>
      <c r="AE766" s="28">
        <v>0.01</v>
      </c>
      <c r="AF766" s="29">
        <v>0.99621859999999995</v>
      </c>
      <c r="AG766" s="30">
        <v>9.9621859999999996E-3</v>
      </c>
      <c r="AH766" s="31">
        <v>3.0631035591006769E-2</v>
      </c>
      <c r="AI766" s="21"/>
    </row>
    <row r="767" spans="1:35" outlineLevel="1" x14ac:dyDescent="0.2">
      <c r="A767" s="27" t="s">
        <v>45</v>
      </c>
      <c r="B767" s="27" t="s">
        <v>49</v>
      </c>
      <c r="C767" s="28">
        <v>0.15</v>
      </c>
      <c r="D767" s="29">
        <v>0.40394135114507501</v>
      </c>
      <c r="E767" s="30">
        <v>6.0591202671761248E-2</v>
      </c>
      <c r="F767" s="31">
        <v>5.0461521406664405</v>
      </c>
      <c r="G767" s="21"/>
      <c r="H767" s="27" t="s">
        <v>45</v>
      </c>
      <c r="I767" s="27" t="s">
        <v>49</v>
      </c>
      <c r="J767" s="28">
        <v>0.15</v>
      </c>
      <c r="K767" s="29">
        <v>6.3014850778631712E-2</v>
      </c>
      <c r="L767" s="30">
        <v>9.4522276167947564E-3</v>
      </c>
      <c r="M767" s="31">
        <v>9.2052227079296514E-2</v>
      </c>
      <c r="N767" s="21"/>
      <c r="O767" s="27" t="s">
        <v>45</v>
      </c>
      <c r="P767" s="27" t="s">
        <v>49</v>
      </c>
      <c r="Q767" s="28">
        <v>0.15</v>
      </c>
      <c r="R767" s="29">
        <v>0.40394135114507501</v>
      </c>
      <c r="S767" s="30">
        <v>6.0591202671761248E-2</v>
      </c>
      <c r="T767" s="31">
        <v>0.6391575707477869</v>
      </c>
      <c r="U767" s="21"/>
      <c r="V767" s="27" t="s">
        <v>45</v>
      </c>
      <c r="W767" s="27" t="s">
        <v>49</v>
      </c>
      <c r="X767" s="28">
        <v>0.15</v>
      </c>
      <c r="Y767" s="29">
        <v>0.40394135114507501</v>
      </c>
      <c r="Z767" s="30">
        <v>6.0591202671761248E-2</v>
      </c>
      <c r="AA767" s="31">
        <v>0.20415107950571301</v>
      </c>
      <c r="AB767" s="21"/>
      <c r="AC767" s="27" t="s">
        <v>45</v>
      </c>
      <c r="AD767" s="27" t="s">
        <v>49</v>
      </c>
      <c r="AE767" s="28">
        <v>0.15</v>
      </c>
      <c r="AF767" s="29">
        <v>0.24236481068704502</v>
      </c>
      <c r="AG767" s="30">
        <v>3.635472160305675E-2</v>
      </c>
      <c r="AH767" s="31">
        <v>0.1117809656760448</v>
      </c>
      <c r="AI767" s="21"/>
    </row>
    <row r="768" spans="1:35" outlineLevel="1" x14ac:dyDescent="0.2">
      <c r="A768" s="27" t="s">
        <v>45</v>
      </c>
      <c r="B768" s="27" t="s">
        <v>50</v>
      </c>
      <c r="C768" s="28">
        <v>0.1</v>
      </c>
      <c r="D768" s="29">
        <v>1.3111491390551</v>
      </c>
      <c r="E768" s="30">
        <v>0.13111491390551</v>
      </c>
      <c r="F768" s="31">
        <v>10.919502738075513</v>
      </c>
      <c r="G768" s="21"/>
      <c r="H768" s="27" t="s">
        <v>45</v>
      </c>
      <c r="I768" s="27" t="s">
        <v>50</v>
      </c>
      <c r="J768" s="28">
        <v>0.1</v>
      </c>
      <c r="K768" s="29">
        <v>0.20453926569259562</v>
      </c>
      <c r="L768" s="30">
        <v>2.0453926569259564E-2</v>
      </c>
      <c r="M768" s="31">
        <v>0.19919426081861577</v>
      </c>
      <c r="N768" s="21"/>
      <c r="O768" s="27" t="s">
        <v>45</v>
      </c>
      <c r="P768" s="27" t="s">
        <v>50</v>
      </c>
      <c r="Q768" s="28">
        <v>0.1</v>
      </c>
      <c r="R768" s="29">
        <v>1.3111491390551</v>
      </c>
      <c r="S768" s="30">
        <v>0.13111491390551</v>
      </c>
      <c r="T768" s="31">
        <v>1.383090055410102</v>
      </c>
      <c r="U768" s="21"/>
      <c r="V768" s="27" t="s">
        <v>45</v>
      </c>
      <c r="W768" s="27" t="s">
        <v>50</v>
      </c>
      <c r="X768" s="28">
        <v>0.1</v>
      </c>
      <c r="Y768" s="29">
        <v>1.3111491390551</v>
      </c>
      <c r="Z768" s="30">
        <v>0.13111491390551</v>
      </c>
      <c r="AA768" s="31">
        <v>0.4417679470419798</v>
      </c>
      <c r="AB768" s="21"/>
      <c r="AC768" s="27" t="s">
        <v>45</v>
      </c>
      <c r="AD768" s="27" t="s">
        <v>50</v>
      </c>
      <c r="AE768" s="28">
        <v>0.1</v>
      </c>
      <c r="AF768" s="29">
        <v>0.78668948343306</v>
      </c>
      <c r="AG768" s="30">
        <v>7.8668948343306011E-2</v>
      </c>
      <c r="AH768" s="31">
        <v>0.24188580263517259</v>
      </c>
      <c r="AI768" s="21"/>
    </row>
    <row r="769" spans="1:35" ht="15" outlineLevel="1" thickBot="1" x14ac:dyDescent="0.25">
      <c r="A769" s="27" t="s">
        <v>45</v>
      </c>
      <c r="B769" t="s">
        <v>51</v>
      </c>
      <c r="C769" s="28">
        <v>1</v>
      </c>
      <c r="D769" s="29">
        <v>2.5066140468241427</v>
      </c>
      <c r="E769" s="30">
        <v>2.5066140468241427</v>
      </c>
      <c r="F769" s="31">
        <v>208.75564901274382</v>
      </c>
      <c r="G769" s="21"/>
      <c r="H769" s="27" t="s">
        <v>45</v>
      </c>
      <c r="I769" t="s">
        <v>51</v>
      </c>
      <c r="J769" s="28">
        <v>1</v>
      </c>
      <c r="K769" s="29">
        <v>1.8436400718668642</v>
      </c>
      <c r="L769" s="30">
        <v>1.8436400718668642</v>
      </c>
      <c r="M769" s="31">
        <v>17.954622066700512</v>
      </c>
      <c r="N769" s="21"/>
      <c r="O769" s="27" t="s">
        <v>45</v>
      </c>
      <c r="P769" t="s">
        <v>51</v>
      </c>
      <c r="Q769" s="28">
        <v>1</v>
      </c>
      <c r="R769" s="29">
        <v>2.5066140468241427</v>
      </c>
      <c r="S769" s="30">
        <v>2.5066140468241427</v>
      </c>
      <c r="T769" s="31">
        <v>26.441484478357662</v>
      </c>
      <c r="U769" s="21"/>
      <c r="V769" s="27" t="s">
        <v>45</v>
      </c>
      <c r="W769" t="s">
        <v>51</v>
      </c>
      <c r="X769" s="28">
        <v>1</v>
      </c>
      <c r="Y769" s="29">
        <v>2.5066140468241427</v>
      </c>
      <c r="Z769" s="30">
        <v>2.5066140468241427</v>
      </c>
      <c r="AA769" s="31">
        <v>8.4455818831571943</v>
      </c>
      <c r="AB769" s="21"/>
      <c r="AC769" s="27" t="s">
        <v>45</v>
      </c>
      <c r="AD769" t="s">
        <v>51</v>
      </c>
      <c r="AE769" s="28">
        <v>1</v>
      </c>
      <c r="AF769" s="29">
        <v>1.8972103278144257</v>
      </c>
      <c r="AG769" s="30">
        <v>1.8972103278144257</v>
      </c>
      <c r="AH769" s="31">
        <v>5.8334101646876793</v>
      </c>
      <c r="AI769" s="21"/>
    </row>
    <row r="770" spans="1:35" ht="15.75" outlineLevel="1" thickTop="1" thickBot="1" x14ac:dyDescent="0.25">
      <c r="A770" s="33" t="s">
        <v>52</v>
      </c>
      <c r="B770" s="33"/>
      <c r="C770" s="33"/>
      <c r="D770" s="34"/>
      <c r="E770" s="34">
        <v>12.909874072890915</v>
      </c>
      <c r="F770" s="34">
        <v>1075.1591949999997</v>
      </c>
      <c r="G770" s="21"/>
      <c r="H770" s="33" t="s">
        <v>52</v>
      </c>
      <c r="I770" s="33"/>
      <c r="J770" s="33"/>
      <c r="K770" s="34"/>
      <c r="L770" s="34">
        <v>11.970076095052619</v>
      </c>
      <c r="M770" s="34">
        <v>116.5727495707394</v>
      </c>
      <c r="N770" s="21"/>
      <c r="O770" s="33" t="s">
        <v>52</v>
      </c>
      <c r="P770" s="33"/>
      <c r="Q770" s="33"/>
      <c r="R770" s="34"/>
      <c r="S770" s="34">
        <v>12.636408036521257</v>
      </c>
      <c r="T770" s="34">
        <v>133.2975004202201</v>
      </c>
      <c r="U770" s="21"/>
      <c r="V770" s="33" t="s">
        <v>52</v>
      </c>
      <c r="W770" s="33"/>
      <c r="X770" s="33"/>
      <c r="Y770" s="34"/>
      <c r="Z770" s="34">
        <v>12.887671344484367</v>
      </c>
      <c r="AA770" s="34">
        <v>43.422673610628458</v>
      </c>
      <c r="AB770" s="21"/>
      <c r="AC770" s="33" t="s">
        <v>52</v>
      </c>
      <c r="AD770" s="33"/>
      <c r="AE770" s="33"/>
      <c r="AF770" s="34"/>
      <c r="AG770" s="34">
        <v>12.149923181639421</v>
      </c>
      <c r="AH770" s="34">
        <v>37.357737489020508</v>
      </c>
      <c r="AI770" s="21"/>
    </row>
    <row r="771" spans="1:35" ht="15" thickTop="1"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79998168889431442"/>
  </sheetPr>
  <dimension ref="A1:W26"/>
  <sheetViews>
    <sheetView zoomScale="70" zoomScaleNormal="70" workbookViewId="0">
      <selection activeCell="C25" sqref="C25"/>
    </sheetView>
  </sheetViews>
  <sheetFormatPr defaultRowHeight="14.25" x14ac:dyDescent="0.2"/>
  <cols>
    <col min="1" max="1" width="1.875" customWidth="1"/>
    <col min="2" max="2" width="18.5" customWidth="1"/>
    <col min="3" max="3" width="14.5" customWidth="1"/>
    <col min="4" max="4" width="21.75" customWidth="1"/>
    <col min="5" max="18" width="14.5" customWidth="1"/>
  </cols>
  <sheetData>
    <row r="1" spans="1:23" ht="18" x14ac:dyDescent="0.25">
      <c r="A1" s="8"/>
      <c r="B1" s="8" t="s">
        <v>141</v>
      </c>
      <c r="C1" s="9"/>
      <c r="D1" s="9"/>
      <c r="E1" s="10"/>
      <c r="F1" s="11"/>
      <c r="G1" s="9"/>
      <c r="H1" s="12"/>
      <c r="I1" s="12"/>
      <c r="J1" s="12"/>
      <c r="K1" s="12"/>
      <c r="L1" s="12"/>
      <c r="M1" s="12"/>
      <c r="N1" s="12"/>
      <c r="O1" s="12"/>
      <c r="P1" s="12"/>
      <c r="Q1" s="12"/>
      <c r="R1" s="12"/>
      <c r="S1" s="12"/>
      <c r="T1" s="12"/>
      <c r="U1" s="12"/>
      <c r="V1" s="12"/>
      <c r="W1" s="12"/>
    </row>
    <row r="2" spans="1:23" ht="13.5" customHeight="1" x14ac:dyDescent="0.2">
      <c r="B2" s="17" t="s">
        <v>140</v>
      </c>
      <c r="D2" s="16" t="s">
        <v>145</v>
      </c>
      <c r="E2" s="15"/>
      <c r="F2" s="15"/>
      <c r="G2" s="15"/>
    </row>
    <row r="3" spans="1:23" ht="29.1" customHeight="1" x14ac:dyDescent="0.2">
      <c r="D3" s="13"/>
      <c r="E3" s="39" t="s">
        <v>53</v>
      </c>
      <c r="F3" s="39" t="s">
        <v>54</v>
      </c>
      <c r="G3" s="39" t="s">
        <v>55</v>
      </c>
      <c r="H3" s="39" t="s">
        <v>56</v>
      </c>
      <c r="I3" s="39" t="s">
        <v>57</v>
      </c>
      <c r="J3" s="39" t="s">
        <v>58</v>
      </c>
      <c r="K3" s="39" t="s">
        <v>59</v>
      </c>
      <c r="L3" s="39" t="s">
        <v>60</v>
      </c>
      <c r="M3" s="39" t="s">
        <v>61</v>
      </c>
      <c r="N3" s="39" t="s">
        <v>62</v>
      </c>
      <c r="O3" s="39" t="s">
        <v>0</v>
      </c>
      <c r="P3" s="39" t="s">
        <v>64</v>
      </c>
      <c r="Q3" s="39" t="s">
        <v>65</v>
      </c>
      <c r="R3" s="40" t="s">
        <v>45</v>
      </c>
    </row>
    <row r="4" spans="1:23" ht="29.1" customHeight="1" x14ac:dyDescent="0.2">
      <c r="D4" s="13" t="s">
        <v>114</v>
      </c>
      <c r="E4" s="20">
        <f>SUMIFS('Intensity Data'!H:H,'Intensity Data'!$D:$D,'Com Building Intensity Comp.'!$D4,'Intensity Data'!$C:$C,State)</f>
        <v>17.933802197021766</v>
      </c>
      <c r="F4" s="20">
        <f>SUMIFS('Intensity Data'!I:I,'Intensity Data'!$D:$D,'Com Building Intensity Comp.'!$D4,'Intensity Data'!$C:$C,State)</f>
        <v>15.972855447402663</v>
      </c>
      <c r="G4" s="20">
        <f>SUMIFS('Intensity Data'!J:J,'Intensity Data'!$D:$D,'Com Building Intensity Comp.'!$D4,'Intensity Data'!$C:$C,State)</f>
        <v>15.250377355953431</v>
      </c>
      <c r="H4" s="20">
        <f>SUMIFS('Intensity Data'!K:K,'Intensity Data'!$D:$D,'Com Building Intensity Comp.'!$D4,'Intensity Data'!$C:$C,State)</f>
        <v>12.592461830565377</v>
      </c>
      <c r="I4" s="20">
        <f>SUMIFS('Intensity Data'!L:L,'Intensity Data'!$D:$D,'Com Building Intensity Comp.'!$D4,'Intensity Data'!$C:$C,State)</f>
        <v>42.025311904978935</v>
      </c>
      <c r="J4" s="20">
        <f>SUMIFS('Intensity Data'!M:M,'Intensity Data'!$D:$D,'Com Building Intensity Comp.'!$D4,'Intensity Data'!$C:$C,State)</f>
        <v>44.998318166114672</v>
      </c>
      <c r="K4" s="20">
        <f>SUMIFS('Intensity Data'!N:N,'Intensity Data'!$D:$D,'Com Building Intensity Comp.'!$D4,'Intensity Data'!$C:$C,State)</f>
        <v>24.362668405851728</v>
      </c>
      <c r="L4" s="20">
        <f>SUMIFS('Intensity Data'!O:O,'Intensity Data'!$D:$D,'Com Building Intensity Comp.'!$D4,'Intensity Data'!$C:$C,State)</f>
        <v>17.336795298327758</v>
      </c>
      <c r="M4" s="20">
        <f>SUMIFS('Intensity Data'!P:P,'Intensity Data'!$D:$D,'Com Building Intensity Comp.'!$D4,'Intensity Data'!$C:$C,State)</f>
        <v>10.138922762171134</v>
      </c>
      <c r="N4" s="20">
        <f>SUMIFS('Intensity Data'!Q:Q,'Intensity Data'!$D:$D,'Com Building Intensity Comp.'!$D4,'Intensity Data'!$C:$C,State)</f>
        <v>13.478169785861965</v>
      </c>
      <c r="O4" s="20">
        <f>SUMIFS('Intensity Data'!R:R,'Intensity Data'!$D:$D,'Com Building Intensity Comp.'!$D4,'Intensity Data'!$C:$C,State)</f>
        <v>5.9317164629387564</v>
      </c>
      <c r="P4" s="20">
        <f>SUMIFS('Intensity Data'!S:S,'Intensity Data'!$D:$D,'Com Building Intensity Comp.'!$D4,'Intensity Data'!$C:$C,State)</f>
        <v>23.038922371869351</v>
      </c>
      <c r="Q4" s="20">
        <f>IF($B$7="Yes",SUMIFS('Intensity Data'!T:T,'Intensity Data'!$D:$D,'Com Building Intensity Comp.'!$D4,'Intensity Data'!$C:$C,State),0)</f>
        <v>0</v>
      </c>
      <c r="R4" s="20">
        <f>SUMIFS('Intensity Data'!U:U,'Intensity Data'!$D:$D,'Com Building Intensity Comp.'!$D4,'Intensity Data'!$C:$C,State)</f>
        <v>11.970076095052619</v>
      </c>
    </row>
    <row r="5" spans="1:23" ht="29.1" customHeight="1" x14ac:dyDescent="0.2">
      <c r="D5" s="13" t="s">
        <v>120</v>
      </c>
      <c r="E5" s="20">
        <f>SUMIFS('Intensity Data'!H:H,'Intensity Data'!$D:$D,'Com Building Intensity Comp.'!$D5,'Intensity Data'!$C:$C,State)</f>
        <v>19.272633961580873</v>
      </c>
      <c r="F5" s="20">
        <f>SUMIFS('Intensity Data'!I:I,'Intensity Data'!$D:$D,'Com Building Intensity Comp.'!$D5,'Intensity Data'!$C:$C,State)</f>
        <v>16.407142583606817</v>
      </c>
      <c r="G5" s="20">
        <f>SUMIFS('Intensity Data'!J:J,'Intensity Data'!$D:$D,'Com Building Intensity Comp.'!$D5,'Intensity Data'!$C:$C,State)</f>
        <v>18.64154318373566</v>
      </c>
      <c r="H5" s="20">
        <f>SUMIFS('Intensity Data'!K:K,'Intensity Data'!$D:$D,'Com Building Intensity Comp.'!$D5,'Intensity Data'!$C:$C,State)</f>
        <v>13.073990073803769</v>
      </c>
      <c r="I5" s="20">
        <f>SUMIFS('Intensity Data'!L:L,'Intensity Data'!$D:$D,'Com Building Intensity Comp.'!$D5,'Intensity Data'!$C:$C,State)</f>
        <v>41.801993238985503</v>
      </c>
      <c r="J5" s="20">
        <f>SUMIFS('Intensity Data'!M:M,'Intensity Data'!$D:$D,'Com Building Intensity Comp.'!$D5,'Intensity Data'!$C:$C,State)</f>
        <v>46.347167767580231</v>
      </c>
      <c r="K5" s="20">
        <f>SUMIFS('Intensity Data'!N:N,'Intensity Data'!$D:$D,'Com Building Intensity Comp.'!$D5,'Intensity Data'!$C:$C,State)</f>
        <v>29.948738633486364</v>
      </c>
      <c r="L5" s="20">
        <f>SUMIFS('Intensity Data'!O:O,'Intensity Data'!$D:$D,'Com Building Intensity Comp.'!$D5,'Intensity Data'!$C:$C,State)</f>
        <v>13.913529994511903</v>
      </c>
      <c r="M5" s="20">
        <f>SUMIFS('Intensity Data'!P:P,'Intensity Data'!$D:$D,'Com Building Intensity Comp.'!$D5,'Intensity Data'!$C:$C,State)</f>
        <v>7.9616535939578581</v>
      </c>
      <c r="N5" s="20">
        <f>SUMIFS('Intensity Data'!Q:Q,'Intensity Data'!$D:$D,'Com Building Intensity Comp.'!$D5,'Intensity Data'!$C:$C,State)</f>
        <v>12.688207928248355</v>
      </c>
      <c r="O5" s="20">
        <f>SUMIFS('Intensity Data'!R:R,'Intensity Data'!$D:$D,'Com Building Intensity Comp.'!$D5,'Intensity Data'!$C:$C,State)</f>
        <v>5.3972208142816083</v>
      </c>
      <c r="P5" s="20">
        <f>SUMIFS('Intensity Data'!S:S,'Intensity Data'!$D:$D,'Com Building Intensity Comp.'!$D5,'Intensity Data'!$C:$C,State)</f>
        <v>21.972028855484169</v>
      </c>
      <c r="Q5" s="20">
        <f>IF($B$7="Yes",SUMIFS('Intensity Data'!T:T,'Intensity Data'!$D:$D,'Com Building Intensity Comp.'!$D5,'Intensity Data'!$C:$C,State),0)</f>
        <v>0</v>
      </c>
      <c r="R5" s="20">
        <f>SUMIFS('Intensity Data'!U:U,'Intensity Data'!$D:$D,'Com Building Intensity Comp.'!$D5,'Intensity Data'!$C:$C,State)</f>
        <v>10.432832135413564</v>
      </c>
    </row>
    <row r="6" spans="1:23" ht="29.1" customHeight="1" x14ac:dyDescent="0.2">
      <c r="B6" s="18" t="s">
        <v>144</v>
      </c>
      <c r="D6" s="16" t="s">
        <v>179</v>
      </c>
    </row>
    <row r="7" spans="1:23" ht="29.1" customHeight="1" x14ac:dyDescent="0.2">
      <c r="B7" s="19" t="s">
        <v>143</v>
      </c>
      <c r="D7" s="41"/>
      <c r="E7" s="42" t="s">
        <v>53</v>
      </c>
      <c r="F7" s="42" t="s">
        <v>54</v>
      </c>
      <c r="G7" s="42" t="s">
        <v>55</v>
      </c>
      <c r="H7" s="42" t="s">
        <v>56</v>
      </c>
      <c r="I7" s="42" t="s">
        <v>57</v>
      </c>
      <c r="J7" s="42" t="s">
        <v>58</v>
      </c>
      <c r="K7" s="42" t="s">
        <v>59</v>
      </c>
      <c r="L7" s="42" t="s">
        <v>60</v>
      </c>
      <c r="M7" s="42" t="s">
        <v>61</v>
      </c>
      <c r="N7" s="42" t="s">
        <v>62</v>
      </c>
      <c r="O7" s="42" t="s">
        <v>0</v>
      </c>
      <c r="P7" s="42" t="s">
        <v>64</v>
      </c>
      <c r="Q7" s="42" t="s">
        <v>65</v>
      </c>
      <c r="R7" s="43" t="s">
        <v>45</v>
      </c>
    </row>
    <row r="8" spans="1:23" x14ac:dyDescent="0.2">
      <c r="D8" s="65" t="s">
        <v>164</v>
      </c>
      <c r="E8" s="44">
        <v>14.8</v>
      </c>
      <c r="F8" s="44">
        <v>14.5</v>
      </c>
      <c r="G8" s="44">
        <v>12.7</v>
      </c>
      <c r="H8" s="44">
        <v>12.3</v>
      </c>
      <c r="I8" s="44">
        <v>47.2</v>
      </c>
      <c r="J8" s="44">
        <v>49</v>
      </c>
      <c r="K8" s="44">
        <v>23.7</v>
      </c>
      <c r="L8" s="44">
        <v>17.899999999999999</v>
      </c>
      <c r="M8" s="44">
        <v>9.77</v>
      </c>
      <c r="N8" s="44">
        <v>14.3</v>
      </c>
      <c r="O8" s="44">
        <v>5.46</v>
      </c>
      <c r="P8" s="44" t="s">
        <v>146</v>
      </c>
      <c r="Q8" s="44" t="s">
        <v>146</v>
      </c>
      <c r="R8" s="44">
        <v>11.6</v>
      </c>
    </row>
    <row r="9" spans="1:23" x14ac:dyDescent="0.2">
      <c r="D9" s="65" t="s">
        <v>165</v>
      </c>
      <c r="E9" s="44">
        <v>15.593975739974756</v>
      </c>
      <c r="F9" s="44">
        <v>10.980345306921784</v>
      </c>
      <c r="G9" s="44">
        <v>21.547039375955681</v>
      </c>
      <c r="H9" s="44">
        <v>16.369689422301999</v>
      </c>
      <c r="I9" s="44">
        <v>47.567114006923092</v>
      </c>
      <c r="J9" s="44">
        <v>41.17902911659187</v>
      </c>
      <c r="K9" s="44">
        <v>13.965689089835486</v>
      </c>
      <c r="L9" s="44">
        <v>28.147489102419353</v>
      </c>
      <c r="M9" s="44">
        <v>9.1802586480635391</v>
      </c>
      <c r="N9" s="44">
        <v>17.464683823243174</v>
      </c>
      <c r="O9" s="44">
        <v>3.3657573135072987</v>
      </c>
      <c r="P9" s="44" t="s">
        <v>146</v>
      </c>
      <c r="Q9" s="44" t="s">
        <v>146</v>
      </c>
      <c r="R9" s="44">
        <v>9.3951312678128573</v>
      </c>
    </row>
    <row r="10" spans="1:23" x14ac:dyDescent="0.2">
      <c r="D10" s="65" t="s">
        <v>166</v>
      </c>
      <c r="E10" s="44">
        <v>19.701669683250106</v>
      </c>
      <c r="F10" s="44">
        <v>13.68545167683201</v>
      </c>
      <c r="G10" s="44">
        <v>18.224277732046545</v>
      </c>
      <c r="H10" s="44">
        <v>16.709242788222902</v>
      </c>
      <c r="I10" s="44">
        <v>47.324418753266464</v>
      </c>
      <c r="J10" s="44">
        <v>46.809475513147675</v>
      </c>
      <c r="K10" s="44">
        <v>16.837536255108777</v>
      </c>
      <c r="L10" s="44">
        <v>14.015420574735453</v>
      </c>
      <c r="M10" s="44">
        <v>8.9215076881447395</v>
      </c>
      <c r="N10" s="44">
        <v>15.054836151247539</v>
      </c>
      <c r="O10" s="44">
        <v>4.8040523249569818</v>
      </c>
      <c r="P10" s="44" t="s">
        <v>146</v>
      </c>
      <c r="Q10" s="44" t="s">
        <v>146</v>
      </c>
      <c r="R10" s="44">
        <v>6.217190708126048</v>
      </c>
    </row>
    <row r="11" spans="1:23" x14ac:dyDescent="0.2">
      <c r="D11" s="66" t="s">
        <v>167</v>
      </c>
      <c r="E11" s="44">
        <v>20.255490310490131</v>
      </c>
      <c r="F11" s="44">
        <v>16.524483673274517</v>
      </c>
      <c r="G11" s="44">
        <v>20.241142109036446</v>
      </c>
      <c r="H11" s="44">
        <v>20.241142109036446</v>
      </c>
      <c r="I11" s="44">
        <v>49.330730378627777</v>
      </c>
      <c r="J11" s="44">
        <v>47.121577888727188</v>
      </c>
      <c r="K11" s="44">
        <v>21.538604944944382</v>
      </c>
      <c r="L11" s="44">
        <v>13.876346841454506</v>
      </c>
      <c r="M11" s="44">
        <v>8.2773503810167313</v>
      </c>
      <c r="N11" s="44">
        <v>13.900172002613544</v>
      </c>
      <c r="O11" s="44">
        <v>8.0377409439533949</v>
      </c>
      <c r="P11" s="44">
        <v>26.238330040127039</v>
      </c>
      <c r="Q11" s="44" t="s">
        <v>146</v>
      </c>
      <c r="R11" s="44">
        <v>16.216792464256287</v>
      </c>
    </row>
    <row r="12" spans="1:23" x14ac:dyDescent="0.2">
      <c r="E12" s="14"/>
      <c r="F12" s="14"/>
    </row>
    <row r="13" spans="1:23" x14ac:dyDescent="0.2">
      <c r="E13" s="14"/>
      <c r="F13" s="14"/>
    </row>
    <row r="14" spans="1:23" x14ac:dyDescent="0.2">
      <c r="E14" s="14"/>
      <c r="F14" s="14"/>
    </row>
    <row r="15" spans="1:23" x14ac:dyDescent="0.2">
      <c r="E15" s="14"/>
      <c r="F15" s="14"/>
    </row>
    <row r="16" spans="1:23" ht="14.65" customHeight="1" x14ac:dyDescent="0.2">
      <c r="E16" s="14"/>
      <c r="F16" s="14"/>
    </row>
    <row r="17" spans="5:7" x14ac:dyDescent="0.2">
      <c r="E17" s="14"/>
      <c r="F17" s="14"/>
    </row>
    <row r="18" spans="5:7" x14ac:dyDescent="0.2">
      <c r="F18" s="14"/>
      <c r="G18" s="14"/>
    </row>
    <row r="19" spans="5:7" x14ac:dyDescent="0.2">
      <c r="F19" s="14"/>
      <c r="G19" s="14"/>
    </row>
    <row r="20" spans="5:7" x14ac:dyDescent="0.2">
      <c r="F20" s="14"/>
      <c r="G20" s="14"/>
    </row>
    <row r="21" spans="5:7" x14ac:dyDescent="0.2">
      <c r="F21" s="14"/>
      <c r="G21" s="14"/>
    </row>
    <row r="22" spans="5:7" x14ac:dyDescent="0.2">
      <c r="F22" s="14"/>
      <c r="G22" s="14"/>
    </row>
    <row r="23" spans="5:7" x14ac:dyDescent="0.2">
      <c r="F23" s="14"/>
      <c r="G23" s="14"/>
    </row>
    <row r="24" spans="5:7" x14ac:dyDescent="0.2">
      <c r="F24" s="14"/>
      <c r="G24" s="14"/>
    </row>
    <row r="25" spans="5:7" x14ac:dyDescent="0.2">
      <c r="F25" s="14"/>
      <c r="G25" s="14"/>
    </row>
    <row r="26" spans="5:7" x14ac:dyDescent="0.2">
      <c r="F26" s="14"/>
      <c r="G26" s="14"/>
    </row>
  </sheetData>
  <dataValidations count="1">
    <dataValidation type="list" allowBlank="1" showInputMessage="1" showErrorMessage="1" sqref="B7" xr:uid="{00000000-0002-0000-0200-000000000000}">
      <formula1>"Yes, No"</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List Box 1">
              <controlPr defaultSize="0" autoLine="0" autoPict="0">
                <anchor moveWithCells="1">
                  <from>
                    <xdr:col>1</xdr:col>
                    <xdr:colOff>28575</xdr:colOff>
                    <xdr:row>2</xdr:row>
                    <xdr:rowOff>28575</xdr:rowOff>
                  </from>
                  <to>
                    <xdr:col>1</xdr:col>
                    <xdr:colOff>1400175</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
  <sheetViews>
    <sheetView workbookViewId="0">
      <selection activeCell="C10" sqref="C10"/>
    </sheetView>
  </sheetViews>
  <sheetFormatPr defaultRowHeight="14.25" x14ac:dyDescent="0.2"/>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filterMode="1"/>
  <dimension ref="A1:W481"/>
  <sheetViews>
    <sheetView workbookViewId="0">
      <selection activeCell="C10" sqref="C10"/>
    </sheetView>
  </sheetViews>
  <sheetFormatPr defaultRowHeight="14.25" x14ac:dyDescent="0.2"/>
  <sheetData>
    <row r="1" spans="1:23" x14ac:dyDescent="0.2">
      <c r="B1" t="s">
        <v>160</v>
      </c>
      <c r="C1" t="s">
        <v>121</v>
      </c>
      <c r="D1" t="s">
        <v>112</v>
      </c>
      <c r="E1" t="s">
        <v>113</v>
      </c>
      <c r="F1" s="3" t="s">
        <v>63</v>
      </c>
      <c r="G1" s="3" t="s">
        <v>1</v>
      </c>
      <c r="H1" s="3" t="s">
        <v>2</v>
      </c>
      <c r="I1" s="3" t="s">
        <v>53</v>
      </c>
      <c r="J1" s="3" t="s">
        <v>54</v>
      </c>
      <c r="K1" s="3" t="s">
        <v>55</v>
      </c>
      <c r="L1" s="3" t="s">
        <v>56</v>
      </c>
      <c r="M1" s="3" t="s">
        <v>57</v>
      </c>
      <c r="N1" s="3" t="s">
        <v>58</v>
      </c>
      <c r="O1" s="3" t="s">
        <v>59</v>
      </c>
      <c r="P1" s="3" t="s">
        <v>60</v>
      </c>
      <c r="Q1" s="3" t="s">
        <v>61</v>
      </c>
      <c r="R1" s="3" t="s">
        <v>62</v>
      </c>
      <c r="S1" s="3" t="s">
        <v>0</v>
      </c>
      <c r="T1" s="3" t="s">
        <v>64</v>
      </c>
      <c r="U1" s="3" t="s">
        <v>65</v>
      </c>
      <c r="V1" s="3" t="s">
        <v>45</v>
      </c>
      <c r="W1" s="3" t="s">
        <v>111</v>
      </c>
    </row>
    <row r="2" spans="1:23" hidden="1" x14ac:dyDescent="0.2">
      <c r="A2">
        <f>IF(D2=D1,"",1)</f>
        <v>1</v>
      </c>
      <c r="B2" t="str">
        <f>D2&amp;G2&amp;H2</f>
        <v>WYCoolingAir-Cooled Chiller</v>
      </c>
      <c r="C2" t="str">
        <f>D2&amp;E2&amp;F2</f>
        <v>WY2021 CPACooling_Air-Cooled Chiller</v>
      </c>
      <c r="D2" t="s">
        <v>115</v>
      </c>
      <c r="E2" t="s">
        <v>114</v>
      </c>
      <c r="F2" s="3" t="s">
        <v>66</v>
      </c>
      <c r="G2" s="3" t="s">
        <v>3</v>
      </c>
      <c r="H2" s="3" t="s">
        <v>4</v>
      </c>
      <c r="I2" s="2">
        <v>7.3056692294733591E-2</v>
      </c>
      <c r="J2" s="2">
        <v>7.6853115166733141E-2</v>
      </c>
      <c r="K2" s="2">
        <v>0</v>
      </c>
      <c r="L2" s="2">
        <v>0</v>
      </c>
      <c r="M2" s="2">
        <v>0</v>
      </c>
      <c r="N2" s="2">
        <v>0</v>
      </c>
      <c r="O2" s="2">
        <v>0.18298780213103177</v>
      </c>
      <c r="P2" s="2">
        <v>0</v>
      </c>
      <c r="Q2" s="2">
        <v>0.10299501201360378</v>
      </c>
      <c r="R2" s="2">
        <v>4.5443774609666567E-2</v>
      </c>
      <c r="S2" s="2">
        <v>1.7012373092819316E-4</v>
      </c>
      <c r="T2" s="2">
        <v>3.571697536902072E-4</v>
      </c>
      <c r="U2" s="2">
        <v>7.6853115166733141E-2</v>
      </c>
      <c r="V2" s="2">
        <v>3.8710177838984471E-2</v>
      </c>
      <c r="W2" s="2">
        <f>AVERAGE(I2:V2)</f>
        <v>4.2673355907578918E-2</v>
      </c>
    </row>
    <row r="3" spans="1:23" hidden="1" x14ac:dyDescent="0.2">
      <c r="A3" t="str">
        <f t="shared" ref="A3:A66" si="0">IF(D3=D2,"",1)</f>
        <v/>
      </c>
      <c r="B3" t="str">
        <f t="shared" ref="B3:B66" si="1">D3&amp;G3&amp;H3</f>
        <v>WYCoolingWater-Cooled Chiller</v>
      </c>
      <c r="C3" t="str">
        <f t="shared" ref="C3:C66" si="2">D3&amp;E3&amp;F3</f>
        <v>WY2021 CPACooling_Water-Cooled Chiller</v>
      </c>
      <c r="D3" t="s">
        <v>115</v>
      </c>
      <c r="E3" t="s">
        <v>114</v>
      </c>
      <c r="F3" s="3" t="s">
        <v>67</v>
      </c>
      <c r="G3" s="3" t="s">
        <v>3</v>
      </c>
      <c r="H3" s="3" t="s">
        <v>5</v>
      </c>
      <c r="I3" s="2">
        <v>0.47444818593657406</v>
      </c>
      <c r="J3" s="2">
        <v>7.8963550487952602E-3</v>
      </c>
      <c r="K3" s="2">
        <v>4.1012594140410585E-2</v>
      </c>
      <c r="L3" s="2">
        <v>2.5667560263848729E-3</v>
      </c>
      <c r="M3" s="2">
        <v>0</v>
      </c>
      <c r="N3" s="2">
        <v>0</v>
      </c>
      <c r="O3" s="2">
        <v>0.55334727690065189</v>
      </c>
      <c r="P3" s="2">
        <v>0.56480652046221125</v>
      </c>
      <c r="Q3" s="2">
        <v>0.14716237093729359</v>
      </c>
      <c r="R3" s="2">
        <v>9.901986806343531E-2</v>
      </c>
      <c r="S3" s="2">
        <v>0</v>
      </c>
      <c r="T3" s="2">
        <v>0</v>
      </c>
      <c r="U3" s="2">
        <v>7.8963550487952602E-3</v>
      </c>
      <c r="V3" s="2">
        <v>3.8710177838984471E-2</v>
      </c>
      <c r="W3" s="2">
        <f t="shared" ref="W3:W46" si="3">AVERAGE(I3:V3)</f>
        <v>0.13834760431453832</v>
      </c>
    </row>
    <row r="4" spans="1:23" hidden="1" x14ac:dyDescent="0.2">
      <c r="A4" t="str">
        <f t="shared" si="0"/>
        <v/>
      </c>
      <c r="B4" t="str">
        <f t="shared" si="1"/>
        <v>WYCoolingRTU</v>
      </c>
      <c r="C4" t="str">
        <f t="shared" si="2"/>
        <v>WY2021 CPACooling_RTU</v>
      </c>
      <c r="D4" t="s">
        <v>115</v>
      </c>
      <c r="E4" t="s">
        <v>114</v>
      </c>
      <c r="F4" s="3" t="s">
        <v>68</v>
      </c>
      <c r="G4" s="3" t="s">
        <v>3</v>
      </c>
      <c r="H4" s="3" t="s">
        <v>6</v>
      </c>
      <c r="I4" s="2">
        <v>0.13442669079762645</v>
      </c>
      <c r="J4" s="2">
        <v>0.54471886718182616</v>
      </c>
      <c r="K4" s="2">
        <v>0.68561656140722638</v>
      </c>
      <c r="L4" s="2">
        <v>0.6574917629723811</v>
      </c>
      <c r="M4" s="2">
        <v>0.54181302153059441</v>
      </c>
      <c r="N4" s="2">
        <v>0.29956192874752036</v>
      </c>
      <c r="O4" s="2">
        <v>0.21903346157718856</v>
      </c>
      <c r="P4" s="2">
        <v>0.2486785431748221</v>
      </c>
      <c r="Q4" s="2">
        <v>0.3412977129072714</v>
      </c>
      <c r="R4" s="2">
        <v>0.2919522712877925</v>
      </c>
      <c r="S4" s="2">
        <v>0.18996541422927149</v>
      </c>
      <c r="T4" s="2">
        <v>0.39882678236445196</v>
      </c>
      <c r="U4" s="2">
        <v>0.54471886718182616</v>
      </c>
      <c r="V4" s="2">
        <v>0.21827424273899113</v>
      </c>
      <c r="W4" s="2">
        <f t="shared" si="3"/>
        <v>0.37974115200705644</v>
      </c>
    </row>
    <row r="5" spans="1:23" hidden="1" x14ac:dyDescent="0.2">
      <c r="A5" t="str">
        <f t="shared" si="0"/>
        <v/>
      </c>
      <c r="B5" t="str">
        <f t="shared" si="1"/>
        <v>WYCoolingPTAC</v>
      </c>
      <c r="C5" t="str">
        <f t="shared" si="2"/>
        <v>WY2021 CPACooling_PTAC</v>
      </c>
      <c r="D5" t="s">
        <v>115</v>
      </c>
      <c r="E5" t="s">
        <v>114</v>
      </c>
      <c r="F5" s="3" t="s">
        <v>69</v>
      </c>
      <c r="G5" s="3" t="s">
        <v>3</v>
      </c>
      <c r="H5" s="3" t="s">
        <v>7</v>
      </c>
      <c r="I5" s="2">
        <v>1.1374376329811909E-2</v>
      </c>
      <c r="J5" s="2">
        <v>5.1037525638056285E-3</v>
      </c>
      <c r="K5" s="2">
        <v>0</v>
      </c>
      <c r="L5" s="2">
        <v>1.5815813750569667E-2</v>
      </c>
      <c r="M5" s="2">
        <v>1.7934028486014785E-2</v>
      </c>
      <c r="N5" s="2">
        <v>0</v>
      </c>
      <c r="O5" s="2">
        <v>3.460625879021306E-3</v>
      </c>
      <c r="P5" s="2">
        <v>1.5953788756159278E-3</v>
      </c>
      <c r="Q5" s="2">
        <v>5.1445575943583843E-2</v>
      </c>
      <c r="R5" s="2">
        <v>0.35255094470116205</v>
      </c>
      <c r="S5" s="2">
        <v>1.0632280972561506E-2</v>
      </c>
      <c r="T5" s="2">
        <v>2.2322160203139176E-2</v>
      </c>
      <c r="U5" s="2">
        <v>5.1037525638056285E-3</v>
      </c>
      <c r="V5" s="2">
        <v>4.4938814681556999E-2</v>
      </c>
      <c r="W5" s="2">
        <f t="shared" si="3"/>
        <v>3.8734107496474886E-2</v>
      </c>
    </row>
    <row r="6" spans="1:23" hidden="1" x14ac:dyDescent="0.2">
      <c r="A6" t="str">
        <f t="shared" si="0"/>
        <v/>
      </c>
      <c r="B6" t="str">
        <f t="shared" si="1"/>
        <v>WYCoolingPTHP</v>
      </c>
      <c r="C6" t="str">
        <f t="shared" si="2"/>
        <v>WY2021 CPACooling_PTHP</v>
      </c>
      <c r="D6" t="s">
        <v>115</v>
      </c>
      <c r="E6" t="s">
        <v>114</v>
      </c>
      <c r="F6" s="3" t="s">
        <v>70</v>
      </c>
      <c r="G6" s="3" t="s">
        <v>3</v>
      </c>
      <c r="H6" s="3" t="s">
        <v>8</v>
      </c>
      <c r="I6" s="2">
        <v>7.4017279286377729E-3</v>
      </c>
      <c r="J6" s="2">
        <v>6.5150387444824018E-3</v>
      </c>
      <c r="K6" s="2">
        <v>5.2744385845371984E-3</v>
      </c>
      <c r="L6" s="2">
        <v>5.9565568658920846E-3</v>
      </c>
      <c r="M6" s="2">
        <v>1.7021773469420302E-2</v>
      </c>
      <c r="N6" s="2">
        <v>8.2950061640632341E-3</v>
      </c>
      <c r="O6" s="2">
        <v>0</v>
      </c>
      <c r="P6" s="2">
        <v>2.8307858750558509E-2</v>
      </c>
      <c r="Q6" s="2">
        <v>1.8417203337670225E-2</v>
      </c>
      <c r="R6" s="2">
        <v>0.1240001616134995</v>
      </c>
      <c r="S6" s="2">
        <v>4.8405812153381016E-3</v>
      </c>
      <c r="T6" s="2">
        <v>1.9641845741919278E-3</v>
      </c>
      <c r="U6" s="2">
        <v>6.5150387444824018E-3</v>
      </c>
      <c r="V6" s="2">
        <v>4.5427696859393928E-2</v>
      </c>
      <c r="W6" s="2">
        <f t="shared" si="3"/>
        <v>1.9995519060869112E-2</v>
      </c>
    </row>
    <row r="7" spans="1:23" hidden="1" x14ac:dyDescent="0.2">
      <c r="A7" t="str">
        <f t="shared" si="0"/>
        <v/>
      </c>
      <c r="B7" t="str">
        <f t="shared" si="1"/>
        <v>WYCoolingEvaporative AC</v>
      </c>
      <c r="C7" t="str">
        <f t="shared" si="2"/>
        <v>WY2021 CPACooling_Evaporative AC</v>
      </c>
      <c r="D7" t="s">
        <v>115</v>
      </c>
      <c r="E7" t="s">
        <v>114</v>
      </c>
      <c r="F7" s="3" t="s">
        <v>71</v>
      </c>
      <c r="G7" s="3" t="s">
        <v>3</v>
      </c>
      <c r="H7" s="3" t="s">
        <v>9</v>
      </c>
      <c r="I7" s="2">
        <v>6.0628002274057152E-2</v>
      </c>
      <c r="J7" s="2">
        <v>6.0889077234131637E-2</v>
      </c>
      <c r="K7" s="2">
        <v>1.7680076602791042E-3</v>
      </c>
      <c r="L7" s="2">
        <v>9.0125933992116103E-2</v>
      </c>
      <c r="M7" s="2">
        <v>2.2834063625471555E-2</v>
      </c>
      <c r="N7" s="2">
        <v>0.45352129856401652</v>
      </c>
      <c r="O7" s="2">
        <v>2.180548790474449E-3</v>
      </c>
      <c r="P7" s="2">
        <v>0.15501631986117639</v>
      </c>
      <c r="Q7" s="2">
        <v>9.2819986410731983E-2</v>
      </c>
      <c r="R7" s="2">
        <v>7.153715390187937E-4</v>
      </c>
      <c r="S7" s="2">
        <v>4.101900657041526E-2</v>
      </c>
      <c r="T7" s="2">
        <v>8.6118194054632419E-2</v>
      </c>
      <c r="U7" s="2">
        <v>6.0889077234131637E-2</v>
      </c>
      <c r="V7" s="2">
        <v>8.5061673973946691E-2</v>
      </c>
      <c r="W7" s="2">
        <f t="shared" si="3"/>
        <v>8.6684754413185697E-2</v>
      </c>
    </row>
    <row r="8" spans="1:23" hidden="1" x14ac:dyDescent="0.2">
      <c r="A8" t="str">
        <f t="shared" si="0"/>
        <v/>
      </c>
      <c r="B8" t="str">
        <f t="shared" si="1"/>
        <v>WYCoolingAir-Source Heat Pump</v>
      </c>
      <c r="C8" t="str">
        <f t="shared" si="2"/>
        <v>WY2021 CPACooling_Air-Source Heat Pump</v>
      </c>
      <c r="D8" t="s">
        <v>115</v>
      </c>
      <c r="E8" t="s">
        <v>114</v>
      </c>
      <c r="F8" s="3" t="s">
        <v>72</v>
      </c>
      <c r="G8" s="3" t="s">
        <v>3</v>
      </c>
      <c r="H8" s="3" t="s">
        <v>10</v>
      </c>
      <c r="I8" s="2">
        <v>9.6001913899083996E-2</v>
      </c>
      <c r="J8" s="2">
        <v>0.12950644863208427</v>
      </c>
      <c r="K8" s="2">
        <v>0.16703698072074866</v>
      </c>
      <c r="L8" s="2">
        <v>3.6543349370731448E-2</v>
      </c>
      <c r="M8" s="2">
        <v>5.1554951332059763E-2</v>
      </c>
      <c r="N8" s="2">
        <v>0</v>
      </c>
      <c r="O8" s="2">
        <v>7.6703384014084781E-3</v>
      </c>
      <c r="P8" s="2">
        <v>1.5953788756159278E-3</v>
      </c>
      <c r="Q8" s="2">
        <v>4.9954417891049908E-2</v>
      </c>
      <c r="R8" s="2">
        <v>5.5345238477139062E-2</v>
      </c>
      <c r="S8" s="2">
        <v>2.2057197037608587E-2</v>
      </c>
      <c r="T8" s="2">
        <v>4.6308434396752612E-2</v>
      </c>
      <c r="U8" s="2">
        <v>0.12950644863208427</v>
      </c>
      <c r="V8" s="2">
        <v>6.3691017517844353E-2</v>
      </c>
      <c r="W8" s="2">
        <f t="shared" si="3"/>
        <v>6.1198008227443659E-2</v>
      </c>
    </row>
    <row r="9" spans="1:23" hidden="1" x14ac:dyDescent="0.2">
      <c r="A9" t="str">
        <f t="shared" si="0"/>
        <v/>
      </c>
      <c r="B9" t="str">
        <f t="shared" si="1"/>
        <v>WYCoolingGeothermal Heat Pump</v>
      </c>
      <c r="C9" t="str">
        <f t="shared" si="2"/>
        <v>WY2021 CPACooling_Geothermal Heat Pump</v>
      </c>
      <c r="D9" t="s">
        <v>115</v>
      </c>
      <c r="E9" t="s">
        <v>114</v>
      </c>
      <c r="F9" s="3" t="s">
        <v>73</v>
      </c>
      <c r="G9" s="3" t="s">
        <v>3</v>
      </c>
      <c r="H9" s="3" t="s">
        <v>11</v>
      </c>
      <c r="I9" s="2">
        <v>5.9794985621563358E-2</v>
      </c>
      <c r="J9" s="2">
        <v>2.8580921316997649E-2</v>
      </c>
      <c r="K9" s="2">
        <v>0</v>
      </c>
      <c r="L9" s="2">
        <v>0</v>
      </c>
      <c r="M9" s="2">
        <v>0</v>
      </c>
      <c r="N9" s="2">
        <v>0</v>
      </c>
      <c r="O9" s="2">
        <v>2.4038308603996035E-2</v>
      </c>
      <c r="P9" s="2">
        <v>0</v>
      </c>
      <c r="Q9" s="2">
        <v>9.1900723321632072E-3</v>
      </c>
      <c r="R9" s="2">
        <v>2.0774296964418999E-4</v>
      </c>
      <c r="S9" s="2">
        <v>0</v>
      </c>
      <c r="T9" s="2">
        <v>0</v>
      </c>
      <c r="U9" s="2">
        <v>2.8580921316997649E-2</v>
      </c>
      <c r="V9" s="2">
        <v>6.9924895218339861E-2</v>
      </c>
      <c r="W9" s="2">
        <f t="shared" si="3"/>
        <v>1.573698909855014E-2</v>
      </c>
    </row>
    <row r="10" spans="1:23" hidden="1" x14ac:dyDescent="0.2">
      <c r="A10" t="str">
        <f t="shared" si="0"/>
        <v/>
      </c>
      <c r="B10" t="str">
        <f t="shared" si="1"/>
        <v>WYHeatingElectric Furnace</v>
      </c>
      <c r="C10" t="str">
        <f t="shared" si="2"/>
        <v>WY2021 CPAHeating_Electric Furnace</v>
      </c>
      <c r="D10" t="s">
        <v>115</v>
      </c>
      <c r="E10" t="s">
        <v>114</v>
      </c>
      <c r="F10" s="3" t="s">
        <v>74</v>
      </c>
      <c r="G10" s="3" t="s">
        <v>12</v>
      </c>
      <c r="H10" s="3" t="s">
        <v>13</v>
      </c>
      <c r="I10" s="2">
        <v>0.10439886541213139</v>
      </c>
      <c r="J10" s="2">
        <v>4.7832889398554027E-2</v>
      </c>
      <c r="K10" s="2">
        <v>0.27293304917779582</v>
      </c>
      <c r="L10" s="2">
        <v>0.38090936288239491</v>
      </c>
      <c r="M10" s="2">
        <v>0.34821170277344232</v>
      </c>
      <c r="N10" s="2">
        <v>0.44567044258559041</v>
      </c>
      <c r="O10" s="2">
        <v>0</v>
      </c>
      <c r="P10" s="2">
        <v>0</v>
      </c>
      <c r="Q10" s="2">
        <v>0.11631488541444709</v>
      </c>
      <c r="R10" s="2">
        <v>9.9857780821440464E-2</v>
      </c>
      <c r="S10" s="2">
        <v>6.1425035015076242E-2</v>
      </c>
      <c r="T10" s="2">
        <v>4.6271066476287676E-2</v>
      </c>
      <c r="U10" s="2">
        <v>4.7832889398554027E-2</v>
      </c>
      <c r="V10" s="2">
        <v>0</v>
      </c>
      <c r="W10" s="2">
        <f t="shared" si="3"/>
        <v>0.14083271209683676</v>
      </c>
    </row>
    <row r="11" spans="1:23" hidden="1" x14ac:dyDescent="0.2">
      <c r="A11" t="str">
        <f t="shared" si="0"/>
        <v/>
      </c>
      <c r="B11" t="str">
        <f t="shared" si="1"/>
        <v>WYHeatingElectric Room Heat</v>
      </c>
      <c r="C11" t="str">
        <f t="shared" si="2"/>
        <v>WY2021 CPAHeating_Electric Room Heat</v>
      </c>
      <c r="D11" t="s">
        <v>115</v>
      </c>
      <c r="E11" t="s">
        <v>114</v>
      </c>
      <c r="F11" s="3" t="s">
        <v>75</v>
      </c>
      <c r="G11" s="3" t="s">
        <v>12</v>
      </c>
      <c r="H11" s="3" t="s">
        <v>14</v>
      </c>
      <c r="I11" s="2">
        <v>0</v>
      </c>
      <c r="J11" s="2">
        <v>1.4737397937617865E-2</v>
      </c>
      <c r="K11" s="2">
        <v>0</v>
      </c>
      <c r="L11" s="2">
        <v>2.7981835350928571E-2</v>
      </c>
      <c r="M11" s="2">
        <v>2.7456013440430041E-2</v>
      </c>
      <c r="N11" s="2">
        <v>0</v>
      </c>
      <c r="O11" s="2">
        <v>1.4489431230925221E-3</v>
      </c>
      <c r="P11" s="2">
        <v>0</v>
      </c>
      <c r="Q11" s="2">
        <v>1.6461845218727001E-2</v>
      </c>
      <c r="R11" s="2">
        <v>0.17451216694861241</v>
      </c>
      <c r="S11" s="2">
        <v>9.5741190985577981E-3</v>
      </c>
      <c r="T11" s="2">
        <v>7.2121196374170821E-3</v>
      </c>
      <c r="U11" s="2">
        <v>1.4737397937617865E-2</v>
      </c>
      <c r="V11" s="2">
        <v>7.4320704105044549E-3</v>
      </c>
      <c r="W11" s="2">
        <f t="shared" si="3"/>
        <v>2.1539564935964688E-2</v>
      </c>
    </row>
    <row r="12" spans="1:23" hidden="1" x14ac:dyDescent="0.2">
      <c r="A12" t="str">
        <f t="shared" si="0"/>
        <v/>
      </c>
      <c r="B12" t="str">
        <f t="shared" si="1"/>
        <v>WYHeatingPTHP</v>
      </c>
      <c r="C12" t="str">
        <f t="shared" si="2"/>
        <v>WY2021 CPAHeating_PTHP</v>
      </c>
      <c r="D12" t="s">
        <v>115</v>
      </c>
      <c r="E12" t="s">
        <v>114</v>
      </c>
      <c r="F12" s="3" t="s">
        <v>76</v>
      </c>
      <c r="G12" s="3" t="s">
        <v>12</v>
      </c>
      <c r="H12" s="3" t="s">
        <v>8</v>
      </c>
      <c r="I12" s="2">
        <v>7.4017279286377729E-3</v>
      </c>
      <c r="J12" s="2">
        <v>6.5150387444824018E-3</v>
      </c>
      <c r="K12" s="2">
        <v>5.2744385845371992E-3</v>
      </c>
      <c r="L12" s="2">
        <v>5.9565568658920855E-3</v>
      </c>
      <c r="M12" s="2">
        <v>1.7021773469420298E-2</v>
      </c>
      <c r="N12" s="2">
        <v>8.2950061640632341E-3</v>
      </c>
      <c r="O12" s="2">
        <v>0</v>
      </c>
      <c r="P12" s="2">
        <v>2.8307858750558523E-2</v>
      </c>
      <c r="Q12" s="2">
        <v>1.8417203337670225E-2</v>
      </c>
      <c r="R12" s="2">
        <v>0.1240001616134995</v>
      </c>
      <c r="S12" s="2">
        <v>4.840581215338105E-3</v>
      </c>
      <c r="T12" s="2">
        <v>1.9641845741919274E-3</v>
      </c>
      <c r="U12" s="2">
        <v>6.5150387444824018E-3</v>
      </c>
      <c r="V12" s="2">
        <v>4.5427696859393928E-2</v>
      </c>
      <c r="W12" s="2">
        <f t="shared" si="3"/>
        <v>1.9995519060869112E-2</v>
      </c>
    </row>
    <row r="13" spans="1:23" hidden="1" x14ac:dyDescent="0.2">
      <c r="A13" t="str">
        <f t="shared" si="0"/>
        <v/>
      </c>
      <c r="B13" t="str">
        <f t="shared" si="1"/>
        <v>WYHeatingAir-Source Heat Pump</v>
      </c>
      <c r="C13" t="str">
        <f t="shared" si="2"/>
        <v>WY2021 CPAHeating_Air-Source Heat Pump</v>
      </c>
      <c r="D13" t="s">
        <v>115</v>
      </c>
      <c r="E13" t="s">
        <v>114</v>
      </c>
      <c r="F13" s="3" t="s">
        <v>77</v>
      </c>
      <c r="G13" s="3" t="s">
        <v>12</v>
      </c>
      <c r="H13" s="3" t="s">
        <v>10</v>
      </c>
      <c r="I13" s="2">
        <v>9.6001913899083996E-2</v>
      </c>
      <c r="J13" s="2">
        <v>0.12950644863208427</v>
      </c>
      <c r="K13" s="2">
        <v>0.16703698072074866</v>
      </c>
      <c r="L13" s="2">
        <v>3.6543349370731448E-2</v>
      </c>
      <c r="M13" s="2">
        <v>5.1554951332059763E-2</v>
      </c>
      <c r="N13" s="2">
        <v>0</v>
      </c>
      <c r="O13" s="2">
        <v>7.6703384014084781E-3</v>
      </c>
      <c r="P13" s="2">
        <v>1.5953788756159278E-3</v>
      </c>
      <c r="Q13" s="2">
        <v>4.9954417891049915E-2</v>
      </c>
      <c r="R13" s="2">
        <v>5.5345238477139062E-2</v>
      </c>
      <c r="S13" s="2">
        <v>2.2057197037608587E-2</v>
      </c>
      <c r="T13" s="2">
        <v>4.6308434396752612E-2</v>
      </c>
      <c r="U13" s="2">
        <v>0.12950644863208427</v>
      </c>
      <c r="V13" s="2">
        <v>6.3691017517844353E-2</v>
      </c>
      <c r="W13" s="2">
        <f t="shared" si="3"/>
        <v>6.1198008227443659E-2</v>
      </c>
    </row>
    <row r="14" spans="1:23" hidden="1" x14ac:dyDescent="0.2">
      <c r="A14" t="str">
        <f t="shared" si="0"/>
        <v/>
      </c>
      <c r="B14" t="str">
        <f t="shared" si="1"/>
        <v>WYHeatingGeothermal Heat Pump</v>
      </c>
      <c r="C14" t="str">
        <f t="shared" si="2"/>
        <v>WY2021 CPAHeating_Geothermal Heat Pump</v>
      </c>
      <c r="D14" t="s">
        <v>115</v>
      </c>
      <c r="E14" t="s">
        <v>114</v>
      </c>
      <c r="F14" s="3" t="s">
        <v>78</v>
      </c>
      <c r="G14" s="3" t="s">
        <v>12</v>
      </c>
      <c r="H14" s="3" t="s">
        <v>11</v>
      </c>
      <c r="I14" s="2">
        <v>5.9794985621563358E-2</v>
      </c>
      <c r="J14" s="2">
        <v>2.8580921316997649E-2</v>
      </c>
      <c r="K14" s="2">
        <v>0</v>
      </c>
      <c r="L14" s="2">
        <v>0</v>
      </c>
      <c r="M14" s="2">
        <v>0</v>
      </c>
      <c r="N14" s="2">
        <v>0</v>
      </c>
      <c r="O14" s="2">
        <v>2.4038308603996035E-2</v>
      </c>
      <c r="P14" s="2">
        <v>0</v>
      </c>
      <c r="Q14" s="2">
        <v>9.1900723321632072E-3</v>
      </c>
      <c r="R14" s="2">
        <v>2.0774296964418999E-4</v>
      </c>
      <c r="S14" s="2">
        <v>0</v>
      </c>
      <c r="T14" s="2">
        <v>0</v>
      </c>
      <c r="U14" s="2">
        <v>2.8580921316997649E-2</v>
      </c>
      <c r="V14" s="2">
        <v>6.9924895218339861E-2</v>
      </c>
      <c r="W14" s="2">
        <f t="shared" si="3"/>
        <v>1.573698909855014E-2</v>
      </c>
    </row>
    <row r="15" spans="1:23" hidden="1" x14ac:dyDescent="0.2">
      <c r="A15" t="str">
        <f t="shared" si="0"/>
        <v/>
      </c>
      <c r="B15" t="str">
        <f t="shared" si="1"/>
        <v>WYVentilationVentilation</v>
      </c>
      <c r="C15" t="str">
        <f t="shared" si="2"/>
        <v>WY2021 CPAVentilation_Ventilation</v>
      </c>
      <c r="D15" t="s">
        <v>115</v>
      </c>
      <c r="E15" t="s">
        <v>114</v>
      </c>
      <c r="F15" s="3" t="s">
        <v>79</v>
      </c>
      <c r="G15" s="3" t="s">
        <v>15</v>
      </c>
      <c r="H15" s="3" t="s">
        <v>15</v>
      </c>
      <c r="I15" s="2">
        <v>1</v>
      </c>
      <c r="J15" s="2">
        <v>1</v>
      </c>
      <c r="K15" s="2">
        <v>1</v>
      </c>
      <c r="L15" s="2">
        <v>1</v>
      </c>
      <c r="M15" s="2">
        <v>1</v>
      </c>
      <c r="N15" s="2">
        <v>1</v>
      </c>
      <c r="O15" s="2">
        <v>1</v>
      </c>
      <c r="P15" s="2">
        <v>1</v>
      </c>
      <c r="Q15" s="2">
        <v>1</v>
      </c>
      <c r="R15" s="2">
        <v>1</v>
      </c>
      <c r="S15" s="2">
        <v>1</v>
      </c>
      <c r="T15" s="2">
        <v>1</v>
      </c>
      <c r="U15" s="2">
        <v>1</v>
      </c>
      <c r="V15" s="2">
        <v>1</v>
      </c>
      <c r="W15" s="2">
        <f t="shared" si="3"/>
        <v>1</v>
      </c>
    </row>
    <row r="16" spans="1:23" hidden="1" x14ac:dyDescent="0.2">
      <c r="A16" t="str">
        <f t="shared" si="0"/>
        <v/>
      </c>
      <c r="B16" t="str">
        <f t="shared" si="1"/>
        <v>WYWater HeatingWater Heater</v>
      </c>
      <c r="C16" t="str">
        <f t="shared" si="2"/>
        <v>WY2021 CPAWater Heating_Water Heater</v>
      </c>
      <c r="D16" t="s">
        <v>115</v>
      </c>
      <c r="E16" t="s">
        <v>114</v>
      </c>
      <c r="F16" s="3" t="s">
        <v>80</v>
      </c>
      <c r="G16" s="3" t="s">
        <v>16</v>
      </c>
      <c r="H16" s="3" t="s">
        <v>17</v>
      </c>
      <c r="I16" s="2">
        <v>0.47638457125155281</v>
      </c>
      <c r="J16" s="2">
        <v>0.32370585911804439</v>
      </c>
      <c r="K16" s="2">
        <v>0.38093166583980503</v>
      </c>
      <c r="L16" s="2">
        <v>0.44664690687716274</v>
      </c>
      <c r="M16" s="2">
        <v>0.39156401002843094</v>
      </c>
      <c r="N16" s="2">
        <v>0.68585847577745629</v>
      </c>
      <c r="O16" s="2">
        <v>2.1986010872493248E-2</v>
      </c>
      <c r="P16" s="2">
        <v>0.24484780476647372</v>
      </c>
      <c r="Q16" s="2">
        <v>0.19032810161854644</v>
      </c>
      <c r="R16" s="2">
        <v>0.12928600000000001</v>
      </c>
      <c r="S16" s="2">
        <v>0.53309505366549204</v>
      </c>
      <c r="T16" s="2">
        <v>0.54115203265503886</v>
      </c>
      <c r="U16" s="2">
        <v>0.32370585911804439</v>
      </c>
      <c r="V16" s="2">
        <v>0.12867893406349934</v>
      </c>
      <c r="W16" s="2">
        <f t="shared" si="3"/>
        <v>0.3441550918322886</v>
      </c>
    </row>
    <row r="17" spans="1:23" hidden="1" x14ac:dyDescent="0.2">
      <c r="A17" t="str">
        <f t="shared" si="0"/>
        <v/>
      </c>
      <c r="B17" t="str">
        <f t="shared" si="1"/>
        <v>WYInterior LightingGeneral Service Lighting</v>
      </c>
      <c r="C17" t="str">
        <f t="shared" si="2"/>
        <v>WY2021 CPAInterior Lighting_General Service Lighting</v>
      </c>
      <c r="D17" t="s">
        <v>115</v>
      </c>
      <c r="E17" t="s">
        <v>114</v>
      </c>
      <c r="F17" s="3" t="s">
        <v>81</v>
      </c>
      <c r="G17" s="3" t="s">
        <v>18</v>
      </c>
      <c r="H17" s="3" t="s">
        <v>19</v>
      </c>
      <c r="I17" s="2">
        <v>1</v>
      </c>
      <c r="J17" s="2">
        <v>1</v>
      </c>
      <c r="K17" s="2">
        <v>1</v>
      </c>
      <c r="L17" s="2">
        <v>1</v>
      </c>
      <c r="M17" s="2">
        <v>1</v>
      </c>
      <c r="N17" s="2">
        <v>1</v>
      </c>
      <c r="O17" s="2">
        <v>1</v>
      </c>
      <c r="P17" s="2">
        <v>1</v>
      </c>
      <c r="Q17" s="2">
        <v>1</v>
      </c>
      <c r="R17" s="2">
        <v>1</v>
      </c>
      <c r="S17" s="2">
        <v>1</v>
      </c>
      <c r="T17" s="2">
        <v>1</v>
      </c>
      <c r="U17" s="2">
        <v>1</v>
      </c>
      <c r="V17" s="2">
        <v>1</v>
      </c>
      <c r="W17" s="2">
        <f t="shared" si="3"/>
        <v>1</v>
      </c>
    </row>
    <row r="18" spans="1:23" hidden="1" x14ac:dyDescent="0.2">
      <c r="A18" t="str">
        <f t="shared" si="0"/>
        <v/>
      </c>
      <c r="B18" t="str">
        <f t="shared" si="1"/>
        <v>WYInterior LightingExempted Lighting</v>
      </c>
      <c r="C18" t="str">
        <f t="shared" si="2"/>
        <v>WY2021 CPAInterior Lighting_Exempted Lighting</v>
      </c>
      <c r="D18" t="s">
        <v>115</v>
      </c>
      <c r="E18" t="s">
        <v>114</v>
      </c>
      <c r="F18" s="3" t="s">
        <v>82</v>
      </c>
      <c r="G18" s="3" t="s">
        <v>18</v>
      </c>
      <c r="H18" s="3" t="s">
        <v>20</v>
      </c>
      <c r="I18" s="2">
        <v>1</v>
      </c>
      <c r="J18" s="2">
        <v>1</v>
      </c>
      <c r="K18" s="2">
        <v>1</v>
      </c>
      <c r="L18" s="2">
        <v>1</v>
      </c>
      <c r="M18" s="2">
        <v>1</v>
      </c>
      <c r="N18" s="2">
        <v>1</v>
      </c>
      <c r="O18" s="2">
        <v>1</v>
      </c>
      <c r="P18" s="2">
        <v>1</v>
      </c>
      <c r="Q18" s="2">
        <v>1</v>
      </c>
      <c r="R18" s="2">
        <v>1</v>
      </c>
      <c r="S18" s="2">
        <v>1</v>
      </c>
      <c r="T18" s="2">
        <v>1</v>
      </c>
      <c r="U18" s="2">
        <v>1</v>
      </c>
      <c r="V18" s="2">
        <v>1</v>
      </c>
      <c r="W18" s="2">
        <f t="shared" si="3"/>
        <v>1</v>
      </c>
    </row>
    <row r="19" spans="1:23" hidden="1" x14ac:dyDescent="0.2">
      <c r="A19" t="str">
        <f t="shared" si="0"/>
        <v/>
      </c>
      <c r="B19" t="str">
        <f t="shared" si="1"/>
        <v>WYInterior LightingHigh-Bay Lighting</v>
      </c>
      <c r="C19" t="str">
        <f t="shared" si="2"/>
        <v>WY2021 CPAInterior Lighting_High-Bay Lighting</v>
      </c>
      <c r="D19" t="s">
        <v>115</v>
      </c>
      <c r="E19" t="s">
        <v>114</v>
      </c>
      <c r="F19" s="3" t="s">
        <v>83</v>
      </c>
      <c r="G19" s="3" t="s">
        <v>18</v>
      </c>
      <c r="H19" s="3" t="s">
        <v>21</v>
      </c>
      <c r="I19" s="2">
        <v>1</v>
      </c>
      <c r="J19" s="2">
        <v>1</v>
      </c>
      <c r="K19" s="2">
        <v>1</v>
      </c>
      <c r="L19" s="2">
        <v>1</v>
      </c>
      <c r="M19" s="2">
        <v>1</v>
      </c>
      <c r="N19" s="2">
        <v>1</v>
      </c>
      <c r="O19" s="2">
        <v>1</v>
      </c>
      <c r="P19" s="2">
        <v>1</v>
      </c>
      <c r="Q19" s="2">
        <v>1</v>
      </c>
      <c r="R19" s="2">
        <v>1</v>
      </c>
      <c r="S19" s="2">
        <v>1</v>
      </c>
      <c r="T19" s="2">
        <v>1</v>
      </c>
      <c r="U19" s="2">
        <v>1</v>
      </c>
      <c r="V19" s="2">
        <v>1</v>
      </c>
      <c r="W19" s="2">
        <f t="shared" si="3"/>
        <v>1</v>
      </c>
    </row>
    <row r="20" spans="1:23" hidden="1" x14ac:dyDescent="0.2">
      <c r="A20" t="str">
        <f t="shared" si="0"/>
        <v/>
      </c>
      <c r="B20" t="str">
        <f t="shared" si="1"/>
        <v>WYInterior LightingLinear Lighting</v>
      </c>
      <c r="C20" t="str">
        <f t="shared" si="2"/>
        <v>WY2021 CPAInterior Lighting_Linear Lighting</v>
      </c>
      <c r="D20" t="s">
        <v>115</v>
      </c>
      <c r="E20" t="s">
        <v>114</v>
      </c>
      <c r="F20" s="3" t="s">
        <v>84</v>
      </c>
      <c r="G20" s="3" t="s">
        <v>18</v>
      </c>
      <c r="H20" s="3" t="s">
        <v>22</v>
      </c>
      <c r="I20" s="2">
        <v>1</v>
      </c>
      <c r="J20" s="2">
        <v>1</v>
      </c>
      <c r="K20" s="2">
        <v>1</v>
      </c>
      <c r="L20" s="2">
        <v>1</v>
      </c>
      <c r="M20" s="2">
        <v>1</v>
      </c>
      <c r="N20" s="2">
        <v>1</v>
      </c>
      <c r="O20" s="2">
        <v>1</v>
      </c>
      <c r="P20" s="2">
        <v>1</v>
      </c>
      <c r="Q20" s="2">
        <v>1</v>
      </c>
      <c r="R20" s="2">
        <v>1</v>
      </c>
      <c r="S20" s="2">
        <v>1</v>
      </c>
      <c r="T20" s="2">
        <v>1</v>
      </c>
      <c r="U20" s="2">
        <v>1</v>
      </c>
      <c r="V20" s="2">
        <v>1</v>
      </c>
      <c r="W20" s="2">
        <f t="shared" si="3"/>
        <v>1</v>
      </c>
    </row>
    <row r="21" spans="1:23" hidden="1" x14ac:dyDescent="0.2">
      <c r="A21" t="str">
        <f t="shared" si="0"/>
        <v/>
      </c>
      <c r="B21" t="str">
        <f t="shared" si="1"/>
        <v>WYExterior LightingGeneral Service Lighting</v>
      </c>
      <c r="C21" t="str">
        <f t="shared" si="2"/>
        <v>WY2021 CPAExterior Lighting_General Service Lighting</v>
      </c>
      <c r="D21" t="s">
        <v>115</v>
      </c>
      <c r="E21" t="s">
        <v>114</v>
      </c>
      <c r="F21" s="3" t="s">
        <v>85</v>
      </c>
      <c r="G21" s="3" t="s">
        <v>23</v>
      </c>
      <c r="H21" s="3" t="s">
        <v>19</v>
      </c>
      <c r="I21" s="2">
        <v>1</v>
      </c>
      <c r="J21" s="2">
        <v>1</v>
      </c>
      <c r="K21" s="2">
        <v>1</v>
      </c>
      <c r="L21" s="2">
        <v>1</v>
      </c>
      <c r="M21" s="2">
        <v>1</v>
      </c>
      <c r="N21" s="2">
        <v>1</v>
      </c>
      <c r="O21" s="2">
        <v>1</v>
      </c>
      <c r="P21" s="2">
        <v>1</v>
      </c>
      <c r="Q21" s="2">
        <v>1</v>
      </c>
      <c r="R21" s="2">
        <v>1</v>
      </c>
      <c r="S21" s="2">
        <v>1</v>
      </c>
      <c r="T21" s="2">
        <v>1</v>
      </c>
      <c r="U21" s="2">
        <v>1</v>
      </c>
      <c r="V21" s="2">
        <v>1</v>
      </c>
      <c r="W21" s="2">
        <f t="shared" si="3"/>
        <v>1</v>
      </c>
    </row>
    <row r="22" spans="1:23" hidden="1" x14ac:dyDescent="0.2">
      <c r="A22" t="str">
        <f t="shared" si="0"/>
        <v/>
      </c>
      <c r="B22" t="str">
        <f t="shared" si="1"/>
        <v>WYExterior LightingArea Lighting</v>
      </c>
      <c r="C22" t="str">
        <f t="shared" si="2"/>
        <v>WY2021 CPAExterior Lighting_Area Lighting</v>
      </c>
      <c r="D22" t="s">
        <v>115</v>
      </c>
      <c r="E22" t="s">
        <v>114</v>
      </c>
      <c r="F22" s="3" t="s">
        <v>86</v>
      </c>
      <c r="G22" s="3" t="s">
        <v>23</v>
      </c>
      <c r="H22" s="3" t="s">
        <v>24</v>
      </c>
      <c r="I22" s="2">
        <v>1</v>
      </c>
      <c r="J22" s="2">
        <v>1</v>
      </c>
      <c r="K22" s="2">
        <v>1</v>
      </c>
      <c r="L22" s="2">
        <v>1</v>
      </c>
      <c r="M22" s="2">
        <v>1</v>
      </c>
      <c r="N22" s="2">
        <v>1</v>
      </c>
      <c r="O22" s="2">
        <v>1</v>
      </c>
      <c r="P22" s="2">
        <v>1</v>
      </c>
      <c r="Q22" s="2">
        <v>1</v>
      </c>
      <c r="R22" s="2">
        <v>1</v>
      </c>
      <c r="S22" s="2">
        <v>1</v>
      </c>
      <c r="T22" s="2">
        <v>1</v>
      </c>
      <c r="U22" s="2">
        <v>1</v>
      </c>
      <c r="V22" s="2">
        <v>1</v>
      </c>
      <c r="W22" s="2">
        <f t="shared" si="3"/>
        <v>1</v>
      </c>
    </row>
    <row r="23" spans="1:23" hidden="1" x14ac:dyDescent="0.2">
      <c r="A23" t="str">
        <f t="shared" si="0"/>
        <v/>
      </c>
      <c r="B23" t="str">
        <f t="shared" si="1"/>
        <v>WYExterior LightingLinear Lighting</v>
      </c>
      <c r="C23" t="str">
        <f t="shared" si="2"/>
        <v>WY2021 CPAExterior Lighting_Linear Lighting</v>
      </c>
      <c r="D23" t="s">
        <v>115</v>
      </c>
      <c r="E23" t="s">
        <v>114</v>
      </c>
      <c r="F23" s="3" t="s">
        <v>87</v>
      </c>
      <c r="G23" s="3" t="s">
        <v>23</v>
      </c>
      <c r="H23" s="3" t="s">
        <v>22</v>
      </c>
      <c r="I23" s="2">
        <v>1</v>
      </c>
      <c r="J23" s="2">
        <v>1</v>
      </c>
      <c r="K23" s="2">
        <v>1</v>
      </c>
      <c r="L23" s="2">
        <v>1</v>
      </c>
      <c r="M23" s="2">
        <v>1</v>
      </c>
      <c r="N23" s="2">
        <v>1</v>
      </c>
      <c r="O23" s="2">
        <v>1</v>
      </c>
      <c r="P23" s="2">
        <v>1</v>
      </c>
      <c r="Q23" s="2">
        <v>1</v>
      </c>
      <c r="R23" s="2">
        <v>1</v>
      </c>
      <c r="S23" s="2">
        <v>1</v>
      </c>
      <c r="T23" s="2">
        <v>1</v>
      </c>
      <c r="U23" s="2">
        <v>1</v>
      </c>
      <c r="V23" s="2">
        <v>1</v>
      </c>
      <c r="W23" s="2">
        <f t="shared" si="3"/>
        <v>1</v>
      </c>
    </row>
    <row r="24" spans="1:23" hidden="1" x14ac:dyDescent="0.2">
      <c r="A24" t="str">
        <f t="shared" si="0"/>
        <v/>
      </c>
      <c r="B24" t="str">
        <f t="shared" si="1"/>
        <v>WYRefrigeration Walk-in Refrigerator/Freezer</v>
      </c>
      <c r="C24" t="str">
        <f t="shared" si="2"/>
        <v>WY2021 CPARefrigeration _Walk-in Refrigerator/Freezer</v>
      </c>
      <c r="D24" t="s">
        <v>115</v>
      </c>
      <c r="E24" t="s">
        <v>114</v>
      </c>
      <c r="F24" s="3" t="s">
        <v>88</v>
      </c>
      <c r="G24" s="3" t="s">
        <v>25</v>
      </c>
      <c r="H24" s="3" t="s">
        <v>26</v>
      </c>
      <c r="I24" s="2">
        <v>0.02</v>
      </c>
      <c r="J24" s="2">
        <v>2.2717149220489972E-3</v>
      </c>
      <c r="K24" s="2">
        <v>0.02</v>
      </c>
      <c r="L24" s="2">
        <v>8.2442748091603058E-3</v>
      </c>
      <c r="M24" s="2">
        <v>0.74</v>
      </c>
      <c r="N24" s="2">
        <v>0.16</v>
      </c>
      <c r="O24" s="2">
        <v>0.33</v>
      </c>
      <c r="P24" s="2">
        <v>7.6925418569254181E-2</v>
      </c>
      <c r="Q24" s="2">
        <v>0.19</v>
      </c>
      <c r="R24" s="2">
        <v>0.03</v>
      </c>
      <c r="S24" s="2">
        <v>1.0989010989011E-2</v>
      </c>
      <c r="T24" s="2">
        <v>0.91700000000000004</v>
      </c>
      <c r="U24" s="2">
        <v>0.02</v>
      </c>
      <c r="V24" s="2">
        <v>8.2442748091603058E-3</v>
      </c>
      <c r="W24" s="2">
        <f t="shared" si="3"/>
        <v>0.18097676386418821</v>
      </c>
    </row>
    <row r="25" spans="1:23" hidden="1" x14ac:dyDescent="0.2">
      <c r="A25" t="str">
        <f t="shared" si="0"/>
        <v/>
      </c>
      <c r="B25" t="str">
        <f t="shared" si="1"/>
        <v>WYRefrigeration Reach-in Refrigerator/Freezer</v>
      </c>
      <c r="C25" t="str">
        <f t="shared" si="2"/>
        <v>WY2021 CPARefrigeration _Reach-in Refrigerator/Freezer</v>
      </c>
      <c r="D25" t="s">
        <v>115</v>
      </c>
      <c r="E25" t="s">
        <v>114</v>
      </c>
      <c r="F25" s="3" t="s">
        <v>89</v>
      </c>
      <c r="G25" s="3" t="s">
        <v>25</v>
      </c>
      <c r="H25" s="3" t="s">
        <v>27</v>
      </c>
      <c r="I25" s="2">
        <v>0.14000000000000001</v>
      </c>
      <c r="J25" s="2">
        <v>1.5902004454342984E-2</v>
      </c>
      <c r="K25" s="2">
        <v>0.14000000000000001</v>
      </c>
      <c r="L25" s="2">
        <v>5.7709923664122142E-2</v>
      </c>
      <c r="M25" s="2">
        <v>7.0000000000000007E-2</v>
      </c>
      <c r="N25" s="2">
        <v>0.83055975794251102</v>
      </c>
      <c r="O25" s="2">
        <v>0.5</v>
      </c>
      <c r="P25" s="2">
        <v>0.13360730593607306</v>
      </c>
      <c r="Q25" s="2">
        <v>0.33</v>
      </c>
      <c r="R25" s="2">
        <v>0.19</v>
      </c>
      <c r="S25" s="2">
        <v>0.02</v>
      </c>
      <c r="T25" s="2">
        <v>0.91700000000000004</v>
      </c>
      <c r="U25" s="2">
        <v>0.14000000000000001</v>
      </c>
      <c r="V25" s="2">
        <v>5.7709923664122142E-2</v>
      </c>
      <c r="W25" s="2">
        <f t="shared" si="3"/>
        <v>0.25303492254722654</v>
      </c>
    </row>
    <row r="26" spans="1:23" hidden="1" x14ac:dyDescent="0.2">
      <c r="A26" t="str">
        <f t="shared" si="0"/>
        <v/>
      </c>
      <c r="B26" t="str">
        <f t="shared" si="1"/>
        <v>WYRefrigeration Glass Door Display</v>
      </c>
      <c r="C26" t="str">
        <f t="shared" si="2"/>
        <v>WY2021 CPARefrigeration _Glass Door Display</v>
      </c>
      <c r="D26" t="s">
        <v>115</v>
      </c>
      <c r="E26" t="s">
        <v>114</v>
      </c>
      <c r="F26" s="3" t="s">
        <v>90</v>
      </c>
      <c r="G26" s="3" t="s">
        <v>25</v>
      </c>
      <c r="H26" s="3" t="s">
        <v>28</v>
      </c>
      <c r="I26" s="2">
        <v>0.04</v>
      </c>
      <c r="J26" s="2">
        <v>4.5434298440979945E-3</v>
      </c>
      <c r="K26" s="2">
        <v>0.81699999999999995</v>
      </c>
      <c r="L26" s="2">
        <v>0.33677862595419844</v>
      </c>
      <c r="M26" s="2">
        <v>5.1999999999999998E-2</v>
      </c>
      <c r="N26" s="2">
        <v>0.94899999999999995</v>
      </c>
      <c r="O26" s="2">
        <v>0.90400000000000003</v>
      </c>
      <c r="P26" s="2">
        <v>0.26600000000000001</v>
      </c>
      <c r="Q26" s="2">
        <v>0.65700000000000003</v>
      </c>
      <c r="R26" s="2">
        <v>0.58899999999999997</v>
      </c>
      <c r="S26" s="2">
        <v>0.10100000000000001</v>
      </c>
      <c r="T26" s="2">
        <v>0.10100000000000001</v>
      </c>
      <c r="U26" s="2">
        <v>0.77400000000000002</v>
      </c>
      <c r="V26" s="2">
        <v>0.216</v>
      </c>
      <c r="W26" s="2">
        <f t="shared" si="3"/>
        <v>0.41480871827130689</v>
      </c>
    </row>
    <row r="27" spans="1:23" hidden="1" x14ac:dyDescent="0.2">
      <c r="A27" t="str">
        <f t="shared" si="0"/>
        <v/>
      </c>
      <c r="B27" t="str">
        <f t="shared" si="1"/>
        <v>WYRefrigeration Open Display Case</v>
      </c>
      <c r="C27" t="str">
        <f t="shared" si="2"/>
        <v>WY2021 CPARefrigeration _Open Display Case</v>
      </c>
      <c r="D27" t="s">
        <v>115</v>
      </c>
      <c r="E27" t="s">
        <v>114</v>
      </c>
      <c r="F27" s="3" t="s">
        <v>91</v>
      </c>
      <c r="G27" s="3" t="s">
        <v>25</v>
      </c>
      <c r="H27" s="3" t="s">
        <v>29</v>
      </c>
      <c r="I27" s="2">
        <v>1.3333333333333334E-2</v>
      </c>
      <c r="J27" s="2">
        <v>1.5144766146993314E-3</v>
      </c>
      <c r="K27" s="2">
        <v>0.27233333333333332</v>
      </c>
      <c r="L27" s="2">
        <v>0.11225954198473281</v>
      </c>
      <c r="M27" s="2">
        <v>1.7333333333333333E-2</v>
      </c>
      <c r="N27" s="2">
        <v>0.3163333333333333</v>
      </c>
      <c r="O27" s="2">
        <v>0.30133333333333334</v>
      </c>
      <c r="P27" s="2">
        <v>8.8666666666666671E-2</v>
      </c>
      <c r="Q27" s="2">
        <v>0.219</v>
      </c>
      <c r="R27" s="2">
        <v>0.19633333333333333</v>
      </c>
      <c r="S27" s="2">
        <v>3.3666666666666671E-2</v>
      </c>
      <c r="T27" s="2">
        <v>3.3666666666666671E-2</v>
      </c>
      <c r="U27" s="2">
        <v>0.25800000000000001</v>
      </c>
      <c r="V27" s="2">
        <v>7.1999999999999995E-2</v>
      </c>
      <c r="W27" s="2">
        <f t="shared" si="3"/>
        <v>0.1382695727571023</v>
      </c>
    </row>
    <row r="28" spans="1:23" hidden="1" x14ac:dyDescent="0.2">
      <c r="A28" t="str">
        <f t="shared" si="0"/>
        <v/>
      </c>
      <c r="B28" t="str">
        <f t="shared" si="1"/>
        <v>WYRefrigeration Icemaker</v>
      </c>
      <c r="C28" t="str">
        <f t="shared" si="2"/>
        <v>WY2021 CPARefrigeration _Icemaker</v>
      </c>
      <c r="D28" t="s">
        <v>115</v>
      </c>
      <c r="E28" t="s">
        <v>114</v>
      </c>
      <c r="F28" s="3" t="s">
        <v>92</v>
      </c>
      <c r="G28" s="3" t="s">
        <v>25</v>
      </c>
      <c r="H28" s="3" t="s">
        <v>30</v>
      </c>
      <c r="I28" s="2">
        <v>0.44900000000000001</v>
      </c>
      <c r="J28" s="2">
        <v>5.0999999999999997E-2</v>
      </c>
      <c r="K28" s="2">
        <v>0.52400000000000002</v>
      </c>
      <c r="L28" s="2">
        <v>0.216</v>
      </c>
      <c r="M28" s="2">
        <v>0.97299999999999998</v>
      </c>
      <c r="N28" s="2">
        <v>0.98899999999999999</v>
      </c>
      <c r="O28" s="2">
        <v>0.90400000000000003</v>
      </c>
      <c r="P28" s="2">
        <v>0.26600000000000001</v>
      </c>
      <c r="Q28" s="2">
        <v>0.65700000000000003</v>
      </c>
      <c r="R28" s="2">
        <v>0.58899999999999997</v>
      </c>
      <c r="S28" s="2">
        <v>0.10100000000000001</v>
      </c>
      <c r="T28" s="2">
        <v>0.91700000000000004</v>
      </c>
      <c r="U28" s="2">
        <v>5.0999999999999997E-2</v>
      </c>
      <c r="V28" s="2">
        <v>0.216</v>
      </c>
      <c r="W28" s="2">
        <f t="shared" si="3"/>
        <v>0.4930714285714286</v>
      </c>
    </row>
    <row r="29" spans="1:23" hidden="1" x14ac:dyDescent="0.2">
      <c r="A29" t="str">
        <f t="shared" si="0"/>
        <v/>
      </c>
      <c r="B29" t="str">
        <f t="shared" si="1"/>
        <v>WYRefrigeration Vending Machine</v>
      </c>
      <c r="C29" t="str">
        <f t="shared" si="2"/>
        <v>WY2021 CPARefrigeration _Vending Machine</v>
      </c>
      <c r="D29" t="s">
        <v>115</v>
      </c>
      <c r="E29" t="s">
        <v>114</v>
      </c>
      <c r="F29" s="3" t="s">
        <v>93</v>
      </c>
      <c r="G29" s="3" t="s">
        <v>25</v>
      </c>
      <c r="H29" s="3" t="s">
        <v>31</v>
      </c>
      <c r="I29" s="2">
        <v>0.44900000000000001</v>
      </c>
      <c r="J29" s="2">
        <v>5.0999999999999997E-2</v>
      </c>
      <c r="K29" s="2">
        <v>0.52400000000000002</v>
      </c>
      <c r="L29" s="2">
        <v>0.216</v>
      </c>
      <c r="M29" s="2">
        <v>0.97299999999999998</v>
      </c>
      <c r="N29" s="2">
        <v>0.98899999999999999</v>
      </c>
      <c r="O29" s="2">
        <v>0.90400000000000003</v>
      </c>
      <c r="P29" s="2">
        <v>0.26600000000000001</v>
      </c>
      <c r="Q29" s="2">
        <v>0.65700000000000003</v>
      </c>
      <c r="R29" s="2">
        <v>0.58899999999999997</v>
      </c>
      <c r="S29" s="2">
        <v>0.10100000000000001</v>
      </c>
      <c r="T29" s="2">
        <v>0.91700000000000004</v>
      </c>
      <c r="U29" s="2">
        <v>5.0999999999999997E-2</v>
      </c>
      <c r="V29" s="2">
        <v>0.216</v>
      </c>
      <c r="W29" s="2">
        <f t="shared" si="3"/>
        <v>0.4930714285714286</v>
      </c>
    </row>
    <row r="30" spans="1:23" hidden="1" x14ac:dyDescent="0.2">
      <c r="A30" t="str">
        <f t="shared" si="0"/>
        <v/>
      </c>
      <c r="B30" t="str">
        <f t="shared" si="1"/>
        <v>WYFood PreparationOven</v>
      </c>
      <c r="C30" t="str">
        <f t="shared" si="2"/>
        <v>WY2021 CPAFood Preparation_Oven</v>
      </c>
      <c r="D30" t="s">
        <v>115</v>
      </c>
      <c r="E30" t="s">
        <v>114</v>
      </c>
      <c r="F30" s="3" t="s">
        <v>94</v>
      </c>
      <c r="G30" s="3" t="s">
        <v>32</v>
      </c>
      <c r="H30" s="3" t="s">
        <v>33</v>
      </c>
      <c r="I30" s="2">
        <v>0.66</v>
      </c>
      <c r="J30" s="2">
        <v>1.5009E-2</v>
      </c>
      <c r="K30" s="2">
        <v>0.48899999999999999</v>
      </c>
      <c r="L30" s="2">
        <v>7.3105000000000003E-2</v>
      </c>
      <c r="M30" s="2">
        <v>0.21</v>
      </c>
      <c r="N30" s="2">
        <v>0.11</v>
      </c>
      <c r="O30" s="2">
        <v>0.69699999999999995</v>
      </c>
      <c r="P30" s="2">
        <v>9.4340999999999994E-2</v>
      </c>
      <c r="Q30" s="2">
        <v>0.37117050000000001</v>
      </c>
      <c r="R30" s="2">
        <v>0.13800000000000001</v>
      </c>
      <c r="S30" s="2">
        <v>8.5810000000000001E-3</v>
      </c>
      <c r="T30" s="2">
        <v>0.197743</v>
      </c>
      <c r="U30" s="2">
        <v>1.5009E-2</v>
      </c>
      <c r="V30" s="2">
        <v>7.3105000000000003E-2</v>
      </c>
      <c r="W30" s="2">
        <f t="shared" si="3"/>
        <v>0.22514739285714283</v>
      </c>
    </row>
    <row r="31" spans="1:23" hidden="1" x14ac:dyDescent="0.2">
      <c r="A31" t="str">
        <f t="shared" si="0"/>
        <v/>
      </c>
      <c r="B31" t="str">
        <f t="shared" si="1"/>
        <v>WYFood PreparationFryer</v>
      </c>
      <c r="C31" t="str">
        <f t="shared" si="2"/>
        <v>WY2021 CPAFood Preparation_Fryer</v>
      </c>
      <c r="D31" t="s">
        <v>115</v>
      </c>
      <c r="E31" t="s">
        <v>114</v>
      </c>
      <c r="F31" s="3" t="s">
        <v>95</v>
      </c>
      <c r="G31" s="3" t="s">
        <v>32</v>
      </c>
      <c r="H31" s="3" t="s">
        <v>34</v>
      </c>
      <c r="I31" s="2">
        <v>0.76400000000000001</v>
      </c>
      <c r="J31" s="2">
        <v>1.5009E-2</v>
      </c>
      <c r="K31" s="2">
        <v>0.45200000000000001</v>
      </c>
      <c r="L31" s="2">
        <v>7.3105000000000003E-2</v>
      </c>
      <c r="M31" s="2">
        <v>0.82</v>
      </c>
      <c r="N31" s="2">
        <v>0.87</v>
      </c>
      <c r="O31" s="2">
        <v>0.80700000000000005</v>
      </c>
      <c r="P31" s="2">
        <v>9.4340999999999994E-2</v>
      </c>
      <c r="Q31" s="2">
        <v>0.34017049999999999</v>
      </c>
      <c r="R31" s="2">
        <v>0.21</v>
      </c>
      <c r="S31" s="2">
        <v>8.5810000000000001E-3</v>
      </c>
      <c r="T31" s="2">
        <v>0.197743</v>
      </c>
      <c r="U31" s="2">
        <v>1.5009E-2</v>
      </c>
      <c r="V31" s="2">
        <v>7.3105000000000003E-2</v>
      </c>
      <c r="W31" s="2">
        <f t="shared" si="3"/>
        <v>0.33857596428571435</v>
      </c>
    </row>
    <row r="32" spans="1:23" hidden="1" x14ac:dyDescent="0.2">
      <c r="A32" t="str">
        <f t="shared" si="0"/>
        <v/>
      </c>
      <c r="B32" t="str">
        <f t="shared" si="1"/>
        <v>WYFood PreparationDishwasher</v>
      </c>
      <c r="C32" t="str">
        <f t="shared" si="2"/>
        <v>WY2021 CPAFood Preparation_Dishwasher</v>
      </c>
      <c r="D32" t="s">
        <v>115</v>
      </c>
      <c r="E32" t="s">
        <v>114</v>
      </c>
      <c r="F32" s="3" t="s">
        <v>96</v>
      </c>
      <c r="G32" s="3" t="s">
        <v>32</v>
      </c>
      <c r="H32" s="3" t="s">
        <v>35</v>
      </c>
      <c r="I32" s="2">
        <v>0.200325</v>
      </c>
      <c r="J32" s="2">
        <v>1.5009E-2</v>
      </c>
      <c r="K32" s="2">
        <v>0.18492800000000001</v>
      </c>
      <c r="L32" s="2">
        <v>7.3105000000000003E-2</v>
      </c>
      <c r="M32" s="2">
        <v>0.31740200000000002</v>
      </c>
      <c r="N32" s="2">
        <v>0.25333600000000001</v>
      </c>
      <c r="O32" s="2">
        <v>0.30880099999999999</v>
      </c>
      <c r="P32" s="2">
        <v>9.4340999999999994E-2</v>
      </c>
      <c r="Q32" s="2">
        <v>0.16946800000000001</v>
      </c>
      <c r="R32" s="2">
        <v>0.15263599999999999</v>
      </c>
      <c r="S32" s="2">
        <v>8.5810000000000001E-3</v>
      </c>
      <c r="T32" s="2">
        <v>0.197743</v>
      </c>
      <c r="U32" s="2">
        <v>1.5009E-2</v>
      </c>
      <c r="V32" s="2">
        <v>7.3105000000000003E-2</v>
      </c>
      <c r="W32" s="2">
        <f t="shared" si="3"/>
        <v>0.1474135</v>
      </c>
    </row>
    <row r="33" spans="1:23" hidden="1" x14ac:dyDescent="0.2">
      <c r="A33" t="str">
        <f t="shared" si="0"/>
        <v/>
      </c>
      <c r="B33" t="str">
        <f t="shared" si="1"/>
        <v>WYFood PreparationHot Food Container</v>
      </c>
      <c r="C33" t="str">
        <f t="shared" si="2"/>
        <v>WY2021 CPAFood Preparation_Hot Food Container</v>
      </c>
      <c r="D33" t="s">
        <v>115</v>
      </c>
      <c r="E33" t="s">
        <v>114</v>
      </c>
      <c r="F33" s="3" t="s">
        <v>97</v>
      </c>
      <c r="G33" s="3" t="s">
        <v>32</v>
      </c>
      <c r="H33" s="3" t="s">
        <v>36</v>
      </c>
      <c r="I33" s="2">
        <v>0.200325</v>
      </c>
      <c r="J33" s="2">
        <v>1.5009E-2</v>
      </c>
      <c r="K33" s="2">
        <v>0.18492800000000001</v>
      </c>
      <c r="L33" s="2">
        <v>7.3105000000000003E-2</v>
      </c>
      <c r="M33" s="2">
        <v>0.84</v>
      </c>
      <c r="N33" s="2">
        <v>0.73</v>
      </c>
      <c r="O33" s="2">
        <v>0.30880099999999999</v>
      </c>
      <c r="P33" s="2">
        <v>9.4340999999999994E-2</v>
      </c>
      <c r="Q33" s="2">
        <v>0.16946800000000001</v>
      </c>
      <c r="R33" s="2">
        <v>0.15263599999999999</v>
      </c>
      <c r="S33" s="2">
        <v>8.5810000000000001E-3</v>
      </c>
      <c r="T33" s="2">
        <v>0.197743</v>
      </c>
      <c r="U33" s="2">
        <v>1.5009E-2</v>
      </c>
      <c r="V33" s="2">
        <v>7.3105000000000003E-2</v>
      </c>
      <c r="W33" s="2">
        <f t="shared" si="3"/>
        <v>0.21878935714285716</v>
      </c>
    </row>
    <row r="34" spans="1:23" hidden="1" x14ac:dyDescent="0.2">
      <c r="A34" t="str">
        <f t="shared" si="0"/>
        <v/>
      </c>
      <c r="B34" t="str">
        <f t="shared" si="1"/>
        <v>WYFood PreparationSteamer</v>
      </c>
      <c r="C34" t="str">
        <f t="shared" si="2"/>
        <v>WY2021 CPAFood Preparation_Steamer</v>
      </c>
      <c r="D34" t="s">
        <v>115</v>
      </c>
      <c r="E34" t="s">
        <v>114</v>
      </c>
      <c r="F34" s="3" t="s">
        <v>98</v>
      </c>
      <c r="G34" s="3" t="s">
        <v>32</v>
      </c>
      <c r="H34" s="3" t="s">
        <v>37</v>
      </c>
      <c r="I34" s="2">
        <v>0.200325</v>
      </c>
      <c r="J34" s="2">
        <v>1.5009E-2</v>
      </c>
      <c r="K34" s="2">
        <v>0.18492800000000001</v>
      </c>
      <c r="L34" s="2">
        <v>7.3105000000000003E-2</v>
      </c>
      <c r="M34" s="2">
        <v>0.16</v>
      </c>
      <c r="N34" s="2">
        <v>0.2</v>
      </c>
      <c r="O34" s="2">
        <v>0.30880099999999999</v>
      </c>
      <c r="P34" s="2">
        <v>9.4340999999999994E-2</v>
      </c>
      <c r="Q34" s="2">
        <v>0.16946800000000001</v>
      </c>
      <c r="R34" s="2">
        <v>0.15263599999999999</v>
      </c>
      <c r="S34" s="2">
        <v>8.5810000000000001E-3</v>
      </c>
      <c r="T34" s="2">
        <v>0.197743</v>
      </c>
      <c r="U34" s="2">
        <v>1.5009E-2</v>
      </c>
      <c r="V34" s="2">
        <v>7.3105000000000003E-2</v>
      </c>
      <c r="W34" s="2">
        <f t="shared" si="3"/>
        <v>0.13236078571428569</v>
      </c>
    </row>
    <row r="35" spans="1:23" hidden="1" x14ac:dyDescent="0.2">
      <c r="A35" t="str">
        <f t="shared" si="0"/>
        <v/>
      </c>
      <c r="B35" t="str">
        <f t="shared" si="1"/>
        <v>WYOffice EquipmentDesktop Computer</v>
      </c>
      <c r="C35" t="str">
        <f t="shared" si="2"/>
        <v>WY2021 CPAOffice Equipment_Desktop Computer</v>
      </c>
      <c r="D35" t="s">
        <v>115</v>
      </c>
      <c r="E35" t="s">
        <v>114</v>
      </c>
      <c r="F35" s="3" t="s">
        <v>99</v>
      </c>
      <c r="G35" s="3" t="s">
        <v>38</v>
      </c>
      <c r="H35" s="3" t="s">
        <v>39</v>
      </c>
      <c r="I35" s="2">
        <v>1</v>
      </c>
      <c r="J35" s="2">
        <v>1</v>
      </c>
      <c r="K35" s="2">
        <v>1</v>
      </c>
      <c r="L35" s="2">
        <v>1</v>
      </c>
      <c r="M35" s="2">
        <v>1</v>
      </c>
      <c r="N35" s="2">
        <v>1</v>
      </c>
      <c r="O35" s="2">
        <v>1</v>
      </c>
      <c r="P35" s="2">
        <v>1</v>
      </c>
      <c r="Q35" s="2">
        <v>1</v>
      </c>
      <c r="R35" s="2">
        <v>1</v>
      </c>
      <c r="S35" s="2">
        <v>1</v>
      </c>
      <c r="T35" s="2">
        <v>1</v>
      </c>
      <c r="U35" s="2">
        <v>1</v>
      </c>
      <c r="V35" s="2">
        <v>1</v>
      </c>
      <c r="W35" s="2">
        <f t="shared" si="3"/>
        <v>1</v>
      </c>
    </row>
    <row r="36" spans="1:23" hidden="1" x14ac:dyDescent="0.2">
      <c r="A36" t="str">
        <f t="shared" si="0"/>
        <v/>
      </c>
      <c r="B36" t="str">
        <f t="shared" si="1"/>
        <v>WYOffice EquipmentLaptop</v>
      </c>
      <c r="C36" t="str">
        <f t="shared" si="2"/>
        <v>WY2021 CPAOffice Equipment_Laptop</v>
      </c>
      <c r="D36" t="s">
        <v>115</v>
      </c>
      <c r="E36" t="s">
        <v>114</v>
      </c>
      <c r="F36" s="3" t="s">
        <v>100</v>
      </c>
      <c r="G36" s="3" t="s">
        <v>38</v>
      </c>
      <c r="H36" s="3" t="s">
        <v>40</v>
      </c>
      <c r="I36" s="2">
        <v>1</v>
      </c>
      <c r="J36" s="2">
        <v>1</v>
      </c>
      <c r="K36" s="2">
        <v>1</v>
      </c>
      <c r="L36" s="2">
        <v>1</v>
      </c>
      <c r="M36" s="2">
        <v>1</v>
      </c>
      <c r="N36" s="2">
        <v>0.64</v>
      </c>
      <c r="O36" s="2">
        <v>1</v>
      </c>
      <c r="P36" s="2">
        <v>1</v>
      </c>
      <c r="Q36" s="2">
        <v>1</v>
      </c>
      <c r="R36" s="2">
        <v>1</v>
      </c>
      <c r="S36" s="2">
        <v>1</v>
      </c>
      <c r="T36" s="2">
        <v>1</v>
      </c>
      <c r="U36" s="2">
        <v>1</v>
      </c>
      <c r="V36" s="2">
        <v>1</v>
      </c>
      <c r="W36" s="2">
        <f t="shared" si="3"/>
        <v>0.97428571428571431</v>
      </c>
    </row>
    <row r="37" spans="1:23" hidden="1" x14ac:dyDescent="0.2">
      <c r="A37" t="str">
        <f t="shared" si="0"/>
        <v/>
      </c>
      <c r="B37" t="str">
        <f t="shared" si="1"/>
        <v>WYOffice EquipmentServer</v>
      </c>
      <c r="C37" t="str">
        <f t="shared" si="2"/>
        <v>WY2021 CPAOffice Equipment_Server</v>
      </c>
      <c r="D37" t="s">
        <v>115</v>
      </c>
      <c r="E37" t="s">
        <v>114</v>
      </c>
      <c r="F37" s="3" t="s">
        <v>101</v>
      </c>
      <c r="G37" s="3" t="s">
        <v>38</v>
      </c>
      <c r="H37" s="3" t="s">
        <v>41</v>
      </c>
      <c r="I37" s="2">
        <v>1</v>
      </c>
      <c r="J37" s="2">
        <v>1</v>
      </c>
      <c r="K37" s="2">
        <v>0.82</v>
      </c>
      <c r="L37" s="2">
        <v>1</v>
      </c>
      <c r="M37" s="2">
        <v>0.5</v>
      </c>
      <c r="N37" s="2">
        <v>1</v>
      </c>
      <c r="O37" s="2">
        <v>1</v>
      </c>
      <c r="P37" s="2">
        <v>1</v>
      </c>
      <c r="Q37" s="2">
        <v>1</v>
      </c>
      <c r="R37" s="2">
        <v>1</v>
      </c>
      <c r="S37" s="2">
        <v>0.89</v>
      </c>
      <c r="T37" s="2">
        <v>0.89</v>
      </c>
      <c r="U37" s="2">
        <v>1</v>
      </c>
      <c r="V37" s="2">
        <v>0.66</v>
      </c>
      <c r="W37" s="2">
        <f t="shared" si="3"/>
        <v>0.91142857142857159</v>
      </c>
    </row>
    <row r="38" spans="1:23" hidden="1" x14ac:dyDescent="0.2">
      <c r="A38" t="str">
        <f t="shared" si="0"/>
        <v/>
      </c>
      <c r="B38" t="str">
        <f t="shared" si="1"/>
        <v>WYOffice EquipmentMonitor</v>
      </c>
      <c r="C38" t="str">
        <f t="shared" si="2"/>
        <v>WY2021 CPAOffice Equipment_Monitor</v>
      </c>
      <c r="D38" t="s">
        <v>115</v>
      </c>
      <c r="E38" t="s">
        <v>114</v>
      </c>
      <c r="F38" s="3" t="s">
        <v>102</v>
      </c>
      <c r="G38" s="3" t="s">
        <v>38</v>
      </c>
      <c r="H38" s="3" t="s">
        <v>42</v>
      </c>
      <c r="I38" s="2">
        <v>1</v>
      </c>
      <c r="J38" s="2">
        <v>1</v>
      </c>
      <c r="K38" s="2">
        <v>1</v>
      </c>
      <c r="L38" s="2">
        <v>1</v>
      </c>
      <c r="M38" s="2">
        <v>1</v>
      </c>
      <c r="N38" s="2">
        <v>1</v>
      </c>
      <c r="O38" s="2">
        <v>1</v>
      </c>
      <c r="P38" s="2">
        <v>1</v>
      </c>
      <c r="Q38" s="2">
        <v>1</v>
      </c>
      <c r="R38" s="2">
        <v>1</v>
      </c>
      <c r="S38" s="2">
        <v>1</v>
      </c>
      <c r="T38" s="2">
        <v>1</v>
      </c>
      <c r="U38" s="2">
        <v>1</v>
      </c>
      <c r="V38" s="2">
        <v>1</v>
      </c>
      <c r="W38" s="2">
        <f t="shared" si="3"/>
        <v>1</v>
      </c>
    </row>
    <row r="39" spans="1:23" hidden="1" x14ac:dyDescent="0.2">
      <c r="A39" t="str">
        <f t="shared" si="0"/>
        <v/>
      </c>
      <c r="B39" t="str">
        <f t="shared" si="1"/>
        <v>WYOffice EquipmentPrinter/Copier/Fax</v>
      </c>
      <c r="C39" t="str">
        <f t="shared" si="2"/>
        <v>WY2021 CPAOffice Equipment_Printer/Copier/Fax</v>
      </c>
      <c r="D39" t="s">
        <v>115</v>
      </c>
      <c r="E39" t="s">
        <v>114</v>
      </c>
      <c r="F39" s="3" t="s">
        <v>103</v>
      </c>
      <c r="G39" s="3" t="s">
        <v>38</v>
      </c>
      <c r="H39" s="3" t="s">
        <v>43</v>
      </c>
      <c r="I39" s="2">
        <v>1</v>
      </c>
      <c r="J39" s="2">
        <v>1</v>
      </c>
      <c r="K39" s="2">
        <v>1</v>
      </c>
      <c r="L39" s="2">
        <v>1</v>
      </c>
      <c r="M39" s="2">
        <v>1</v>
      </c>
      <c r="N39" s="2">
        <v>1</v>
      </c>
      <c r="O39" s="2">
        <v>1</v>
      </c>
      <c r="P39" s="2">
        <v>1</v>
      </c>
      <c r="Q39" s="2">
        <v>1</v>
      </c>
      <c r="R39" s="2">
        <v>1</v>
      </c>
      <c r="S39" s="2">
        <v>1</v>
      </c>
      <c r="T39" s="2">
        <v>1</v>
      </c>
      <c r="U39" s="2">
        <v>1</v>
      </c>
      <c r="V39" s="2">
        <v>1</v>
      </c>
      <c r="W39" s="2">
        <f t="shared" si="3"/>
        <v>1</v>
      </c>
    </row>
    <row r="40" spans="1:23" hidden="1" x14ac:dyDescent="0.2">
      <c r="A40" t="str">
        <f t="shared" si="0"/>
        <v/>
      </c>
      <c r="B40" t="str">
        <f t="shared" si="1"/>
        <v>WYOffice EquipmentPOS Terminal</v>
      </c>
      <c r="C40" t="str">
        <f t="shared" si="2"/>
        <v>WY2021 CPAOffice Equipment_POS Terminal</v>
      </c>
      <c r="D40" t="s">
        <v>115</v>
      </c>
      <c r="E40" t="s">
        <v>114</v>
      </c>
      <c r="F40" s="3" t="s">
        <v>104</v>
      </c>
      <c r="G40" s="3" t="s">
        <v>38</v>
      </c>
      <c r="H40" s="3" t="s">
        <v>44</v>
      </c>
      <c r="I40" s="2">
        <v>0.4</v>
      </c>
      <c r="J40" s="2">
        <v>0.2</v>
      </c>
      <c r="K40" s="2">
        <v>1</v>
      </c>
      <c r="L40" s="2">
        <v>1</v>
      </c>
      <c r="M40" s="2">
        <v>1</v>
      </c>
      <c r="N40" s="2">
        <v>1</v>
      </c>
      <c r="O40" s="2">
        <v>1</v>
      </c>
      <c r="P40" s="2">
        <v>1</v>
      </c>
      <c r="Q40" s="2">
        <v>0.36</v>
      </c>
      <c r="R40" s="2">
        <v>0.57999999999999996</v>
      </c>
      <c r="S40" s="2">
        <v>0.77</v>
      </c>
      <c r="T40" s="2">
        <v>0.77</v>
      </c>
      <c r="U40" s="2">
        <v>0.2</v>
      </c>
      <c r="V40" s="2">
        <v>0.28000000000000003</v>
      </c>
      <c r="W40" s="2">
        <f t="shared" si="3"/>
        <v>0.68285714285714272</v>
      </c>
    </row>
    <row r="41" spans="1:23" hidden="1" x14ac:dyDescent="0.2">
      <c r="A41" t="str">
        <f t="shared" si="0"/>
        <v/>
      </c>
      <c r="B41" t="str">
        <f t="shared" si="1"/>
        <v>WYMiscellaneousNon-HVAC Motors</v>
      </c>
      <c r="C41" t="str">
        <f t="shared" si="2"/>
        <v>WY2021 CPAMiscellaneous_Non-HVAC Motors</v>
      </c>
      <c r="D41" t="s">
        <v>115</v>
      </c>
      <c r="E41" t="s">
        <v>114</v>
      </c>
      <c r="F41" s="3" t="s">
        <v>105</v>
      </c>
      <c r="G41" s="3" t="s">
        <v>45</v>
      </c>
      <c r="H41" s="3" t="s">
        <v>46</v>
      </c>
      <c r="I41" s="2">
        <v>0.8957499208271652</v>
      </c>
      <c r="J41" s="2">
        <v>0.21970777803924474</v>
      </c>
      <c r="K41" s="2">
        <v>0.40173654010717463</v>
      </c>
      <c r="L41" s="2">
        <v>0.21970777803924474</v>
      </c>
      <c r="M41" s="2">
        <v>0.19994718336345799</v>
      </c>
      <c r="N41" s="2">
        <v>0.34644139250345779</v>
      </c>
      <c r="O41" s="2">
        <v>0.74104394863625245</v>
      </c>
      <c r="P41" s="2">
        <v>0.88831888096371459</v>
      </c>
      <c r="Q41" s="2">
        <v>0.43663447205500328</v>
      </c>
      <c r="R41" s="2">
        <v>0.91274673866983413</v>
      </c>
      <c r="S41" s="2">
        <v>0.49853334976354247</v>
      </c>
      <c r="T41" s="2">
        <v>0.79471679065865775</v>
      </c>
      <c r="U41" s="2">
        <v>0.21970777803924474</v>
      </c>
      <c r="V41" s="2">
        <v>0.21970777803924474</v>
      </c>
      <c r="W41" s="2">
        <f t="shared" si="3"/>
        <v>0.49962145212180287</v>
      </c>
    </row>
    <row r="42" spans="1:23" hidden="1" x14ac:dyDescent="0.2">
      <c r="A42" t="str">
        <f t="shared" si="0"/>
        <v/>
      </c>
      <c r="B42" t="str">
        <f t="shared" si="1"/>
        <v>WYMiscellaneousPool Pump</v>
      </c>
      <c r="C42" t="str">
        <f t="shared" si="2"/>
        <v>WY2021 CPAMiscellaneous_Pool Pump</v>
      </c>
      <c r="D42" t="s">
        <v>115</v>
      </c>
      <c r="E42" t="s">
        <v>114</v>
      </c>
      <c r="F42" s="3" t="s">
        <v>106</v>
      </c>
      <c r="G42" s="3" t="s">
        <v>45</v>
      </c>
      <c r="H42" s="3" t="s">
        <v>47</v>
      </c>
      <c r="I42" s="2">
        <v>0</v>
      </c>
      <c r="J42" s="2">
        <v>0</v>
      </c>
      <c r="K42" s="2">
        <v>0</v>
      </c>
      <c r="L42" s="2">
        <v>0</v>
      </c>
      <c r="M42" s="2">
        <v>0</v>
      </c>
      <c r="N42" s="2">
        <v>0</v>
      </c>
      <c r="O42" s="2">
        <v>0</v>
      </c>
      <c r="P42" s="2">
        <v>0.90300000000000002</v>
      </c>
      <c r="Q42" s="2">
        <v>0.06</v>
      </c>
      <c r="R42" s="2">
        <v>0.76</v>
      </c>
      <c r="S42" s="2">
        <v>0</v>
      </c>
      <c r="T42" s="2">
        <v>0</v>
      </c>
      <c r="U42" s="2">
        <v>0</v>
      </c>
      <c r="V42" s="2">
        <v>0.04</v>
      </c>
      <c r="W42" s="2">
        <f t="shared" si="3"/>
        <v>0.12592857142857145</v>
      </c>
    </row>
    <row r="43" spans="1:23" hidden="1" x14ac:dyDescent="0.2">
      <c r="A43" t="str">
        <f t="shared" si="0"/>
        <v/>
      </c>
      <c r="B43" t="str">
        <f t="shared" si="1"/>
        <v>WYMiscellaneousPool Heater</v>
      </c>
      <c r="C43" t="str">
        <f t="shared" si="2"/>
        <v>WY2021 CPAMiscellaneous_Pool Heater</v>
      </c>
      <c r="D43" t="s">
        <v>115</v>
      </c>
      <c r="E43" t="s">
        <v>114</v>
      </c>
      <c r="F43" s="3" t="s">
        <v>107</v>
      </c>
      <c r="G43" s="3" t="s">
        <v>45</v>
      </c>
      <c r="H43" s="3" t="s">
        <v>48</v>
      </c>
      <c r="I43" s="2">
        <v>0</v>
      </c>
      <c r="J43" s="2">
        <v>0</v>
      </c>
      <c r="K43" s="2">
        <v>0</v>
      </c>
      <c r="L43" s="2">
        <v>0</v>
      </c>
      <c r="M43" s="2">
        <v>0</v>
      </c>
      <c r="N43" s="2">
        <v>0</v>
      </c>
      <c r="O43" s="2">
        <v>0</v>
      </c>
      <c r="P43" s="2">
        <v>0.36199999999999999</v>
      </c>
      <c r="Q43" s="2">
        <v>0.01</v>
      </c>
      <c r="R43" s="2">
        <v>0.27</v>
      </c>
      <c r="S43" s="2">
        <v>0</v>
      </c>
      <c r="T43" s="2">
        <v>0</v>
      </c>
      <c r="U43" s="2">
        <v>0</v>
      </c>
      <c r="V43" s="2">
        <v>0.01</v>
      </c>
      <c r="W43" s="2">
        <f t="shared" si="3"/>
        <v>4.6571428571428576E-2</v>
      </c>
    </row>
    <row r="44" spans="1:23" hidden="1" x14ac:dyDescent="0.2">
      <c r="A44" t="str">
        <f t="shared" si="0"/>
        <v/>
      </c>
      <c r="B44" t="str">
        <f t="shared" si="1"/>
        <v>WYMiscellaneousClothes Washer</v>
      </c>
      <c r="C44" t="str">
        <f t="shared" si="2"/>
        <v>WY2021 CPAMiscellaneous_Clothes Washer</v>
      </c>
      <c r="D44" t="s">
        <v>115</v>
      </c>
      <c r="E44" t="s">
        <v>114</v>
      </c>
      <c r="F44" s="3" t="s">
        <v>108</v>
      </c>
      <c r="G44" s="3" t="s">
        <v>45</v>
      </c>
      <c r="H44" s="3" t="s">
        <v>49</v>
      </c>
      <c r="I44" s="2">
        <v>0</v>
      </c>
      <c r="J44" s="2">
        <v>0</v>
      </c>
      <c r="K44" s="2">
        <v>7.0000000000000007E-2</v>
      </c>
      <c r="L44" s="2">
        <v>0</v>
      </c>
      <c r="M44" s="2">
        <v>0</v>
      </c>
      <c r="N44" s="2">
        <v>0</v>
      </c>
      <c r="O44" s="2">
        <v>0.63</v>
      </c>
      <c r="P44" s="2">
        <v>0.15</v>
      </c>
      <c r="Q44" s="2">
        <v>0.15</v>
      </c>
      <c r="R44" s="2">
        <v>0.67</v>
      </c>
      <c r="S44" s="2">
        <v>0</v>
      </c>
      <c r="T44" s="2">
        <v>0</v>
      </c>
      <c r="U44" s="2">
        <v>0</v>
      </c>
      <c r="V44" s="2">
        <v>0.15</v>
      </c>
      <c r="W44" s="2">
        <f t="shared" si="3"/>
        <v>0.12999999999999998</v>
      </c>
    </row>
    <row r="45" spans="1:23" hidden="1" x14ac:dyDescent="0.2">
      <c r="A45" t="str">
        <f t="shared" si="0"/>
        <v/>
      </c>
      <c r="B45" t="str">
        <f t="shared" si="1"/>
        <v>WYMiscellaneousClothes Dryer</v>
      </c>
      <c r="C45" t="str">
        <f t="shared" si="2"/>
        <v>WY2021 CPAMiscellaneous_Clothes Dryer</v>
      </c>
      <c r="D45" t="s">
        <v>115</v>
      </c>
      <c r="E45" t="s">
        <v>114</v>
      </c>
      <c r="F45" s="3" t="s">
        <v>109</v>
      </c>
      <c r="G45" s="3" t="s">
        <v>45</v>
      </c>
      <c r="H45" s="3" t="s">
        <v>50</v>
      </c>
      <c r="I45" s="2">
        <v>0</v>
      </c>
      <c r="J45" s="2">
        <v>0</v>
      </c>
      <c r="K45" s="2">
        <v>0.04</v>
      </c>
      <c r="L45" s="2">
        <v>0</v>
      </c>
      <c r="M45" s="2">
        <v>0</v>
      </c>
      <c r="N45" s="2">
        <v>0</v>
      </c>
      <c r="O45" s="2">
        <v>0.57999999999999996</v>
      </c>
      <c r="P45" s="2">
        <v>0.11</v>
      </c>
      <c r="Q45" s="2">
        <v>0.11</v>
      </c>
      <c r="R45" s="2">
        <v>0.26</v>
      </c>
      <c r="S45" s="2">
        <v>0</v>
      </c>
      <c r="T45" s="2">
        <v>0</v>
      </c>
      <c r="U45" s="2">
        <v>0</v>
      </c>
      <c r="V45" s="2">
        <v>0.1</v>
      </c>
      <c r="W45" s="2">
        <f t="shared" si="3"/>
        <v>8.5714285714285729E-2</v>
      </c>
    </row>
    <row r="46" spans="1:23" hidden="1" x14ac:dyDescent="0.2">
      <c r="A46" t="str">
        <f t="shared" si="0"/>
        <v/>
      </c>
      <c r="B46" t="str">
        <f t="shared" si="1"/>
        <v>WYMiscellaneousOther Miscellaneous</v>
      </c>
      <c r="C46" t="str">
        <f t="shared" si="2"/>
        <v>WY2021 CPAMiscellaneous_Other Miscellaneous</v>
      </c>
      <c r="D46" t="s">
        <v>115</v>
      </c>
      <c r="E46" t="s">
        <v>114</v>
      </c>
      <c r="F46" s="3" t="s">
        <v>110</v>
      </c>
      <c r="G46" s="3" t="s">
        <v>45</v>
      </c>
      <c r="H46" s="3" t="s">
        <v>51</v>
      </c>
      <c r="I46" s="2">
        <v>1</v>
      </c>
      <c r="J46" s="2">
        <v>1</v>
      </c>
      <c r="K46" s="2">
        <v>1</v>
      </c>
      <c r="L46" s="2">
        <v>1</v>
      </c>
      <c r="M46" s="2">
        <v>1</v>
      </c>
      <c r="N46" s="2">
        <v>1</v>
      </c>
      <c r="O46" s="2">
        <v>1</v>
      </c>
      <c r="P46" s="2">
        <v>1</v>
      </c>
      <c r="Q46" s="2">
        <v>1</v>
      </c>
      <c r="R46" s="2">
        <v>1</v>
      </c>
      <c r="S46" s="2">
        <v>1</v>
      </c>
      <c r="T46" s="2">
        <v>1</v>
      </c>
      <c r="U46" s="2">
        <v>1</v>
      </c>
      <c r="V46" s="2">
        <v>1</v>
      </c>
      <c r="W46" s="2">
        <f t="shared" si="3"/>
        <v>1</v>
      </c>
    </row>
    <row r="47" spans="1:23" hidden="1" x14ac:dyDescent="0.2">
      <c r="A47">
        <f t="shared" si="0"/>
        <v>1</v>
      </c>
      <c r="B47" t="str">
        <f t="shared" si="1"/>
        <v>WACoolingAir-Cooled Chiller</v>
      </c>
      <c r="C47" t="str">
        <f t="shared" si="2"/>
        <v>WA2021 CPACooling_Air-Cooled Chiller</v>
      </c>
      <c r="D47" t="s">
        <v>116</v>
      </c>
      <c r="E47" t="s">
        <v>114</v>
      </c>
      <c r="F47" s="3" t="s">
        <v>66</v>
      </c>
      <c r="G47" s="3" t="s">
        <v>3</v>
      </c>
      <c r="H47" s="3" t="s">
        <v>4</v>
      </c>
      <c r="I47" s="2">
        <v>0.13727939170712</v>
      </c>
      <c r="J47" s="2">
        <v>0</v>
      </c>
      <c r="K47" s="2">
        <v>1.1155043558097535E-2</v>
      </c>
      <c r="L47" s="2">
        <v>0</v>
      </c>
      <c r="M47" s="2">
        <v>0</v>
      </c>
      <c r="N47" s="2">
        <v>5.1563961209992642E-3</v>
      </c>
      <c r="O47" s="2">
        <v>0.14505576923076927</v>
      </c>
      <c r="P47" s="2">
        <v>0.29987075910369748</v>
      </c>
      <c r="Q47" s="2">
        <v>0.22071991397963514</v>
      </c>
      <c r="R47" s="2">
        <v>2.0084556692651273E-2</v>
      </c>
      <c r="S47" s="2">
        <v>0</v>
      </c>
      <c r="T47" s="2">
        <v>0.15044077003550774</v>
      </c>
      <c r="U47" s="2">
        <v>0.14677753010726652</v>
      </c>
      <c r="V47" s="2">
        <v>7.9927023084265025E-2</v>
      </c>
      <c r="W47" s="2">
        <f>AVERAGE(I47:V47)</f>
        <v>8.6890510972857812E-2</v>
      </c>
    </row>
    <row r="48" spans="1:23" hidden="1" x14ac:dyDescent="0.2">
      <c r="A48" t="str">
        <f t="shared" si="0"/>
        <v/>
      </c>
      <c r="B48" t="str">
        <f t="shared" si="1"/>
        <v>WACoolingWater-Cooled Chiller</v>
      </c>
      <c r="C48" t="str">
        <f t="shared" si="2"/>
        <v>WA2021 CPACooling_Water-Cooled Chiller</v>
      </c>
      <c r="D48" t="s">
        <v>116</v>
      </c>
      <c r="E48" t="s">
        <v>114</v>
      </c>
      <c r="F48" s="3" t="s">
        <v>67</v>
      </c>
      <c r="G48" s="3" t="s">
        <v>3</v>
      </c>
      <c r="H48" s="3" t="s">
        <v>5</v>
      </c>
      <c r="I48" s="2">
        <v>8.4542447182941738E-2</v>
      </c>
      <c r="J48" s="2">
        <v>0</v>
      </c>
      <c r="K48" s="2">
        <v>6.8697469380246583E-3</v>
      </c>
      <c r="L48" s="2">
        <v>0</v>
      </c>
      <c r="M48" s="2">
        <v>0</v>
      </c>
      <c r="N48" s="2">
        <v>3.1755265032347617E-3</v>
      </c>
      <c r="O48" s="2">
        <v>0.58022307692307706</v>
      </c>
      <c r="P48" s="2">
        <v>0</v>
      </c>
      <c r="Q48" s="2">
        <v>0</v>
      </c>
      <c r="R48" s="2">
        <v>7.2842952116803902E-2</v>
      </c>
      <c r="S48" s="2">
        <v>0</v>
      </c>
      <c r="T48" s="2">
        <v>1.6715641115056419E-2</v>
      </c>
      <c r="U48" s="2">
        <v>9.0391801948031439E-2</v>
      </c>
      <c r="V48" s="2">
        <v>4.13746798640484E-2</v>
      </c>
      <c r="W48" s="2">
        <f t="shared" ref="W48:W91" si="4">AVERAGE(I48:V48)</f>
        <v>6.4009705185087029E-2</v>
      </c>
    </row>
    <row r="49" spans="1:23" hidden="1" x14ac:dyDescent="0.2">
      <c r="A49" t="str">
        <f t="shared" si="0"/>
        <v/>
      </c>
      <c r="B49" t="str">
        <f t="shared" si="1"/>
        <v>WACoolingRTU</v>
      </c>
      <c r="C49" t="str">
        <f t="shared" si="2"/>
        <v>WA2021 CPACooling_RTU</v>
      </c>
      <c r="D49" t="s">
        <v>116</v>
      </c>
      <c r="E49" t="s">
        <v>114</v>
      </c>
      <c r="F49" s="3" t="s">
        <v>68</v>
      </c>
      <c r="G49" s="3" t="s">
        <v>3</v>
      </c>
      <c r="H49" s="3" t="s">
        <v>6</v>
      </c>
      <c r="I49" s="2">
        <v>0.44482045290657624</v>
      </c>
      <c r="J49" s="2">
        <v>0.63077820104009585</v>
      </c>
      <c r="K49" s="2">
        <v>0.78125348744599421</v>
      </c>
      <c r="L49" s="2">
        <v>0.59887935189992214</v>
      </c>
      <c r="M49" s="2">
        <v>0.72906423383809549</v>
      </c>
      <c r="N49" s="2">
        <v>0.71349743622154482</v>
      </c>
      <c r="O49" s="2">
        <v>9.5365384615384616E-2</v>
      </c>
      <c r="P49" s="2">
        <v>0.49212233740202738</v>
      </c>
      <c r="Q49" s="2">
        <v>0.36222671494712316</v>
      </c>
      <c r="R49" s="2">
        <v>0.1576374163802691</v>
      </c>
      <c r="S49" s="2">
        <v>0.16009626602208238</v>
      </c>
      <c r="T49" s="2">
        <v>0.19726040936725348</v>
      </c>
      <c r="U49" s="2">
        <v>0.47559685839893373</v>
      </c>
      <c r="V49" s="2">
        <v>0.47022093428747136</v>
      </c>
      <c r="W49" s="2">
        <f t="shared" si="4"/>
        <v>0.45062996319805537</v>
      </c>
    </row>
    <row r="50" spans="1:23" hidden="1" x14ac:dyDescent="0.2">
      <c r="A50" t="str">
        <f t="shared" si="0"/>
        <v/>
      </c>
      <c r="B50" t="str">
        <f t="shared" si="1"/>
        <v>WACoolingPTAC</v>
      </c>
      <c r="C50" t="str">
        <f t="shared" si="2"/>
        <v>WA2021 CPACooling_PTAC</v>
      </c>
      <c r="D50" t="s">
        <v>116</v>
      </c>
      <c r="E50" t="s">
        <v>114</v>
      </c>
      <c r="F50" s="3" t="s">
        <v>69</v>
      </c>
      <c r="G50" s="3" t="s">
        <v>3</v>
      </c>
      <c r="H50" s="3" t="s">
        <v>7</v>
      </c>
      <c r="I50" s="2">
        <v>2.3517370821267865E-2</v>
      </c>
      <c r="J50" s="2">
        <v>2.2252180880773513E-2</v>
      </c>
      <c r="K50" s="2">
        <v>3.4197932022697983E-2</v>
      </c>
      <c r="L50" s="2">
        <v>2.5623660658965326E-2</v>
      </c>
      <c r="M50" s="2">
        <v>2.6689338444342726E-2</v>
      </c>
      <c r="N50" s="2">
        <v>2.1299904545566722E-2</v>
      </c>
      <c r="O50" s="2">
        <v>3.3461538461538464E-3</v>
      </c>
      <c r="P50" s="2">
        <v>3.1949305444255741E-2</v>
      </c>
      <c r="Q50" s="2">
        <v>2.3516290719518388E-2</v>
      </c>
      <c r="R50" s="2">
        <v>0.38754500935224145</v>
      </c>
      <c r="S50" s="2">
        <v>1.0505295312615633E-2</v>
      </c>
      <c r="T50" s="2">
        <v>1.1883157190798401E-2</v>
      </c>
      <c r="U50" s="2">
        <v>2.5144499555524807E-2</v>
      </c>
      <c r="V50" s="2">
        <v>4.2027854483765795E-2</v>
      </c>
      <c r="W50" s="2">
        <f t="shared" si="4"/>
        <v>4.92498538056063E-2</v>
      </c>
    </row>
    <row r="51" spans="1:23" hidden="1" x14ac:dyDescent="0.2">
      <c r="A51" t="str">
        <f t="shared" si="0"/>
        <v/>
      </c>
      <c r="B51" t="str">
        <f t="shared" si="1"/>
        <v>WACoolingPTHP</v>
      </c>
      <c r="C51" t="str">
        <f t="shared" si="2"/>
        <v>WA2021 CPACooling_PTHP</v>
      </c>
      <c r="D51" t="s">
        <v>116</v>
      </c>
      <c r="E51" t="s">
        <v>114</v>
      </c>
      <c r="F51" s="3" t="s">
        <v>70</v>
      </c>
      <c r="G51" s="3" t="s">
        <v>3</v>
      </c>
      <c r="H51" s="3" t="s">
        <v>8</v>
      </c>
      <c r="I51" s="2">
        <v>7.4592818269867177E-3</v>
      </c>
      <c r="J51" s="2">
        <v>7.0579866140762148E-3</v>
      </c>
      <c r="K51" s="2">
        <v>7.0406866957954022E-3</v>
      </c>
      <c r="L51" s="2">
        <v>5.2754115827650643E-3</v>
      </c>
      <c r="M51" s="2">
        <v>1.9225688804840411E-2</v>
      </c>
      <c r="N51" s="2">
        <v>6.2967143602967995E-3</v>
      </c>
      <c r="O51" s="2">
        <v>0</v>
      </c>
      <c r="P51" s="2">
        <v>2.2369060494469413E-2</v>
      </c>
      <c r="Q51" s="2">
        <v>1.6464750090678864E-2</v>
      </c>
      <c r="R51" s="2">
        <v>0.13046625758559927</v>
      </c>
      <c r="S51" s="2">
        <v>2.9564331643705008E-3</v>
      </c>
      <c r="T51" s="2">
        <v>1.1883157190798401E-3</v>
      </c>
      <c r="U51" s="2">
        <v>7.9753774352013251E-3</v>
      </c>
      <c r="V51" s="2">
        <v>2.1455005881469622E-2</v>
      </c>
      <c r="W51" s="2">
        <f t="shared" si="4"/>
        <v>1.823078358968782E-2</v>
      </c>
    </row>
    <row r="52" spans="1:23" hidden="1" x14ac:dyDescent="0.2">
      <c r="A52" t="str">
        <f t="shared" si="0"/>
        <v/>
      </c>
      <c r="B52" t="str">
        <f t="shared" si="1"/>
        <v>WACoolingEvaporative AC</v>
      </c>
      <c r="C52" t="str">
        <f t="shared" si="2"/>
        <v>WA2021 CPACooling_Evaporative AC</v>
      </c>
      <c r="D52" t="s">
        <v>116</v>
      </c>
      <c r="E52" t="s">
        <v>114</v>
      </c>
      <c r="F52" s="3" t="s">
        <v>71</v>
      </c>
      <c r="G52" s="3" t="s">
        <v>3</v>
      </c>
      <c r="H52" s="3" t="s">
        <v>9</v>
      </c>
      <c r="I52" s="2">
        <v>4.7181698970683109E-4</v>
      </c>
      <c r="J52" s="2">
        <v>4.4643413064200866E-4</v>
      </c>
      <c r="K52" s="2">
        <v>3.9950576699239675E-2</v>
      </c>
      <c r="L52" s="2">
        <v>2.9933974364059316E-2</v>
      </c>
      <c r="M52" s="2">
        <v>3.2928339375230604E-2</v>
      </c>
      <c r="N52" s="2">
        <v>1.1759528107979466E-2</v>
      </c>
      <c r="O52" s="2">
        <v>0</v>
      </c>
      <c r="P52" s="2">
        <v>4.1963257356131372E-5</v>
      </c>
      <c r="Q52" s="2">
        <v>3.0887061418174811E-5</v>
      </c>
      <c r="R52" s="2">
        <v>4.7455747096300507E-3</v>
      </c>
      <c r="S52" s="2">
        <v>0</v>
      </c>
      <c r="T52" s="2">
        <v>1.1883157190798401E-3</v>
      </c>
      <c r="U52" s="2">
        <v>5.0446124178318667E-4</v>
      </c>
      <c r="V52" s="2">
        <v>7.2369803956186655E-5</v>
      </c>
      <c r="W52" s="2">
        <f t="shared" si="4"/>
        <v>8.7195886757201052E-3</v>
      </c>
    </row>
    <row r="53" spans="1:23" hidden="1" x14ac:dyDescent="0.2">
      <c r="A53" t="str">
        <f t="shared" si="0"/>
        <v/>
      </c>
      <c r="B53" t="str">
        <f t="shared" si="1"/>
        <v>WACoolingAir-Source Heat Pump</v>
      </c>
      <c r="C53" t="str">
        <f t="shared" si="2"/>
        <v>WA2021 CPACooling_Air-Source Heat Pump</v>
      </c>
      <c r="D53" t="s">
        <v>116</v>
      </c>
      <c r="E53" t="s">
        <v>114</v>
      </c>
      <c r="F53" s="3" t="s">
        <v>72</v>
      </c>
      <c r="G53" s="3" t="s">
        <v>3</v>
      </c>
      <c r="H53" s="3" t="s">
        <v>10</v>
      </c>
      <c r="I53" s="2">
        <v>0.14223050124647621</v>
      </c>
      <c r="J53" s="2">
        <v>0.13457877007396882</v>
      </c>
      <c r="K53" s="2">
        <v>4.1407526640150752E-2</v>
      </c>
      <c r="L53" s="2">
        <v>3.1025630750130456E-2</v>
      </c>
      <c r="M53" s="2">
        <v>8.220394628661859E-2</v>
      </c>
      <c r="N53" s="2">
        <v>7.2314763948010702E-2</v>
      </c>
      <c r="O53" s="2">
        <v>5.0192307692307706E-3</v>
      </c>
      <c r="P53" s="2">
        <v>8.3328971128292295E-2</v>
      </c>
      <c r="Q53" s="2">
        <v>6.1334300798191403E-2</v>
      </c>
      <c r="R53" s="2">
        <v>5.0952618394305094E-2</v>
      </c>
      <c r="S53" s="2">
        <v>1.6909917018605058E-2</v>
      </c>
      <c r="T53" s="2">
        <v>1.8616946265584161E-2</v>
      </c>
      <c r="U53" s="2">
        <v>0.15207119888333187</v>
      </c>
      <c r="V53" s="2">
        <v>4.5410932525077718E-2</v>
      </c>
      <c r="W53" s="2">
        <f t="shared" si="4"/>
        <v>6.6957518194855264E-2</v>
      </c>
    </row>
    <row r="54" spans="1:23" hidden="1" x14ac:dyDescent="0.2">
      <c r="A54" t="str">
        <f t="shared" si="0"/>
        <v/>
      </c>
      <c r="B54" t="str">
        <f t="shared" si="1"/>
        <v>WACoolingGeothermal Heat Pump</v>
      </c>
      <c r="C54" t="str">
        <f t="shared" si="2"/>
        <v>WA2021 CPACooling_Geothermal Heat Pump</v>
      </c>
      <c r="D54" t="s">
        <v>116</v>
      </c>
      <c r="E54" t="s">
        <v>114</v>
      </c>
      <c r="F54" s="3" t="s">
        <v>73</v>
      </c>
      <c r="G54" s="3" t="s">
        <v>3</v>
      </c>
      <c r="H54" s="3" t="s">
        <v>11</v>
      </c>
      <c r="I54" s="2">
        <v>7.6261839478082877E-2</v>
      </c>
      <c r="J54" s="2">
        <v>7.2159097173913014E-2</v>
      </c>
      <c r="K54" s="2">
        <v>0</v>
      </c>
      <c r="L54" s="2">
        <v>0</v>
      </c>
      <c r="M54" s="2">
        <v>0</v>
      </c>
      <c r="N54" s="2">
        <v>0</v>
      </c>
      <c r="O54" s="2">
        <v>7.5288461538461551E-3</v>
      </c>
      <c r="P54" s="2">
        <v>6.0327792162783951E-2</v>
      </c>
      <c r="Q54" s="2">
        <v>4.4404279818914816E-2</v>
      </c>
      <c r="R54" s="2">
        <v>5.4607234630949311E-2</v>
      </c>
      <c r="S54" s="2">
        <v>0</v>
      </c>
      <c r="T54" s="2">
        <v>0</v>
      </c>
      <c r="U54" s="2">
        <v>8.1538272429927158E-2</v>
      </c>
      <c r="V54" s="2">
        <v>8.6775644882542326E-3</v>
      </c>
      <c r="W54" s="2">
        <f t="shared" si="4"/>
        <v>2.8964637595476538E-2</v>
      </c>
    </row>
    <row r="55" spans="1:23" hidden="1" x14ac:dyDescent="0.2">
      <c r="A55" t="str">
        <f t="shared" si="0"/>
        <v/>
      </c>
      <c r="B55" t="str">
        <f t="shared" si="1"/>
        <v>WAHeatingElectric Furnace</v>
      </c>
      <c r="C55" t="str">
        <f t="shared" si="2"/>
        <v>WA2021 CPAHeating_Electric Furnace</v>
      </c>
      <c r="D55" t="s">
        <v>116</v>
      </c>
      <c r="E55" t="s">
        <v>114</v>
      </c>
      <c r="F55" s="3" t="s">
        <v>74</v>
      </c>
      <c r="G55" s="3" t="s">
        <v>12</v>
      </c>
      <c r="H55" s="3" t="s">
        <v>13</v>
      </c>
      <c r="I55" s="2">
        <v>1.234131866398199E-2</v>
      </c>
      <c r="J55" s="2">
        <v>1.809441506387326E-2</v>
      </c>
      <c r="K55" s="2">
        <v>2.2051735758155871E-2</v>
      </c>
      <c r="L55" s="2">
        <v>9.8566597120634727E-3</v>
      </c>
      <c r="M55" s="2">
        <v>3.6776862343540648E-2</v>
      </c>
      <c r="N55" s="2">
        <v>6.3733657468609123E-2</v>
      </c>
      <c r="O55" s="2">
        <v>3.1374697173620451E-2</v>
      </c>
      <c r="P55" s="2">
        <v>0</v>
      </c>
      <c r="Q55" s="2">
        <v>0</v>
      </c>
      <c r="R55" s="2">
        <v>1.4401774543907835E-2</v>
      </c>
      <c r="S55" s="2">
        <v>4.7570697875112767E-3</v>
      </c>
      <c r="T55" s="2">
        <v>1.1240021200291489E-2</v>
      </c>
      <c r="U55" s="2">
        <v>1.1570020378915484E-2</v>
      </c>
      <c r="V55" s="2">
        <v>8.1988360626447376E-2</v>
      </c>
      <c r="W55" s="2">
        <f t="shared" si="4"/>
        <v>2.2727613765779881E-2</v>
      </c>
    </row>
    <row r="56" spans="1:23" hidden="1" x14ac:dyDescent="0.2">
      <c r="A56" t="str">
        <f t="shared" si="0"/>
        <v/>
      </c>
      <c r="B56" t="str">
        <f t="shared" si="1"/>
        <v>WAHeatingElectric Room Heat</v>
      </c>
      <c r="C56" t="str">
        <f t="shared" si="2"/>
        <v>WA2021 CPAHeating_Electric Room Heat</v>
      </c>
      <c r="D56" t="s">
        <v>116</v>
      </c>
      <c r="E56" t="s">
        <v>114</v>
      </c>
      <c r="F56" s="3" t="s">
        <v>75</v>
      </c>
      <c r="G56" s="3" t="s">
        <v>12</v>
      </c>
      <c r="H56" s="3" t="s">
        <v>14</v>
      </c>
      <c r="I56" s="2">
        <v>0.23780136929181714</v>
      </c>
      <c r="J56" s="2">
        <v>0.34865615222151625</v>
      </c>
      <c r="K56" s="2">
        <v>0.25785825986112182</v>
      </c>
      <c r="L56" s="2">
        <v>0.11525719105607778</v>
      </c>
      <c r="M56" s="2">
        <v>3.3326134691183413E-3</v>
      </c>
      <c r="N56" s="2">
        <v>1.1735783823530089E-2</v>
      </c>
      <c r="O56" s="2">
        <v>6.4645667253338901E-4</v>
      </c>
      <c r="P56" s="2">
        <v>7.2455972312208211E-2</v>
      </c>
      <c r="Q56" s="2">
        <v>4.4376283366962338E-2</v>
      </c>
      <c r="R56" s="2">
        <v>0.51100253868399792</v>
      </c>
      <c r="S56" s="2">
        <v>2.5730948006811107E-2</v>
      </c>
      <c r="T56" s="2">
        <v>6.0797174315044514E-2</v>
      </c>
      <c r="U56" s="2">
        <v>0.2229394413799691</v>
      </c>
      <c r="V56" s="2">
        <v>9.7351921493512961E-2</v>
      </c>
      <c r="W56" s="2">
        <f t="shared" si="4"/>
        <v>0.14356729328244436</v>
      </c>
    </row>
    <row r="57" spans="1:23" hidden="1" x14ac:dyDescent="0.2">
      <c r="A57" t="str">
        <f t="shared" si="0"/>
        <v/>
      </c>
      <c r="B57" t="str">
        <f t="shared" si="1"/>
        <v>WAHeatingPTHP</v>
      </c>
      <c r="C57" t="str">
        <f t="shared" si="2"/>
        <v>WA2021 CPAHeating_PTHP</v>
      </c>
      <c r="D57" t="s">
        <v>116</v>
      </c>
      <c r="E57" t="s">
        <v>114</v>
      </c>
      <c r="F57" s="3" t="s">
        <v>76</v>
      </c>
      <c r="G57" s="3" t="s">
        <v>12</v>
      </c>
      <c r="H57" s="3" t="s">
        <v>8</v>
      </c>
      <c r="I57" s="2">
        <v>7.4592818269867177E-3</v>
      </c>
      <c r="J57" s="2">
        <v>7.0579866140762148E-3</v>
      </c>
      <c r="K57" s="2">
        <v>7.0406866957954022E-3</v>
      </c>
      <c r="L57" s="2">
        <v>5.2754115827650643E-3</v>
      </c>
      <c r="M57" s="2">
        <v>1.9225688804840411E-2</v>
      </c>
      <c r="N57" s="2">
        <v>6.2967143602967995E-3</v>
      </c>
      <c r="O57" s="2">
        <v>0</v>
      </c>
      <c r="P57" s="2">
        <v>2.2369060494469413E-2</v>
      </c>
      <c r="Q57" s="2">
        <v>1.6464750090678864E-2</v>
      </c>
      <c r="R57" s="2">
        <v>0.13046625758559927</v>
      </c>
      <c r="S57" s="2">
        <v>2.9564331643705012E-3</v>
      </c>
      <c r="T57" s="2">
        <v>1.1883157190798396E-3</v>
      </c>
      <c r="U57" s="2">
        <v>7.9753774352013251E-3</v>
      </c>
      <c r="V57" s="2">
        <v>2.1455005881469622E-2</v>
      </c>
      <c r="W57" s="2">
        <f t="shared" si="4"/>
        <v>1.823078358968782E-2</v>
      </c>
    </row>
    <row r="58" spans="1:23" hidden="1" x14ac:dyDescent="0.2">
      <c r="A58" t="str">
        <f t="shared" si="0"/>
        <v/>
      </c>
      <c r="B58" t="str">
        <f t="shared" si="1"/>
        <v>WAHeatingAir-Source Heat Pump</v>
      </c>
      <c r="C58" t="str">
        <f t="shared" si="2"/>
        <v>WA2021 CPAHeating_Air-Source Heat Pump</v>
      </c>
      <c r="D58" t="s">
        <v>116</v>
      </c>
      <c r="E58" t="s">
        <v>114</v>
      </c>
      <c r="F58" s="3" t="s">
        <v>77</v>
      </c>
      <c r="G58" s="3" t="s">
        <v>12</v>
      </c>
      <c r="H58" s="3" t="s">
        <v>10</v>
      </c>
      <c r="I58" s="2">
        <v>0.14223050124647621</v>
      </c>
      <c r="J58" s="2">
        <v>0.13457877007396882</v>
      </c>
      <c r="K58" s="2">
        <v>4.1407526640150752E-2</v>
      </c>
      <c r="L58" s="2">
        <v>3.1025630750130456E-2</v>
      </c>
      <c r="M58" s="2">
        <v>8.220394628661859E-2</v>
      </c>
      <c r="N58" s="2">
        <v>7.2314763948010702E-2</v>
      </c>
      <c r="O58" s="2">
        <v>5.0192307692307706E-3</v>
      </c>
      <c r="P58" s="2">
        <v>8.3328971128292295E-2</v>
      </c>
      <c r="Q58" s="2">
        <v>6.1334300798191403E-2</v>
      </c>
      <c r="R58" s="2">
        <v>5.0952618394305094E-2</v>
      </c>
      <c r="S58" s="2">
        <v>1.6909917018605058E-2</v>
      </c>
      <c r="T58" s="2">
        <v>1.8616946265584161E-2</v>
      </c>
      <c r="U58" s="2">
        <v>0.15207119888333187</v>
      </c>
      <c r="V58" s="2">
        <v>4.5410932525077718E-2</v>
      </c>
      <c r="W58" s="2">
        <f t="shared" si="4"/>
        <v>6.6957518194855264E-2</v>
      </c>
    </row>
    <row r="59" spans="1:23" hidden="1" x14ac:dyDescent="0.2">
      <c r="A59" t="str">
        <f t="shared" si="0"/>
        <v/>
      </c>
      <c r="B59" t="str">
        <f t="shared" si="1"/>
        <v>WAHeatingGeothermal Heat Pump</v>
      </c>
      <c r="C59" t="str">
        <f t="shared" si="2"/>
        <v>WA2021 CPAHeating_Geothermal Heat Pump</v>
      </c>
      <c r="D59" t="s">
        <v>116</v>
      </c>
      <c r="E59" t="s">
        <v>114</v>
      </c>
      <c r="F59" s="3" t="s">
        <v>78</v>
      </c>
      <c r="G59" s="3" t="s">
        <v>12</v>
      </c>
      <c r="H59" s="3" t="s">
        <v>11</v>
      </c>
      <c r="I59" s="2">
        <v>7.6261839478082877E-2</v>
      </c>
      <c r="J59" s="2">
        <v>7.2159097173913014E-2</v>
      </c>
      <c r="K59" s="2">
        <v>0</v>
      </c>
      <c r="L59" s="2">
        <v>0</v>
      </c>
      <c r="M59" s="2">
        <v>0</v>
      </c>
      <c r="N59" s="2">
        <v>0</v>
      </c>
      <c r="O59" s="2">
        <v>7.5288461538461551E-3</v>
      </c>
      <c r="P59" s="2">
        <v>6.0327792162783951E-2</v>
      </c>
      <c r="Q59" s="2">
        <v>4.4404279818914816E-2</v>
      </c>
      <c r="R59" s="2">
        <v>5.4607234630949311E-2</v>
      </c>
      <c r="S59" s="2">
        <v>0</v>
      </c>
      <c r="T59" s="2">
        <v>0</v>
      </c>
      <c r="U59" s="2">
        <v>8.1538272429927158E-2</v>
      </c>
      <c r="V59" s="2">
        <v>8.6775644882542326E-3</v>
      </c>
      <c r="W59" s="2">
        <f t="shared" si="4"/>
        <v>2.8964637595476538E-2</v>
      </c>
    </row>
    <row r="60" spans="1:23" hidden="1" x14ac:dyDescent="0.2">
      <c r="A60" t="str">
        <f t="shared" si="0"/>
        <v/>
      </c>
      <c r="B60" t="str">
        <f t="shared" si="1"/>
        <v>WAVentilationVentilation</v>
      </c>
      <c r="C60" t="str">
        <f t="shared" si="2"/>
        <v>WA2021 CPAVentilation_Ventilation</v>
      </c>
      <c r="D60" t="s">
        <v>116</v>
      </c>
      <c r="E60" t="s">
        <v>114</v>
      </c>
      <c r="F60" s="3" t="s">
        <v>79</v>
      </c>
      <c r="G60" s="3" t="s">
        <v>15</v>
      </c>
      <c r="H60" s="3" t="s">
        <v>15</v>
      </c>
      <c r="I60" s="2">
        <v>1</v>
      </c>
      <c r="J60" s="2">
        <v>1</v>
      </c>
      <c r="K60" s="2">
        <v>1</v>
      </c>
      <c r="L60" s="2">
        <v>1</v>
      </c>
      <c r="M60" s="2">
        <v>1</v>
      </c>
      <c r="N60" s="2">
        <v>1</v>
      </c>
      <c r="O60" s="2">
        <v>1</v>
      </c>
      <c r="P60" s="2">
        <v>1</v>
      </c>
      <c r="Q60" s="2">
        <v>1</v>
      </c>
      <c r="R60" s="2">
        <v>1</v>
      </c>
      <c r="S60" s="2">
        <v>1</v>
      </c>
      <c r="T60" s="2">
        <v>1</v>
      </c>
      <c r="U60" s="2">
        <v>1</v>
      </c>
      <c r="V60" s="2">
        <v>1</v>
      </c>
      <c r="W60" s="2">
        <f t="shared" si="4"/>
        <v>1</v>
      </c>
    </row>
    <row r="61" spans="1:23" hidden="1" x14ac:dyDescent="0.2">
      <c r="A61" t="str">
        <f t="shared" si="0"/>
        <v/>
      </c>
      <c r="B61" t="str">
        <f t="shared" si="1"/>
        <v>WAWater HeatingWater Heater</v>
      </c>
      <c r="C61" t="str">
        <f t="shared" si="2"/>
        <v>WA2021 CPAWater Heating_Water Heater</v>
      </c>
      <c r="D61" t="s">
        <v>116</v>
      </c>
      <c r="E61" t="s">
        <v>114</v>
      </c>
      <c r="F61" s="3" t="s">
        <v>80</v>
      </c>
      <c r="G61" s="3" t="s">
        <v>16</v>
      </c>
      <c r="H61" s="3" t="s">
        <v>17</v>
      </c>
      <c r="I61" s="2">
        <v>0.45178015900449359</v>
      </c>
      <c r="J61" s="2">
        <v>0.75001321710876034</v>
      </c>
      <c r="K61" s="2">
        <v>0.38221024258760106</v>
      </c>
      <c r="L61" s="2">
        <v>0.38221024258760106</v>
      </c>
      <c r="M61" s="2">
        <v>0.1513872135102533</v>
      </c>
      <c r="N61" s="2">
        <v>0.17533432392273401</v>
      </c>
      <c r="O61" s="2">
        <v>2.6444223876760608E-2</v>
      </c>
      <c r="P61" s="2">
        <v>0.3968121371932109</v>
      </c>
      <c r="Q61" s="2">
        <v>0.13616514489876935</v>
      </c>
      <c r="R61" s="2">
        <v>0.10507738256855824</v>
      </c>
      <c r="S61" s="2">
        <v>0.38283828382838286</v>
      </c>
      <c r="T61" s="2">
        <v>0.46733950486494147</v>
      </c>
      <c r="U61" s="2">
        <v>0.75001321710876034</v>
      </c>
      <c r="V61" s="2">
        <v>0.1244343891402715</v>
      </c>
      <c r="W61" s="2">
        <f t="shared" si="4"/>
        <v>0.33443283444293559</v>
      </c>
    </row>
    <row r="62" spans="1:23" hidden="1" x14ac:dyDescent="0.2">
      <c r="A62" t="str">
        <f t="shared" si="0"/>
        <v/>
      </c>
      <c r="B62" t="str">
        <f t="shared" si="1"/>
        <v>WAInterior LightingGeneral Service Lighting</v>
      </c>
      <c r="C62" t="str">
        <f t="shared" si="2"/>
        <v>WA2021 CPAInterior Lighting_General Service Lighting</v>
      </c>
      <c r="D62" t="s">
        <v>116</v>
      </c>
      <c r="E62" t="s">
        <v>114</v>
      </c>
      <c r="F62" s="3" t="s">
        <v>81</v>
      </c>
      <c r="G62" s="3" t="s">
        <v>18</v>
      </c>
      <c r="H62" s="3" t="s">
        <v>19</v>
      </c>
      <c r="I62" s="2">
        <v>1</v>
      </c>
      <c r="J62" s="2">
        <v>1</v>
      </c>
      <c r="K62" s="2">
        <v>1</v>
      </c>
      <c r="L62" s="2">
        <v>1</v>
      </c>
      <c r="M62" s="2">
        <v>1</v>
      </c>
      <c r="N62" s="2">
        <v>1</v>
      </c>
      <c r="O62" s="2">
        <v>1</v>
      </c>
      <c r="P62" s="2">
        <v>1</v>
      </c>
      <c r="Q62" s="2">
        <v>1</v>
      </c>
      <c r="R62" s="2">
        <v>1</v>
      </c>
      <c r="S62" s="2">
        <v>1</v>
      </c>
      <c r="T62" s="2">
        <v>1</v>
      </c>
      <c r="U62" s="2">
        <v>1</v>
      </c>
      <c r="V62" s="2">
        <v>1</v>
      </c>
      <c r="W62" s="2">
        <f t="shared" si="4"/>
        <v>1</v>
      </c>
    </row>
    <row r="63" spans="1:23" hidden="1" x14ac:dyDescent="0.2">
      <c r="A63" t="str">
        <f t="shared" si="0"/>
        <v/>
      </c>
      <c r="B63" t="str">
        <f t="shared" si="1"/>
        <v>WAInterior LightingExempted Lighting</v>
      </c>
      <c r="C63" t="str">
        <f t="shared" si="2"/>
        <v>WA2021 CPAInterior Lighting_Exempted Lighting</v>
      </c>
      <c r="D63" t="s">
        <v>116</v>
      </c>
      <c r="E63" t="s">
        <v>114</v>
      </c>
      <c r="F63" s="3" t="s">
        <v>82</v>
      </c>
      <c r="G63" s="3" t="s">
        <v>18</v>
      </c>
      <c r="H63" s="3" t="s">
        <v>20</v>
      </c>
      <c r="I63" s="2">
        <v>1</v>
      </c>
      <c r="J63" s="2">
        <v>1</v>
      </c>
      <c r="K63" s="2">
        <v>1</v>
      </c>
      <c r="L63" s="2">
        <v>1</v>
      </c>
      <c r="M63" s="2">
        <v>1</v>
      </c>
      <c r="N63" s="2">
        <v>1</v>
      </c>
      <c r="O63" s="2">
        <v>1</v>
      </c>
      <c r="P63" s="2">
        <v>1</v>
      </c>
      <c r="Q63" s="2">
        <v>1</v>
      </c>
      <c r="R63" s="2">
        <v>1</v>
      </c>
      <c r="S63" s="2">
        <v>1</v>
      </c>
      <c r="T63" s="2">
        <v>1</v>
      </c>
      <c r="U63" s="2">
        <v>1</v>
      </c>
      <c r="V63" s="2">
        <v>1</v>
      </c>
      <c r="W63" s="2">
        <f t="shared" si="4"/>
        <v>1</v>
      </c>
    </row>
    <row r="64" spans="1:23" hidden="1" x14ac:dyDescent="0.2">
      <c r="A64" t="str">
        <f t="shared" si="0"/>
        <v/>
      </c>
      <c r="B64" t="str">
        <f t="shared" si="1"/>
        <v>WAInterior LightingHigh-Bay Lighting</v>
      </c>
      <c r="C64" t="str">
        <f t="shared" si="2"/>
        <v>WA2021 CPAInterior Lighting_High-Bay Lighting</v>
      </c>
      <c r="D64" t="s">
        <v>116</v>
      </c>
      <c r="E64" t="s">
        <v>114</v>
      </c>
      <c r="F64" s="3" t="s">
        <v>83</v>
      </c>
      <c r="G64" s="3" t="s">
        <v>18</v>
      </c>
      <c r="H64" s="3" t="s">
        <v>21</v>
      </c>
      <c r="I64" s="2">
        <v>1</v>
      </c>
      <c r="J64" s="2">
        <v>1</v>
      </c>
      <c r="K64" s="2">
        <v>1</v>
      </c>
      <c r="L64" s="2">
        <v>1</v>
      </c>
      <c r="M64" s="2">
        <v>1</v>
      </c>
      <c r="N64" s="2">
        <v>1</v>
      </c>
      <c r="O64" s="2">
        <v>1</v>
      </c>
      <c r="P64" s="2">
        <v>1</v>
      </c>
      <c r="Q64" s="2">
        <v>1</v>
      </c>
      <c r="R64" s="2">
        <v>1</v>
      </c>
      <c r="S64" s="2">
        <v>1</v>
      </c>
      <c r="T64" s="2">
        <v>1</v>
      </c>
      <c r="U64" s="2">
        <v>1</v>
      </c>
      <c r="V64" s="2">
        <v>1</v>
      </c>
      <c r="W64" s="2">
        <f t="shared" si="4"/>
        <v>1</v>
      </c>
    </row>
    <row r="65" spans="1:23" hidden="1" x14ac:dyDescent="0.2">
      <c r="A65" t="str">
        <f t="shared" si="0"/>
        <v/>
      </c>
      <c r="B65" t="str">
        <f t="shared" si="1"/>
        <v>WAInterior LightingLinear Lighting</v>
      </c>
      <c r="C65" t="str">
        <f t="shared" si="2"/>
        <v>WA2021 CPAInterior Lighting_Linear Lighting</v>
      </c>
      <c r="D65" t="s">
        <v>116</v>
      </c>
      <c r="E65" t="s">
        <v>114</v>
      </c>
      <c r="F65" s="3" t="s">
        <v>84</v>
      </c>
      <c r="G65" s="3" t="s">
        <v>18</v>
      </c>
      <c r="H65" s="3" t="s">
        <v>22</v>
      </c>
      <c r="I65" s="2">
        <v>1</v>
      </c>
      <c r="J65" s="2">
        <v>1</v>
      </c>
      <c r="K65" s="2">
        <v>1</v>
      </c>
      <c r="L65" s="2">
        <v>1</v>
      </c>
      <c r="M65" s="2">
        <v>1</v>
      </c>
      <c r="N65" s="2">
        <v>1</v>
      </c>
      <c r="O65" s="2">
        <v>1</v>
      </c>
      <c r="P65" s="2">
        <v>1</v>
      </c>
      <c r="Q65" s="2">
        <v>1</v>
      </c>
      <c r="R65" s="2">
        <v>1</v>
      </c>
      <c r="S65" s="2">
        <v>1</v>
      </c>
      <c r="T65" s="2">
        <v>1</v>
      </c>
      <c r="U65" s="2">
        <v>1</v>
      </c>
      <c r="V65" s="2">
        <v>1</v>
      </c>
      <c r="W65" s="2">
        <f t="shared" si="4"/>
        <v>1</v>
      </c>
    </row>
    <row r="66" spans="1:23" hidden="1" x14ac:dyDescent="0.2">
      <c r="A66" t="str">
        <f t="shared" si="0"/>
        <v/>
      </c>
      <c r="B66" t="str">
        <f t="shared" si="1"/>
        <v>WAExterior LightingGeneral Service Lighting</v>
      </c>
      <c r="C66" t="str">
        <f t="shared" si="2"/>
        <v>WA2021 CPAExterior Lighting_General Service Lighting</v>
      </c>
      <c r="D66" t="s">
        <v>116</v>
      </c>
      <c r="E66" t="s">
        <v>114</v>
      </c>
      <c r="F66" s="3" t="s">
        <v>85</v>
      </c>
      <c r="G66" s="3" t="s">
        <v>23</v>
      </c>
      <c r="H66" s="3" t="s">
        <v>19</v>
      </c>
      <c r="I66" s="2">
        <v>1</v>
      </c>
      <c r="J66" s="2">
        <v>1</v>
      </c>
      <c r="K66" s="2">
        <v>1</v>
      </c>
      <c r="L66" s="2">
        <v>1</v>
      </c>
      <c r="M66" s="2">
        <v>1</v>
      </c>
      <c r="N66" s="2">
        <v>1</v>
      </c>
      <c r="O66" s="2">
        <v>1</v>
      </c>
      <c r="P66" s="2">
        <v>1</v>
      </c>
      <c r="Q66" s="2">
        <v>1</v>
      </c>
      <c r="R66" s="2">
        <v>1</v>
      </c>
      <c r="S66" s="2">
        <v>1</v>
      </c>
      <c r="T66" s="2">
        <v>1</v>
      </c>
      <c r="U66" s="2">
        <v>1</v>
      </c>
      <c r="V66" s="2">
        <v>1</v>
      </c>
      <c r="W66" s="2">
        <f t="shared" si="4"/>
        <v>1</v>
      </c>
    </row>
    <row r="67" spans="1:23" hidden="1" x14ac:dyDescent="0.2">
      <c r="A67" t="str">
        <f t="shared" ref="A67:A130" si="5">IF(D67=D66,"",1)</f>
        <v/>
      </c>
      <c r="B67" t="str">
        <f t="shared" ref="B67:B130" si="6">D67&amp;G67&amp;H67</f>
        <v>WAExterior LightingArea Lighting</v>
      </c>
      <c r="C67" t="str">
        <f t="shared" ref="C67:C130" si="7">D67&amp;E67&amp;F67</f>
        <v>WA2021 CPAExterior Lighting_Area Lighting</v>
      </c>
      <c r="D67" t="s">
        <v>116</v>
      </c>
      <c r="E67" t="s">
        <v>114</v>
      </c>
      <c r="F67" s="3" t="s">
        <v>86</v>
      </c>
      <c r="G67" s="3" t="s">
        <v>23</v>
      </c>
      <c r="H67" s="3" t="s">
        <v>24</v>
      </c>
      <c r="I67" s="2">
        <v>1</v>
      </c>
      <c r="J67" s="2">
        <v>1</v>
      </c>
      <c r="K67" s="2">
        <v>1</v>
      </c>
      <c r="L67" s="2">
        <v>1</v>
      </c>
      <c r="M67" s="2">
        <v>1</v>
      </c>
      <c r="N67" s="2">
        <v>1</v>
      </c>
      <c r="O67" s="2">
        <v>1</v>
      </c>
      <c r="P67" s="2">
        <v>1</v>
      </c>
      <c r="Q67" s="2">
        <v>1</v>
      </c>
      <c r="R67" s="2">
        <v>1</v>
      </c>
      <c r="S67" s="2">
        <v>1</v>
      </c>
      <c r="T67" s="2">
        <v>1</v>
      </c>
      <c r="U67" s="2">
        <v>1</v>
      </c>
      <c r="V67" s="2">
        <v>1</v>
      </c>
      <c r="W67" s="2">
        <f t="shared" si="4"/>
        <v>1</v>
      </c>
    </row>
    <row r="68" spans="1:23" hidden="1" x14ac:dyDescent="0.2">
      <c r="A68" t="str">
        <f t="shared" si="5"/>
        <v/>
      </c>
      <c r="B68" t="str">
        <f t="shared" si="6"/>
        <v>WAExterior LightingLinear Lighting</v>
      </c>
      <c r="C68" t="str">
        <f t="shared" si="7"/>
        <v>WA2021 CPAExterior Lighting_Linear Lighting</v>
      </c>
      <c r="D68" t="s">
        <v>116</v>
      </c>
      <c r="E68" t="s">
        <v>114</v>
      </c>
      <c r="F68" s="3" t="s">
        <v>87</v>
      </c>
      <c r="G68" s="3" t="s">
        <v>23</v>
      </c>
      <c r="H68" s="3" t="s">
        <v>22</v>
      </c>
      <c r="I68" s="2">
        <v>1</v>
      </c>
      <c r="J68" s="2">
        <v>1</v>
      </c>
      <c r="K68" s="2">
        <v>1</v>
      </c>
      <c r="L68" s="2">
        <v>1</v>
      </c>
      <c r="M68" s="2">
        <v>1</v>
      </c>
      <c r="N68" s="2">
        <v>1</v>
      </c>
      <c r="O68" s="2">
        <v>1</v>
      </c>
      <c r="P68" s="2">
        <v>1</v>
      </c>
      <c r="Q68" s="2">
        <v>1</v>
      </c>
      <c r="R68" s="2">
        <v>1</v>
      </c>
      <c r="S68" s="2">
        <v>1</v>
      </c>
      <c r="T68" s="2">
        <v>1</v>
      </c>
      <c r="U68" s="2">
        <v>1</v>
      </c>
      <c r="V68" s="2">
        <v>1</v>
      </c>
      <c r="W68" s="2">
        <f t="shared" si="4"/>
        <v>1</v>
      </c>
    </row>
    <row r="69" spans="1:23" hidden="1" x14ac:dyDescent="0.2">
      <c r="A69" t="str">
        <f t="shared" si="5"/>
        <v/>
      </c>
      <c r="B69" t="str">
        <f t="shared" si="6"/>
        <v>WARefrigeration Walk-in Refrigerator/Freezer</v>
      </c>
      <c r="C69" t="str">
        <f t="shared" si="7"/>
        <v>WA2021 CPARefrigeration _Walk-in Refrigerator/Freezer</v>
      </c>
      <c r="D69" t="s">
        <v>116</v>
      </c>
      <c r="E69" t="s">
        <v>114</v>
      </c>
      <c r="F69" s="3" t="s">
        <v>88</v>
      </c>
      <c r="G69" s="3" t="s">
        <v>25</v>
      </c>
      <c r="H69" s="3" t="s">
        <v>26</v>
      </c>
      <c r="I69" s="2">
        <v>0.02</v>
      </c>
      <c r="J69" s="2">
        <v>0</v>
      </c>
      <c r="K69" s="2">
        <v>0.02</v>
      </c>
      <c r="L69" s="2">
        <v>0</v>
      </c>
      <c r="M69" s="2">
        <v>0.74</v>
      </c>
      <c r="N69" s="2">
        <v>0.16</v>
      </c>
      <c r="O69" s="2">
        <v>0.33</v>
      </c>
      <c r="P69" s="2">
        <v>7.6925418569254181E-2</v>
      </c>
      <c r="Q69" s="2">
        <v>0.19</v>
      </c>
      <c r="R69" s="2">
        <v>0.03</v>
      </c>
      <c r="S69" s="2">
        <v>1.0989010989011E-2</v>
      </c>
      <c r="T69" s="2">
        <v>0.91700000000000004</v>
      </c>
      <c r="U69" s="2">
        <v>0</v>
      </c>
      <c r="V69" s="2">
        <v>0.10344827586206896</v>
      </c>
      <c r="W69" s="2">
        <f t="shared" si="4"/>
        <v>0.18559733610145243</v>
      </c>
    </row>
    <row r="70" spans="1:23" hidden="1" x14ac:dyDescent="0.2">
      <c r="A70" t="str">
        <f t="shared" si="5"/>
        <v/>
      </c>
      <c r="B70" t="str">
        <f t="shared" si="6"/>
        <v>WARefrigeration Reach-in Refrigerator/Freezer</v>
      </c>
      <c r="C70" t="str">
        <f t="shared" si="7"/>
        <v>WA2021 CPARefrigeration _Reach-in Refrigerator/Freezer</v>
      </c>
      <c r="D70" t="s">
        <v>116</v>
      </c>
      <c r="E70" t="s">
        <v>114</v>
      </c>
      <c r="F70" s="3" t="s">
        <v>89</v>
      </c>
      <c r="G70" s="3" t="s">
        <v>25</v>
      </c>
      <c r="H70" s="3" t="s">
        <v>27</v>
      </c>
      <c r="I70" s="2">
        <v>0.14000000000000001</v>
      </c>
      <c r="J70" s="2">
        <v>8.771929824561403E-2</v>
      </c>
      <c r="K70" s="2">
        <v>0.14000000000000001</v>
      </c>
      <c r="L70" s="2">
        <v>5.3571428571428568E-2</v>
      </c>
      <c r="M70" s="2">
        <v>7.0000000000000007E-2</v>
      </c>
      <c r="N70" s="2">
        <v>0.83055975794251102</v>
      </c>
      <c r="O70" s="2">
        <v>0.5</v>
      </c>
      <c r="P70" s="2">
        <v>0.13360730593607306</v>
      </c>
      <c r="Q70" s="2">
        <v>0.33</v>
      </c>
      <c r="R70" s="2">
        <v>0.19</v>
      </c>
      <c r="S70" s="2">
        <v>0.02</v>
      </c>
      <c r="T70" s="2">
        <v>0.02</v>
      </c>
      <c r="U70" s="2">
        <v>8.771929824561403E-2</v>
      </c>
      <c r="V70" s="2">
        <v>0.1206896551724138</v>
      </c>
      <c r="W70" s="2">
        <f t="shared" si="4"/>
        <v>0.19456191029383246</v>
      </c>
    </row>
    <row r="71" spans="1:23" hidden="1" x14ac:dyDescent="0.2">
      <c r="A71" t="str">
        <f t="shared" si="5"/>
        <v/>
      </c>
      <c r="B71" t="str">
        <f t="shared" si="6"/>
        <v>WARefrigeration Glass Door Display</v>
      </c>
      <c r="C71" t="str">
        <f t="shared" si="7"/>
        <v>WA2021 CPARefrigeration _Glass Door Display</v>
      </c>
      <c r="D71" t="s">
        <v>116</v>
      </c>
      <c r="E71" t="s">
        <v>114</v>
      </c>
      <c r="F71" s="3" t="s">
        <v>90</v>
      </c>
      <c r="G71" s="3" t="s">
        <v>25</v>
      </c>
      <c r="H71" s="3" t="s">
        <v>28</v>
      </c>
      <c r="I71" s="2">
        <v>0.77400000000000002</v>
      </c>
      <c r="J71" s="2">
        <v>0</v>
      </c>
      <c r="K71" s="2">
        <v>0.81699999999999995</v>
      </c>
      <c r="L71" s="2">
        <v>5.3571428571428568E-2</v>
      </c>
      <c r="M71" s="2">
        <v>5.1999999999999998E-2</v>
      </c>
      <c r="N71" s="2">
        <v>0.94899999999999995</v>
      </c>
      <c r="O71" s="2">
        <v>0.85127804409160546</v>
      </c>
      <c r="P71" s="2">
        <v>0.26600000000000001</v>
      </c>
      <c r="Q71" s="2">
        <v>0.65700000000000003</v>
      </c>
      <c r="R71" s="2">
        <v>0.58899999999999997</v>
      </c>
      <c r="S71" s="2">
        <v>0.10100000000000001</v>
      </c>
      <c r="T71" s="2">
        <v>0.10100000000000001</v>
      </c>
      <c r="U71" s="2">
        <v>0</v>
      </c>
      <c r="V71" s="2">
        <v>3.4482758620689655E-2</v>
      </c>
      <c r="W71" s="2">
        <f t="shared" si="4"/>
        <v>0.37466658794883739</v>
      </c>
    </row>
    <row r="72" spans="1:23" hidden="1" x14ac:dyDescent="0.2">
      <c r="A72" t="str">
        <f t="shared" si="5"/>
        <v/>
      </c>
      <c r="B72" t="str">
        <f t="shared" si="6"/>
        <v>WARefrigeration Open Display Case</v>
      </c>
      <c r="C72" t="str">
        <f t="shared" si="7"/>
        <v>WA2021 CPARefrigeration _Open Display Case</v>
      </c>
      <c r="D72" t="s">
        <v>116</v>
      </c>
      <c r="E72" t="s">
        <v>114</v>
      </c>
      <c r="F72" s="3" t="s">
        <v>91</v>
      </c>
      <c r="G72" s="3" t="s">
        <v>25</v>
      </c>
      <c r="H72" s="3" t="s">
        <v>29</v>
      </c>
      <c r="I72" s="2">
        <v>0.77400000000000002</v>
      </c>
      <c r="J72" s="2">
        <v>0</v>
      </c>
      <c r="K72" s="2">
        <v>0.81699999999999995</v>
      </c>
      <c r="L72" s="2">
        <v>5.3571428571428568E-2</v>
      </c>
      <c r="M72" s="2">
        <v>5.1999999999999998E-2</v>
      </c>
      <c r="N72" s="2">
        <v>0.94899999999999995</v>
      </c>
      <c r="O72" s="2">
        <v>0.85127804409160546</v>
      </c>
      <c r="P72" s="2">
        <v>0.26600000000000001</v>
      </c>
      <c r="Q72" s="2">
        <v>0.65700000000000003</v>
      </c>
      <c r="R72" s="2">
        <v>0.58899999999999997</v>
      </c>
      <c r="S72" s="2">
        <v>0.10100000000000001</v>
      </c>
      <c r="T72" s="2">
        <v>0.10100000000000001</v>
      </c>
      <c r="U72" s="2">
        <v>0</v>
      </c>
      <c r="V72" s="2">
        <v>3.4482758620689655E-2</v>
      </c>
      <c r="W72" s="2">
        <f t="shared" si="4"/>
        <v>0.37466658794883739</v>
      </c>
    </row>
    <row r="73" spans="1:23" hidden="1" x14ac:dyDescent="0.2">
      <c r="A73" t="str">
        <f t="shared" si="5"/>
        <v/>
      </c>
      <c r="B73" t="str">
        <f t="shared" si="6"/>
        <v>WARefrigeration Icemaker</v>
      </c>
      <c r="C73" t="str">
        <f t="shared" si="7"/>
        <v>WA2021 CPARefrigeration _Icemaker</v>
      </c>
      <c r="D73" t="s">
        <v>116</v>
      </c>
      <c r="E73" t="s">
        <v>114</v>
      </c>
      <c r="F73" s="3" t="s">
        <v>92</v>
      </c>
      <c r="G73" s="3" t="s">
        <v>25</v>
      </c>
      <c r="H73" s="3" t="s">
        <v>30</v>
      </c>
      <c r="I73" s="2">
        <v>0.44900000000000001</v>
      </c>
      <c r="J73" s="2">
        <v>5.0999999999999997E-2</v>
      </c>
      <c r="K73" s="2">
        <v>0.52400000000000002</v>
      </c>
      <c r="L73" s="2">
        <v>5.0999999999999997E-2</v>
      </c>
      <c r="M73" s="2">
        <v>0.97299999999999998</v>
      </c>
      <c r="N73" s="2">
        <v>0.98899999999999999</v>
      </c>
      <c r="O73" s="2">
        <v>0.85127804409160546</v>
      </c>
      <c r="P73" s="2">
        <v>0.26600000000000001</v>
      </c>
      <c r="Q73" s="2">
        <v>0.65700000000000003</v>
      </c>
      <c r="R73" s="2">
        <v>0.58899999999999997</v>
      </c>
      <c r="S73" s="2">
        <v>0.10100000000000001</v>
      </c>
      <c r="T73" s="2">
        <v>0.91700000000000004</v>
      </c>
      <c r="U73" s="2">
        <v>5.0999999999999997E-2</v>
      </c>
      <c r="V73" s="2">
        <v>0.216</v>
      </c>
      <c r="W73" s="2">
        <f t="shared" si="4"/>
        <v>0.47751986029225751</v>
      </c>
    </row>
    <row r="74" spans="1:23" hidden="1" x14ac:dyDescent="0.2">
      <c r="A74" t="str">
        <f t="shared" si="5"/>
        <v/>
      </c>
      <c r="B74" t="str">
        <f t="shared" si="6"/>
        <v>WARefrigeration Vending Machine</v>
      </c>
      <c r="C74" t="str">
        <f t="shared" si="7"/>
        <v>WA2021 CPARefrigeration _Vending Machine</v>
      </c>
      <c r="D74" t="s">
        <v>116</v>
      </c>
      <c r="E74" t="s">
        <v>114</v>
      </c>
      <c r="F74" s="3" t="s">
        <v>93</v>
      </c>
      <c r="G74" s="3" t="s">
        <v>25</v>
      </c>
      <c r="H74" s="3" t="s">
        <v>31</v>
      </c>
      <c r="I74" s="2">
        <v>0.44900000000000001</v>
      </c>
      <c r="J74" s="2">
        <v>5.0999999999999997E-2</v>
      </c>
      <c r="K74" s="2">
        <v>0.52400000000000002</v>
      </c>
      <c r="L74" s="2">
        <v>5.0999999999999997E-2</v>
      </c>
      <c r="M74" s="2">
        <v>0.97299999999999998</v>
      </c>
      <c r="N74" s="2">
        <v>0.98899999999999999</v>
      </c>
      <c r="O74" s="2">
        <v>0.85127804409160546</v>
      </c>
      <c r="P74" s="2">
        <v>0.26600000000000001</v>
      </c>
      <c r="Q74" s="2">
        <v>0.65700000000000003</v>
      </c>
      <c r="R74" s="2">
        <v>0.58899999999999997</v>
      </c>
      <c r="S74" s="2">
        <v>0.10100000000000001</v>
      </c>
      <c r="T74" s="2">
        <v>0.91700000000000004</v>
      </c>
      <c r="U74" s="2">
        <v>5.0999999999999997E-2</v>
      </c>
      <c r="V74" s="2">
        <v>0.216</v>
      </c>
      <c r="W74" s="2">
        <f t="shared" si="4"/>
        <v>0.47751986029225751</v>
      </c>
    </row>
    <row r="75" spans="1:23" hidden="1" x14ac:dyDescent="0.2">
      <c r="A75" t="str">
        <f t="shared" si="5"/>
        <v/>
      </c>
      <c r="B75" t="str">
        <f t="shared" si="6"/>
        <v>WAFood PreparationOven</v>
      </c>
      <c r="C75" t="str">
        <f t="shared" si="7"/>
        <v>WA2021 CPAFood Preparation_Oven</v>
      </c>
      <c r="D75" t="s">
        <v>116</v>
      </c>
      <c r="E75" t="s">
        <v>114</v>
      </c>
      <c r="F75" s="3" t="s">
        <v>94</v>
      </c>
      <c r="G75" s="3" t="s">
        <v>32</v>
      </c>
      <c r="H75" s="3" t="s">
        <v>33</v>
      </c>
      <c r="I75" s="2">
        <v>0.66</v>
      </c>
      <c r="J75" s="2">
        <v>3.6464000000000003E-2</v>
      </c>
      <c r="K75" s="2">
        <v>0.48899999999999999</v>
      </c>
      <c r="L75" s="2">
        <v>3.6464000000000003E-2</v>
      </c>
      <c r="M75" s="2">
        <v>0.21</v>
      </c>
      <c r="N75" s="2">
        <v>0.11</v>
      </c>
      <c r="O75" s="2">
        <v>0.69699999999999995</v>
      </c>
      <c r="P75" s="2">
        <v>0.21049200000000001</v>
      </c>
      <c r="Q75" s="2">
        <v>0.42924600000000002</v>
      </c>
      <c r="R75" s="2">
        <v>0.13800000000000001</v>
      </c>
      <c r="S75" s="2">
        <v>2.2665999999999999E-2</v>
      </c>
      <c r="T75" s="2">
        <v>0.40838600000000003</v>
      </c>
      <c r="U75" s="2">
        <v>3.6464000000000003E-2</v>
      </c>
      <c r="V75" s="2">
        <v>3.6464000000000003E-2</v>
      </c>
      <c r="W75" s="2">
        <f t="shared" si="4"/>
        <v>0.25147471428571427</v>
      </c>
    </row>
    <row r="76" spans="1:23" hidden="1" x14ac:dyDescent="0.2">
      <c r="A76" t="str">
        <f t="shared" si="5"/>
        <v/>
      </c>
      <c r="B76" t="str">
        <f t="shared" si="6"/>
        <v>WAFood PreparationFryer</v>
      </c>
      <c r="C76" t="str">
        <f t="shared" si="7"/>
        <v>WA2021 CPAFood Preparation_Fryer</v>
      </c>
      <c r="D76" t="s">
        <v>116</v>
      </c>
      <c r="E76" t="s">
        <v>114</v>
      </c>
      <c r="F76" s="3" t="s">
        <v>95</v>
      </c>
      <c r="G76" s="3" t="s">
        <v>32</v>
      </c>
      <c r="H76" s="3" t="s">
        <v>34</v>
      </c>
      <c r="I76" s="2">
        <v>0.76400000000000001</v>
      </c>
      <c r="J76" s="2">
        <v>3.6464000000000003E-2</v>
      </c>
      <c r="K76" s="2">
        <v>0.45200000000000001</v>
      </c>
      <c r="L76" s="2">
        <v>3.6464000000000003E-2</v>
      </c>
      <c r="M76" s="2">
        <v>0.82</v>
      </c>
      <c r="N76" s="2">
        <v>0.87</v>
      </c>
      <c r="O76" s="2">
        <v>0.80700000000000005</v>
      </c>
      <c r="P76" s="2">
        <v>0.21049200000000001</v>
      </c>
      <c r="Q76" s="2">
        <v>0.39824599999999999</v>
      </c>
      <c r="R76" s="2">
        <v>0.21</v>
      </c>
      <c r="S76" s="2">
        <v>2.2665999999999999E-2</v>
      </c>
      <c r="T76" s="2">
        <v>0.40838600000000003</v>
      </c>
      <c r="U76" s="2">
        <v>3.6464000000000003E-2</v>
      </c>
      <c r="V76" s="2">
        <v>3.6464000000000003E-2</v>
      </c>
      <c r="W76" s="2">
        <f t="shared" si="4"/>
        <v>0.36490328571428565</v>
      </c>
    </row>
    <row r="77" spans="1:23" hidden="1" x14ac:dyDescent="0.2">
      <c r="A77" t="str">
        <f t="shared" si="5"/>
        <v/>
      </c>
      <c r="B77" t="str">
        <f t="shared" si="6"/>
        <v>WAFood PreparationDishwasher</v>
      </c>
      <c r="C77" t="str">
        <f t="shared" si="7"/>
        <v>WA2021 CPAFood Preparation_Dishwasher</v>
      </c>
      <c r="D77" t="s">
        <v>116</v>
      </c>
      <c r="E77" t="s">
        <v>114</v>
      </c>
      <c r="F77" s="3" t="s">
        <v>96</v>
      </c>
      <c r="G77" s="3" t="s">
        <v>32</v>
      </c>
      <c r="H77" s="3" t="s">
        <v>35</v>
      </c>
      <c r="I77" s="2">
        <v>0.430614</v>
      </c>
      <c r="J77" s="2">
        <v>3.6464000000000003E-2</v>
      </c>
      <c r="K77" s="2">
        <v>0.3957</v>
      </c>
      <c r="L77" s="2">
        <v>3.6464000000000003E-2</v>
      </c>
      <c r="M77" s="2">
        <v>0.52509700000000004</v>
      </c>
      <c r="N77" s="2">
        <v>0.548682</v>
      </c>
      <c r="O77" s="2">
        <v>0.49131464625715887</v>
      </c>
      <c r="P77" s="2">
        <v>0.21049200000000001</v>
      </c>
      <c r="Q77" s="2">
        <v>0.36686150000000001</v>
      </c>
      <c r="R77" s="2">
        <v>0.30025000000000002</v>
      </c>
      <c r="S77" s="2">
        <v>2.2665999999999999E-2</v>
      </c>
      <c r="T77" s="2">
        <v>0.40838600000000003</v>
      </c>
      <c r="U77" s="2">
        <v>3.6464000000000003E-2</v>
      </c>
      <c r="V77" s="2">
        <v>3.6464000000000003E-2</v>
      </c>
      <c r="W77" s="2">
        <f t="shared" si="4"/>
        <v>0.27470851044693995</v>
      </c>
    </row>
    <row r="78" spans="1:23" hidden="1" x14ac:dyDescent="0.2">
      <c r="A78" t="str">
        <f t="shared" si="5"/>
        <v/>
      </c>
      <c r="B78" t="str">
        <f t="shared" si="6"/>
        <v>WAFood PreparationHot Food Container</v>
      </c>
      <c r="C78" t="str">
        <f t="shared" si="7"/>
        <v>WA2021 CPAFood Preparation_Hot Food Container</v>
      </c>
      <c r="D78" t="s">
        <v>116</v>
      </c>
      <c r="E78" t="s">
        <v>114</v>
      </c>
      <c r="F78" s="3" t="s">
        <v>97</v>
      </c>
      <c r="G78" s="3" t="s">
        <v>32</v>
      </c>
      <c r="H78" s="3" t="s">
        <v>36</v>
      </c>
      <c r="I78" s="2">
        <v>0.430614</v>
      </c>
      <c r="J78" s="2">
        <v>3.6464000000000003E-2</v>
      </c>
      <c r="K78" s="2">
        <v>0.3957</v>
      </c>
      <c r="L78" s="2">
        <v>3.6464000000000003E-2</v>
      </c>
      <c r="M78" s="2">
        <v>0.84</v>
      </c>
      <c r="N78" s="2">
        <v>0.73</v>
      </c>
      <c r="O78" s="2">
        <v>0.49131464625715887</v>
      </c>
      <c r="P78" s="2">
        <v>0.21049200000000001</v>
      </c>
      <c r="Q78" s="2">
        <v>0.36686150000000001</v>
      </c>
      <c r="R78" s="2">
        <v>0.30025000000000002</v>
      </c>
      <c r="S78" s="2">
        <v>2.2665999999999999E-2</v>
      </c>
      <c r="T78" s="2">
        <v>0.40838600000000003</v>
      </c>
      <c r="U78" s="2">
        <v>3.6464000000000003E-2</v>
      </c>
      <c r="V78" s="2">
        <v>3.6464000000000003E-2</v>
      </c>
      <c r="W78" s="2">
        <f t="shared" si="4"/>
        <v>0.31015286758979699</v>
      </c>
    </row>
    <row r="79" spans="1:23" hidden="1" x14ac:dyDescent="0.2">
      <c r="A79" t="str">
        <f t="shared" si="5"/>
        <v/>
      </c>
      <c r="B79" t="str">
        <f t="shared" si="6"/>
        <v>WAFood PreparationSteamer</v>
      </c>
      <c r="C79" t="str">
        <f t="shared" si="7"/>
        <v>WA2021 CPAFood Preparation_Steamer</v>
      </c>
      <c r="D79" t="s">
        <v>116</v>
      </c>
      <c r="E79" t="s">
        <v>114</v>
      </c>
      <c r="F79" s="3" t="s">
        <v>98</v>
      </c>
      <c r="G79" s="3" t="s">
        <v>32</v>
      </c>
      <c r="H79" s="3" t="s">
        <v>37</v>
      </c>
      <c r="I79" s="2">
        <v>0.430614</v>
      </c>
      <c r="J79" s="2">
        <v>3.6464000000000003E-2</v>
      </c>
      <c r="K79" s="2">
        <v>0.3957</v>
      </c>
      <c r="L79" s="2">
        <v>3.6464000000000003E-2</v>
      </c>
      <c r="M79" s="2">
        <v>0.16</v>
      </c>
      <c r="N79" s="2">
        <v>0.2</v>
      </c>
      <c r="O79" s="2">
        <v>0.49131464625715887</v>
      </c>
      <c r="P79" s="2">
        <v>0.21049200000000001</v>
      </c>
      <c r="Q79" s="2">
        <v>0.36686150000000001</v>
      </c>
      <c r="R79" s="2">
        <v>0.30025000000000002</v>
      </c>
      <c r="S79" s="2">
        <v>2.2665999999999999E-2</v>
      </c>
      <c r="T79" s="2">
        <v>0.40838600000000003</v>
      </c>
      <c r="U79" s="2">
        <v>3.6464000000000003E-2</v>
      </c>
      <c r="V79" s="2">
        <v>3.6464000000000003E-2</v>
      </c>
      <c r="W79" s="2">
        <f t="shared" si="4"/>
        <v>0.22372429616122566</v>
      </c>
    </row>
    <row r="80" spans="1:23" hidden="1" x14ac:dyDescent="0.2">
      <c r="A80" t="str">
        <f t="shared" si="5"/>
        <v/>
      </c>
      <c r="B80" t="str">
        <f t="shared" si="6"/>
        <v>WAOffice EquipmentDesktop Computer</v>
      </c>
      <c r="C80" t="str">
        <f t="shared" si="7"/>
        <v>WA2021 CPAOffice Equipment_Desktop Computer</v>
      </c>
      <c r="D80" t="s">
        <v>116</v>
      </c>
      <c r="E80" t="s">
        <v>114</v>
      </c>
      <c r="F80" s="3" t="s">
        <v>99</v>
      </c>
      <c r="G80" s="3" t="s">
        <v>38</v>
      </c>
      <c r="H80" s="3" t="s">
        <v>39</v>
      </c>
      <c r="I80" s="2">
        <v>1</v>
      </c>
      <c r="J80" s="2">
        <v>1</v>
      </c>
      <c r="K80" s="2">
        <v>1</v>
      </c>
      <c r="L80" s="2">
        <v>1</v>
      </c>
      <c r="M80" s="2">
        <v>1</v>
      </c>
      <c r="N80" s="2">
        <v>1</v>
      </c>
      <c r="O80" s="2">
        <v>1</v>
      </c>
      <c r="P80" s="2">
        <v>1</v>
      </c>
      <c r="Q80" s="2">
        <v>1</v>
      </c>
      <c r="R80" s="2">
        <v>1</v>
      </c>
      <c r="S80" s="2">
        <v>1</v>
      </c>
      <c r="T80" s="2">
        <v>1</v>
      </c>
      <c r="U80" s="2">
        <v>1</v>
      </c>
      <c r="V80" s="2">
        <v>1</v>
      </c>
      <c r="W80" s="2">
        <f t="shared" si="4"/>
        <v>1</v>
      </c>
    </row>
    <row r="81" spans="1:23" hidden="1" x14ac:dyDescent="0.2">
      <c r="A81" t="str">
        <f t="shared" si="5"/>
        <v/>
      </c>
      <c r="B81" t="str">
        <f t="shared" si="6"/>
        <v>WAOffice EquipmentLaptop</v>
      </c>
      <c r="C81" t="str">
        <f t="shared" si="7"/>
        <v>WA2021 CPAOffice Equipment_Laptop</v>
      </c>
      <c r="D81" t="s">
        <v>116</v>
      </c>
      <c r="E81" t="s">
        <v>114</v>
      </c>
      <c r="F81" s="3" t="s">
        <v>100</v>
      </c>
      <c r="G81" s="3" t="s">
        <v>38</v>
      </c>
      <c r="H81" s="3" t="s">
        <v>40</v>
      </c>
      <c r="I81" s="2">
        <v>1</v>
      </c>
      <c r="J81" s="2">
        <v>1</v>
      </c>
      <c r="K81" s="2">
        <v>1</v>
      </c>
      <c r="L81" s="2">
        <v>1</v>
      </c>
      <c r="M81" s="2">
        <v>1</v>
      </c>
      <c r="N81" s="2">
        <v>0.64</v>
      </c>
      <c r="O81" s="2">
        <v>1</v>
      </c>
      <c r="P81" s="2">
        <v>1</v>
      </c>
      <c r="Q81" s="2">
        <v>1</v>
      </c>
      <c r="R81" s="2">
        <v>1</v>
      </c>
      <c r="S81" s="2">
        <v>1</v>
      </c>
      <c r="T81" s="2">
        <v>1</v>
      </c>
      <c r="U81" s="2">
        <v>1</v>
      </c>
      <c r="V81" s="2">
        <v>1</v>
      </c>
      <c r="W81" s="2">
        <f t="shared" si="4"/>
        <v>0.97428571428571431</v>
      </c>
    </row>
    <row r="82" spans="1:23" hidden="1" x14ac:dyDescent="0.2">
      <c r="A82" t="str">
        <f t="shared" si="5"/>
        <v/>
      </c>
      <c r="B82" t="str">
        <f t="shared" si="6"/>
        <v>WAOffice EquipmentServer</v>
      </c>
      <c r="C82" t="str">
        <f t="shared" si="7"/>
        <v>WA2021 CPAOffice Equipment_Server</v>
      </c>
      <c r="D82" t="s">
        <v>116</v>
      </c>
      <c r="E82" t="s">
        <v>114</v>
      </c>
      <c r="F82" s="3" t="s">
        <v>101</v>
      </c>
      <c r="G82" s="3" t="s">
        <v>38</v>
      </c>
      <c r="H82" s="3" t="s">
        <v>41</v>
      </c>
      <c r="I82" s="2">
        <v>1</v>
      </c>
      <c r="J82" s="2">
        <v>1</v>
      </c>
      <c r="K82" s="2">
        <v>0.82</v>
      </c>
      <c r="L82" s="2">
        <v>1</v>
      </c>
      <c r="M82" s="2">
        <v>0.5</v>
      </c>
      <c r="N82" s="2">
        <v>1</v>
      </c>
      <c r="O82" s="2">
        <v>1</v>
      </c>
      <c r="P82" s="2">
        <v>1</v>
      </c>
      <c r="Q82" s="2">
        <v>1</v>
      </c>
      <c r="R82" s="2">
        <v>1</v>
      </c>
      <c r="S82" s="2">
        <v>0.89</v>
      </c>
      <c r="T82" s="2">
        <v>0.89</v>
      </c>
      <c r="U82" s="2">
        <v>1</v>
      </c>
      <c r="V82" s="2">
        <v>0.66</v>
      </c>
      <c r="W82" s="2">
        <f t="shared" si="4"/>
        <v>0.91142857142857159</v>
      </c>
    </row>
    <row r="83" spans="1:23" hidden="1" x14ac:dyDescent="0.2">
      <c r="A83" t="str">
        <f t="shared" si="5"/>
        <v/>
      </c>
      <c r="B83" t="str">
        <f t="shared" si="6"/>
        <v>WAOffice EquipmentMonitor</v>
      </c>
      <c r="C83" t="str">
        <f t="shared" si="7"/>
        <v>WA2021 CPAOffice Equipment_Monitor</v>
      </c>
      <c r="D83" t="s">
        <v>116</v>
      </c>
      <c r="E83" t="s">
        <v>114</v>
      </c>
      <c r="F83" s="3" t="s">
        <v>102</v>
      </c>
      <c r="G83" s="3" t="s">
        <v>38</v>
      </c>
      <c r="H83" s="3" t="s">
        <v>42</v>
      </c>
      <c r="I83" s="2">
        <v>1</v>
      </c>
      <c r="J83" s="2">
        <v>1</v>
      </c>
      <c r="K83" s="2">
        <v>1</v>
      </c>
      <c r="L83" s="2">
        <v>1</v>
      </c>
      <c r="M83" s="2">
        <v>1</v>
      </c>
      <c r="N83" s="2">
        <v>1</v>
      </c>
      <c r="O83" s="2">
        <v>1</v>
      </c>
      <c r="P83" s="2">
        <v>1</v>
      </c>
      <c r="Q83" s="2">
        <v>1</v>
      </c>
      <c r="R83" s="2">
        <v>1</v>
      </c>
      <c r="S83" s="2">
        <v>1</v>
      </c>
      <c r="T83" s="2">
        <v>1</v>
      </c>
      <c r="U83" s="2">
        <v>1</v>
      </c>
      <c r="V83" s="2">
        <v>1</v>
      </c>
      <c r="W83" s="2">
        <f t="shared" si="4"/>
        <v>1</v>
      </c>
    </row>
    <row r="84" spans="1:23" hidden="1" x14ac:dyDescent="0.2">
      <c r="A84" t="str">
        <f t="shared" si="5"/>
        <v/>
      </c>
      <c r="B84" t="str">
        <f t="shared" si="6"/>
        <v>WAOffice EquipmentPrinter/Copier/Fax</v>
      </c>
      <c r="C84" t="str">
        <f t="shared" si="7"/>
        <v>WA2021 CPAOffice Equipment_Printer/Copier/Fax</v>
      </c>
      <c r="D84" t="s">
        <v>116</v>
      </c>
      <c r="E84" t="s">
        <v>114</v>
      </c>
      <c r="F84" s="3" t="s">
        <v>103</v>
      </c>
      <c r="G84" s="3" t="s">
        <v>38</v>
      </c>
      <c r="H84" s="3" t="s">
        <v>43</v>
      </c>
      <c r="I84" s="2">
        <v>1</v>
      </c>
      <c r="J84" s="2">
        <v>1</v>
      </c>
      <c r="K84" s="2">
        <v>1</v>
      </c>
      <c r="L84" s="2">
        <v>1</v>
      </c>
      <c r="M84" s="2">
        <v>1</v>
      </c>
      <c r="N84" s="2">
        <v>1</v>
      </c>
      <c r="O84" s="2">
        <v>1</v>
      </c>
      <c r="P84" s="2">
        <v>1</v>
      </c>
      <c r="Q84" s="2">
        <v>1</v>
      </c>
      <c r="R84" s="2">
        <v>1</v>
      </c>
      <c r="S84" s="2">
        <v>1</v>
      </c>
      <c r="T84" s="2">
        <v>1</v>
      </c>
      <c r="U84" s="2">
        <v>1</v>
      </c>
      <c r="V84" s="2">
        <v>1</v>
      </c>
      <c r="W84" s="2">
        <f t="shared" si="4"/>
        <v>1</v>
      </c>
    </row>
    <row r="85" spans="1:23" hidden="1" x14ac:dyDescent="0.2">
      <c r="A85" t="str">
        <f t="shared" si="5"/>
        <v/>
      </c>
      <c r="B85" t="str">
        <f t="shared" si="6"/>
        <v>WAOffice EquipmentPOS Terminal</v>
      </c>
      <c r="C85" t="str">
        <f t="shared" si="7"/>
        <v>WA2021 CPAOffice Equipment_POS Terminal</v>
      </c>
      <c r="D85" t="s">
        <v>116</v>
      </c>
      <c r="E85" t="s">
        <v>114</v>
      </c>
      <c r="F85" s="3" t="s">
        <v>104</v>
      </c>
      <c r="G85" s="3" t="s">
        <v>38</v>
      </c>
      <c r="H85" s="3" t="s">
        <v>44</v>
      </c>
      <c r="I85" s="2">
        <v>0.4</v>
      </c>
      <c r="J85" s="2">
        <v>0.2</v>
      </c>
      <c r="K85" s="2">
        <v>1</v>
      </c>
      <c r="L85" s="2">
        <v>1</v>
      </c>
      <c r="M85" s="2">
        <v>1</v>
      </c>
      <c r="N85" s="2">
        <v>1</v>
      </c>
      <c r="O85" s="2">
        <v>1</v>
      </c>
      <c r="P85" s="2">
        <v>1</v>
      </c>
      <c r="Q85" s="2">
        <v>0.36</v>
      </c>
      <c r="R85" s="2">
        <v>0.57999999999999996</v>
      </c>
      <c r="S85" s="2">
        <v>0.77</v>
      </c>
      <c r="T85" s="2">
        <v>0.77</v>
      </c>
      <c r="U85" s="2">
        <v>0.2</v>
      </c>
      <c r="V85" s="2">
        <v>0.28000000000000003</v>
      </c>
      <c r="W85" s="2">
        <f t="shared" si="4"/>
        <v>0.68285714285714272</v>
      </c>
    </row>
    <row r="86" spans="1:23" hidden="1" x14ac:dyDescent="0.2">
      <c r="A86" t="str">
        <f t="shared" si="5"/>
        <v/>
      </c>
      <c r="B86" t="str">
        <f t="shared" si="6"/>
        <v>WAMiscellaneousNon-HVAC Motors</v>
      </c>
      <c r="C86" t="str">
        <f t="shared" si="7"/>
        <v>WA2021 CPAMiscellaneous_Non-HVAC Motors</v>
      </c>
      <c r="D86" t="s">
        <v>116</v>
      </c>
      <c r="E86" t="s">
        <v>114</v>
      </c>
      <c r="F86" s="3" t="s">
        <v>105</v>
      </c>
      <c r="G86" s="3" t="s">
        <v>45</v>
      </c>
      <c r="H86" s="3" t="s">
        <v>46</v>
      </c>
      <c r="I86" s="2">
        <v>0.8957499208271652</v>
      </c>
      <c r="J86" s="2">
        <v>0.21970777803924474</v>
      </c>
      <c r="K86" s="2">
        <v>0.40173654010717463</v>
      </c>
      <c r="L86" s="2">
        <v>0.21970777803924474</v>
      </c>
      <c r="M86" s="2">
        <v>0.19994718336345799</v>
      </c>
      <c r="N86" s="2">
        <v>0.34644139250345779</v>
      </c>
      <c r="O86" s="2">
        <v>0.74104394863625245</v>
      </c>
      <c r="P86" s="2">
        <v>0.88831888096371459</v>
      </c>
      <c r="Q86" s="2">
        <v>0.43663447205500328</v>
      </c>
      <c r="R86" s="2">
        <v>0.91274673866983413</v>
      </c>
      <c r="S86" s="2">
        <v>0.49853334976354247</v>
      </c>
      <c r="T86" s="2">
        <v>0.79471679065865775</v>
      </c>
      <c r="U86" s="2">
        <v>0.21970777803924474</v>
      </c>
      <c r="V86" s="2">
        <v>0.21970777803924474</v>
      </c>
      <c r="W86" s="2">
        <f t="shared" si="4"/>
        <v>0.49962145212180287</v>
      </c>
    </row>
    <row r="87" spans="1:23" hidden="1" x14ac:dyDescent="0.2">
      <c r="A87" t="str">
        <f t="shared" si="5"/>
        <v/>
      </c>
      <c r="B87" t="str">
        <f t="shared" si="6"/>
        <v>WAMiscellaneousPool Pump</v>
      </c>
      <c r="C87" t="str">
        <f t="shared" si="7"/>
        <v>WA2021 CPAMiscellaneous_Pool Pump</v>
      </c>
      <c r="D87" t="s">
        <v>116</v>
      </c>
      <c r="E87" t="s">
        <v>114</v>
      </c>
      <c r="F87" s="3" t="s">
        <v>106</v>
      </c>
      <c r="G87" s="3" t="s">
        <v>45</v>
      </c>
      <c r="H87" s="3" t="s">
        <v>47</v>
      </c>
      <c r="I87" s="2">
        <v>0</v>
      </c>
      <c r="J87" s="2">
        <v>0</v>
      </c>
      <c r="K87" s="2">
        <v>0</v>
      </c>
      <c r="L87" s="2">
        <v>0</v>
      </c>
      <c r="M87" s="2">
        <v>0</v>
      </c>
      <c r="N87" s="2">
        <v>0</v>
      </c>
      <c r="O87" s="2">
        <v>0</v>
      </c>
      <c r="P87" s="2">
        <v>0.90300000000000002</v>
      </c>
      <c r="Q87" s="2">
        <v>0.06</v>
      </c>
      <c r="R87" s="2">
        <v>0.76</v>
      </c>
      <c r="S87" s="2">
        <v>0</v>
      </c>
      <c r="T87" s="2">
        <v>0</v>
      </c>
      <c r="U87" s="2">
        <v>0</v>
      </c>
      <c r="V87" s="2">
        <v>0.04</v>
      </c>
      <c r="W87" s="2">
        <f t="shared" si="4"/>
        <v>0.12592857142857145</v>
      </c>
    </row>
    <row r="88" spans="1:23" hidden="1" x14ac:dyDescent="0.2">
      <c r="A88" t="str">
        <f t="shared" si="5"/>
        <v/>
      </c>
      <c r="B88" t="str">
        <f t="shared" si="6"/>
        <v>WAMiscellaneousPool Heater</v>
      </c>
      <c r="C88" t="str">
        <f t="shared" si="7"/>
        <v>WA2021 CPAMiscellaneous_Pool Heater</v>
      </c>
      <c r="D88" t="s">
        <v>116</v>
      </c>
      <c r="E88" t="s">
        <v>114</v>
      </c>
      <c r="F88" s="3" t="s">
        <v>107</v>
      </c>
      <c r="G88" s="3" t="s">
        <v>45</v>
      </c>
      <c r="H88" s="3" t="s">
        <v>48</v>
      </c>
      <c r="I88" s="2">
        <v>0</v>
      </c>
      <c r="J88" s="2">
        <v>0</v>
      </c>
      <c r="K88" s="2">
        <v>0</v>
      </c>
      <c r="L88" s="2">
        <v>0</v>
      </c>
      <c r="M88" s="2">
        <v>0</v>
      </c>
      <c r="N88" s="2">
        <v>0</v>
      </c>
      <c r="O88" s="2">
        <v>0</v>
      </c>
      <c r="P88" s="2">
        <v>0.36199999999999999</v>
      </c>
      <c r="Q88" s="2">
        <v>0.01</v>
      </c>
      <c r="R88" s="2">
        <v>0.27</v>
      </c>
      <c r="S88" s="2">
        <v>0</v>
      </c>
      <c r="T88" s="2">
        <v>0</v>
      </c>
      <c r="U88" s="2">
        <v>0</v>
      </c>
      <c r="V88" s="2">
        <v>0.01</v>
      </c>
      <c r="W88" s="2">
        <f t="shared" si="4"/>
        <v>4.6571428571428576E-2</v>
      </c>
    </row>
    <row r="89" spans="1:23" hidden="1" x14ac:dyDescent="0.2">
      <c r="A89" t="str">
        <f t="shared" si="5"/>
        <v/>
      </c>
      <c r="B89" t="str">
        <f t="shared" si="6"/>
        <v>WAMiscellaneousClothes Washer</v>
      </c>
      <c r="C89" t="str">
        <f t="shared" si="7"/>
        <v>WA2021 CPAMiscellaneous_Clothes Washer</v>
      </c>
      <c r="D89" t="s">
        <v>116</v>
      </c>
      <c r="E89" t="s">
        <v>114</v>
      </c>
      <c r="F89" s="3" t="s">
        <v>108</v>
      </c>
      <c r="G89" s="3" t="s">
        <v>45</v>
      </c>
      <c r="H89" s="3" t="s">
        <v>49</v>
      </c>
      <c r="I89" s="2">
        <v>0</v>
      </c>
      <c r="J89" s="2">
        <v>0</v>
      </c>
      <c r="K89" s="2">
        <v>7.0000000000000007E-2</v>
      </c>
      <c r="L89" s="2">
        <v>0</v>
      </c>
      <c r="M89" s="2">
        <v>0</v>
      </c>
      <c r="N89" s="2">
        <v>0</v>
      </c>
      <c r="O89" s="2">
        <v>0.63</v>
      </c>
      <c r="P89" s="2">
        <v>0.15</v>
      </c>
      <c r="Q89" s="2">
        <v>0.15</v>
      </c>
      <c r="R89" s="2">
        <v>0.67</v>
      </c>
      <c r="S89" s="2">
        <v>0</v>
      </c>
      <c r="T89" s="2">
        <v>0</v>
      </c>
      <c r="U89" s="2">
        <v>0</v>
      </c>
      <c r="V89" s="2">
        <v>0.15</v>
      </c>
      <c r="W89" s="2">
        <f t="shared" si="4"/>
        <v>0.12999999999999998</v>
      </c>
    </row>
    <row r="90" spans="1:23" hidden="1" x14ac:dyDescent="0.2">
      <c r="A90" t="str">
        <f t="shared" si="5"/>
        <v/>
      </c>
      <c r="B90" t="str">
        <f t="shared" si="6"/>
        <v>WAMiscellaneousClothes Dryer</v>
      </c>
      <c r="C90" t="str">
        <f t="shared" si="7"/>
        <v>WA2021 CPAMiscellaneous_Clothes Dryer</v>
      </c>
      <c r="D90" t="s">
        <v>116</v>
      </c>
      <c r="E90" t="s">
        <v>114</v>
      </c>
      <c r="F90" s="3" t="s">
        <v>109</v>
      </c>
      <c r="G90" s="3" t="s">
        <v>45</v>
      </c>
      <c r="H90" s="3" t="s">
        <v>50</v>
      </c>
      <c r="I90" s="2">
        <v>0</v>
      </c>
      <c r="J90" s="2">
        <v>0</v>
      </c>
      <c r="K90" s="2">
        <v>0.04</v>
      </c>
      <c r="L90" s="2">
        <v>0</v>
      </c>
      <c r="M90" s="2">
        <v>0</v>
      </c>
      <c r="N90" s="2">
        <v>0</v>
      </c>
      <c r="O90" s="2">
        <v>0.57999999999999996</v>
      </c>
      <c r="P90" s="2">
        <v>0.11</v>
      </c>
      <c r="Q90" s="2">
        <v>0.11</v>
      </c>
      <c r="R90" s="2">
        <v>0.26</v>
      </c>
      <c r="S90" s="2">
        <v>0</v>
      </c>
      <c r="T90" s="2">
        <v>0</v>
      </c>
      <c r="U90" s="2">
        <v>0</v>
      </c>
      <c r="V90" s="2">
        <v>0.1</v>
      </c>
      <c r="W90" s="2">
        <f t="shared" si="4"/>
        <v>8.5714285714285729E-2</v>
      </c>
    </row>
    <row r="91" spans="1:23" hidden="1" x14ac:dyDescent="0.2">
      <c r="A91" t="str">
        <f t="shared" si="5"/>
        <v/>
      </c>
      <c r="B91" t="str">
        <f t="shared" si="6"/>
        <v>WAMiscellaneousOther Miscellaneous</v>
      </c>
      <c r="C91" t="str">
        <f t="shared" si="7"/>
        <v>WA2021 CPAMiscellaneous_Other Miscellaneous</v>
      </c>
      <c r="D91" t="s">
        <v>116</v>
      </c>
      <c r="E91" t="s">
        <v>114</v>
      </c>
      <c r="F91" s="3" t="s">
        <v>110</v>
      </c>
      <c r="G91" s="3" t="s">
        <v>45</v>
      </c>
      <c r="H91" s="3" t="s">
        <v>51</v>
      </c>
      <c r="I91" s="2">
        <v>1</v>
      </c>
      <c r="J91" s="2">
        <v>1</v>
      </c>
      <c r="K91" s="2">
        <v>1</v>
      </c>
      <c r="L91" s="2">
        <v>1</v>
      </c>
      <c r="M91" s="2">
        <v>1</v>
      </c>
      <c r="N91" s="2">
        <v>1</v>
      </c>
      <c r="O91" s="2">
        <v>1</v>
      </c>
      <c r="P91" s="2">
        <v>1</v>
      </c>
      <c r="Q91" s="2">
        <v>1</v>
      </c>
      <c r="R91" s="2">
        <v>1</v>
      </c>
      <c r="S91" s="2">
        <v>1</v>
      </c>
      <c r="T91" s="2">
        <v>1</v>
      </c>
      <c r="U91" s="2">
        <v>1</v>
      </c>
      <c r="V91" s="2">
        <v>1</v>
      </c>
      <c r="W91" s="2">
        <f t="shared" si="4"/>
        <v>1</v>
      </c>
    </row>
    <row r="92" spans="1:23" hidden="1" x14ac:dyDescent="0.2">
      <c r="A92">
        <f t="shared" si="5"/>
        <v>1</v>
      </c>
      <c r="B92" t="str">
        <f t="shared" si="6"/>
        <v>UTCoolingAir-Cooled Chiller</v>
      </c>
      <c r="C92" t="str">
        <f t="shared" si="7"/>
        <v>UT2021 CPACooling_Air-Cooled Chiller</v>
      </c>
      <c r="D92" t="s">
        <v>117</v>
      </c>
      <c r="E92" t="s">
        <v>114</v>
      </c>
      <c r="F92" s="3" t="s">
        <v>66</v>
      </c>
      <c r="G92" s="3" t="s">
        <v>3</v>
      </c>
      <c r="H92" s="3" t="s">
        <v>4</v>
      </c>
      <c r="I92" s="2">
        <v>7.3056692294733591E-2</v>
      </c>
      <c r="J92" s="2">
        <v>7.6853115166733141E-2</v>
      </c>
      <c r="K92" s="2">
        <v>0</v>
      </c>
      <c r="L92" s="2">
        <v>0</v>
      </c>
      <c r="M92" s="2">
        <v>0</v>
      </c>
      <c r="N92" s="2">
        <v>0</v>
      </c>
      <c r="O92" s="2">
        <v>0.18298780213103177</v>
      </c>
      <c r="P92" s="2">
        <v>0</v>
      </c>
      <c r="Q92" s="2">
        <v>0.10299501201360378</v>
      </c>
      <c r="R92" s="2">
        <v>4.5443774609666567E-2</v>
      </c>
      <c r="S92" s="2">
        <v>1.7012373092819316E-4</v>
      </c>
      <c r="T92" s="2">
        <v>3.571697536902072E-4</v>
      </c>
      <c r="U92" s="2">
        <v>7.6853115166733141E-2</v>
      </c>
      <c r="V92" s="2">
        <v>3.8710177838984471E-2</v>
      </c>
      <c r="W92" s="2">
        <f>AVERAGE(I92:V92)</f>
        <v>4.2673355907578918E-2</v>
      </c>
    </row>
    <row r="93" spans="1:23" hidden="1" x14ac:dyDescent="0.2">
      <c r="A93" t="str">
        <f t="shared" si="5"/>
        <v/>
      </c>
      <c r="B93" t="str">
        <f t="shared" si="6"/>
        <v>UTCoolingWater-Cooled Chiller</v>
      </c>
      <c r="C93" t="str">
        <f t="shared" si="7"/>
        <v>UT2021 CPACooling_Water-Cooled Chiller</v>
      </c>
      <c r="D93" t="s">
        <v>117</v>
      </c>
      <c r="E93" t="s">
        <v>114</v>
      </c>
      <c r="F93" s="3" t="s">
        <v>67</v>
      </c>
      <c r="G93" s="3" t="s">
        <v>3</v>
      </c>
      <c r="H93" s="3" t="s">
        <v>5</v>
      </c>
      <c r="I93" s="2">
        <v>0.47444818593657406</v>
      </c>
      <c r="J93" s="2">
        <v>7.8963550487952602E-3</v>
      </c>
      <c r="K93" s="2">
        <v>4.1012594140410585E-2</v>
      </c>
      <c r="L93" s="2">
        <v>2.5667560263848729E-3</v>
      </c>
      <c r="M93" s="2">
        <v>0</v>
      </c>
      <c r="N93" s="2">
        <v>0</v>
      </c>
      <c r="O93" s="2">
        <v>0.55334727690065189</v>
      </c>
      <c r="P93" s="2">
        <v>0.56480652046221125</v>
      </c>
      <c r="Q93" s="2">
        <v>0.14716237093729359</v>
      </c>
      <c r="R93" s="2">
        <v>9.901986806343531E-2</v>
      </c>
      <c r="S93" s="2">
        <v>0</v>
      </c>
      <c r="T93" s="2">
        <v>0</v>
      </c>
      <c r="U93" s="2">
        <v>7.8963550487952602E-3</v>
      </c>
      <c r="V93" s="2">
        <v>3.8710177838984471E-2</v>
      </c>
      <c r="W93" s="2">
        <f t="shared" ref="W93:W136" si="8">AVERAGE(I93:V93)</f>
        <v>0.13834760431453832</v>
      </c>
    </row>
    <row r="94" spans="1:23" hidden="1" x14ac:dyDescent="0.2">
      <c r="A94" t="str">
        <f t="shared" si="5"/>
        <v/>
      </c>
      <c r="B94" t="str">
        <f t="shared" si="6"/>
        <v>UTCoolingRTU</v>
      </c>
      <c r="C94" t="str">
        <f t="shared" si="7"/>
        <v>UT2021 CPACooling_RTU</v>
      </c>
      <c r="D94" t="s">
        <v>117</v>
      </c>
      <c r="E94" t="s">
        <v>114</v>
      </c>
      <c r="F94" s="3" t="s">
        <v>68</v>
      </c>
      <c r="G94" s="3" t="s">
        <v>3</v>
      </c>
      <c r="H94" s="3" t="s">
        <v>6</v>
      </c>
      <c r="I94" s="2">
        <v>0.13442669079762645</v>
      </c>
      <c r="J94" s="2">
        <v>0.54471886718182616</v>
      </c>
      <c r="K94" s="2">
        <v>0.68561656140722638</v>
      </c>
      <c r="L94" s="2">
        <v>0.6574917629723811</v>
      </c>
      <c r="M94" s="2">
        <v>0.54181302153059441</v>
      </c>
      <c r="N94" s="2">
        <v>0.29956192874752036</v>
      </c>
      <c r="O94" s="2">
        <v>0.21903346157718856</v>
      </c>
      <c r="P94" s="2">
        <v>0.2486785431748221</v>
      </c>
      <c r="Q94" s="2">
        <v>0.3412977129072714</v>
      </c>
      <c r="R94" s="2">
        <v>0.2919522712877925</v>
      </c>
      <c r="S94" s="2">
        <v>0.18996541422927149</v>
      </c>
      <c r="T94" s="2">
        <v>0.39882678236445196</v>
      </c>
      <c r="U94" s="2">
        <v>0.54471886718182616</v>
      </c>
      <c r="V94" s="2">
        <v>0.21827424273899113</v>
      </c>
      <c r="W94" s="2">
        <f t="shared" si="8"/>
        <v>0.37974115200705644</v>
      </c>
    </row>
    <row r="95" spans="1:23" hidden="1" x14ac:dyDescent="0.2">
      <c r="A95" t="str">
        <f t="shared" si="5"/>
        <v/>
      </c>
      <c r="B95" t="str">
        <f t="shared" si="6"/>
        <v>UTCoolingPTAC</v>
      </c>
      <c r="C95" t="str">
        <f t="shared" si="7"/>
        <v>UT2021 CPACooling_PTAC</v>
      </c>
      <c r="D95" t="s">
        <v>117</v>
      </c>
      <c r="E95" t="s">
        <v>114</v>
      </c>
      <c r="F95" s="3" t="s">
        <v>69</v>
      </c>
      <c r="G95" s="3" t="s">
        <v>3</v>
      </c>
      <c r="H95" s="3" t="s">
        <v>7</v>
      </c>
      <c r="I95" s="2">
        <v>1.1374376329811909E-2</v>
      </c>
      <c r="J95" s="2">
        <v>5.1037525638056285E-3</v>
      </c>
      <c r="K95" s="2">
        <v>0</v>
      </c>
      <c r="L95" s="2">
        <v>1.5815813750569667E-2</v>
      </c>
      <c r="M95" s="2">
        <v>1.7934028486014785E-2</v>
      </c>
      <c r="N95" s="2">
        <v>0</v>
      </c>
      <c r="O95" s="2">
        <v>3.460625879021306E-3</v>
      </c>
      <c r="P95" s="2">
        <v>1.5953788756159278E-3</v>
      </c>
      <c r="Q95" s="2">
        <v>5.1445575943583843E-2</v>
      </c>
      <c r="R95" s="2">
        <v>0.35255094470116205</v>
      </c>
      <c r="S95" s="2">
        <v>1.0632280972561506E-2</v>
      </c>
      <c r="T95" s="2">
        <v>2.2322160203139176E-2</v>
      </c>
      <c r="U95" s="2">
        <v>5.1037525638056285E-3</v>
      </c>
      <c r="V95" s="2">
        <v>4.4938814681556999E-2</v>
      </c>
      <c r="W95" s="2">
        <f t="shared" si="8"/>
        <v>3.8734107496474886E-2</v>
      </c>
    </row>
    <row r="96" spans="1:23" hidden="1" x14ac:dyDescent="0.2">
      <c r="A96" t="str">
        <f t="shared" si="5"/>
        <v/>
      </c>
      <c r="B96" t="str">
        <f t="shared" si="6"/>
        <v>UTCoolingPTHP</v>
      </c>
      <c r="C96" t="str">
        <f t="shared" si="7"/>
        <v>UT2021 CPACooling_PTHP</v>
      </c>
      <c r="D96" t="s">
        <v>117</v>
      </c>
      <c r="E96" t="s">
        <v>114</v>
      </c>
      <c r="F96" s="3" t="s">
        <v>70</v>
      </c>
      <c r="G96" s="3" t="s">
        <v>3</v>
      </c>
      <c r="H96" s="3" t="s">
        <v>8</v>
      </c>
      <c r="I96" s="2">
        <v>7.4017279286377729E-3</v>
      </c>
      <c r="J96" s="2">
        <v>6.5150387444824018E-3</v>
      </c>
      <c r="K96" s="2">
        <v>5.2744385845371984E-3</v>
      </c>
      <c r="L96" s="2">
        <v>5.9565568658920846E-3</v>
      </c>
      <c r="M96" s="2">
        <v>1.7021773469420302E-2</v>
      </c>
      <c r="N96" s="2">
        <v>8.2950061640632341E-3</v>
      </c>
      <c r="O96" s="2">
        <v>0</v>
      </c>
      <c r="P96" s="2">
        <v>2.8307858750558509E-2</v>
      </c>
      <c r="Q96" s="2">
        <v>1.8417203337670225E-2</v>
      </c>
      <c r="R96" s="2">
        <v>0.1240001616134995</v>
      </c>
      <c r="S96" s="2">
        <v>4.8405812153381016E-3</v>
      </c>
      <c r="T96" s="2">
        <v>1.9641845741919278E-3</v>
      </c>
      <c r="U96" s="2">
        <v>6.5150387444824018E-3</v>
      </c>
      <c r="V96" s="2">
        <v>4.5427696859393928E-2</v>
      </c>
      <c r="W96" s="2">
        <f t="shared" si="8"/>
        <v>1.9995519060869112E-2</v>
      </c>
    </row>
    <row r="97" spans="1:23" hidden="1" x14ac:dyDescent="0.2">
      <c r="A97" t="str">
        <f t="shared" si="5"/>
        <v/>
      </c>
      <c r="B97" t="str">
        <f t="shared" si="6"/>
        <v>UTCoolingEvaporative AC</v>
      </c>
      <c r="C97" t="str">
        <f t="shared" si="7"/>
        <v>UT2021 CPACooling_Evaporative AC</v>
      </c>
      <c r="D97" t="s">
        <v>117</v>
      </c>
      <c r="E97" t="s">
        <v>114</v>
      </c>
      <c r="F97" s="3" t="s">
        <v>71</v>
      </c>
      <c r="G97" s="3" t="s">
        <v>3</v>
      </c>
      <c r="H97" s="3" t="s">
        <v>9</v>
      </c>
      <c r="I97" s="2">
        <v>6.0628002274057152E-2</v>
      </c>
      <c r="J97" s="2">
        <v>6.0889077234131637E-2</v>
      </c>
      <c r="K97" s="2">
        <v>1.7680076602791042E-3</v>
      </c>
      <c r="L97" s="2">
        <v>9.0125933992116103E-2</v>
      </c>
      <c r="M97" s="2">
        <v>2.2834063625471555E-2</v>
      </c>
      <c r="N97" s="2">
        <v>0.45352129856401652</v>
      </c>
      <c r="O97" s="2">
        <v>2.180548790474449E-3</v>
      </c>
      <c r="P97" s="2">
        <v>0.15501631986117639</v>
      </c>
      <c r="Q97" s="2">
        <v>9.2819986410731983E-2</v>
      </c>
      <c r="R97" s="2">
        <v>7.153715390187937E-4</v>
      </c>
      <c r="S97" s="2">
        <v>4.101900657041526E-2</v>
      </c>
      <c r="T97" s="2">
        <v>8.6118194054632419E-2</v>
      </c>
      <c r="U97" s="2">
        <v>6.0889077234131637E-2</v>
      </c>
      <c r="V97" s="2">
        <v>8.5061673973946691E-2</v>
      </c>
      <c r="W97" s="2">
        <f t="shared" si="8"/>
        <v>8.6684754413185697E-2</v>
      </c>
    </row>
    <row r="98" spans="1:23" hidden="1" x14ac:dyDescent="0.2">
      <c r="A98" t="str">
        <f t="shared" si="5"/>
        <v/>
      </c>
      <c r="B98" t="str">
        <f t="shared" si="6"/>
        <v>UTCoolingAir-Source Heat Pump</v>
      </c>
      <c r="C98" t="str">
        <f t="shared" si="7"/>
        <v>UT2021 CPACooling_Air-Source Heat Pump</v>
      </c>
      <c r="D98" t="s">
        <v>117</v>
      </c>
      <c r="E98" t="s">
        <v>114</v>
      </c>
      <c r="F98" s="3" t="s">
        <v>72</v>
      </c>
      <c r="G98" s="3" t="s">
        <v>3</v>
      </c>
      <c r="H98" s="3" t="s">
        <v>10</v>
      </c>
      <c r="I98" s="2">
        <v>9.6001913899083996E-2</v>
      </c>
      <c r="J98" s="2">
        <v>0.12950644863208427</v>
      </c>
      <c r="K98" s="2">
        <v>0.16703698072074866</v>
      </c>
      <c r="L98" s="2">
        <v>3.6543349370731448E-2</v>
      </c>
      <c r="M98" s="2">
        <v>5.1554951332059763E-2</v>
      </c>
      <c r="N98" s="2">
        <v>0</v>
      </c>
      <c r="O98" s="2">
        <v>7.6703384014084781E-3</v>
      </c>
      <c r="P98" s="2">
        <v>1.5953788756159278E-3</v>
      </c>
      <c r="Q98" s="2">
        <v>4.9954417891049908E-2</v>
      </c>
      <c r="R98" s="2">
        <v>5.5345238477139062E-2</v>
      </c>
      <c r="S98" s="2">
        <v>2.2057197037608587E-2</v>
      </c>
      <c r="T98" s="2">
        <v>4.6308434396752612E-2</v>
      </c>
      <c r="U98" s="2">
        <v>0.12950644863208427</v>
      </c>
      <c r="V98" s="2">
        <v>6.3691017517844353E-2</v>
      </c>
      <c r="W98" s="2">
        <f t="shared" si="8"/>
        <v>6.1198008227443659E-2</v>
      </c>
    </row>
    <row r="99" spans="1:23" hidden="1" x14ac:dyDescent="0.2">
      <c r="A99" t="str">
        <f t="shared" si="5"/>
        <v/>
      </c>
      <c r="B99" t="str">
        <f t="shared" si="6"/>
        <v>UTCoolingGeothermal Heat Pump</v>
      </c>
      <c r="C99" t="str">
        <f t="shared" si="7"/>
        <v>UT2021 CPACooling_Geothermal Heat Pump</v>
      </c>
      <c r="D99" t="s">
        <v>117</v>
      </c>
      <c r="E99" t="s">
        <v>114</v>
      </c>
      <c r="F99" s="3" t="s">
        <v>73</v>
      </c>
      <c r="G99" s="3" t="s">
        <v>3</v>
      </c>
      <c r="H99" s="3" t="s">
        <v>11</v>
      </c>
      <c r="I99" s="2">
        <v>5.9794985621563358E-2</v>
      </c>
      <c r="J99" s="2">
        <v>2.8580921316997649E-2</v>
      </c>
      <c r="K99" s="2">
        <v>0</v>
      </c>
      <c r="L99" s="2">
        <v>0</v>
      </c>
      <c r="M99" s="2">
        <v>0</v>
      </c>
      <c r="N99" s="2">
        <v>0</v>
      </c>
      <c r="O99" s="2">
        <v>2.4038308603996035E-2</v>
      </c>
      <c r="P99" s="2">
        <v>0</v>
      </c>
      <c r="Q99" s="2">
        <v>9.1900723321632072E-3</v>
      </c>
      <c r="R99" s="2">
        <v>2.0774296964418999E-4</v>
      </c>
      <c r="S99" s="2">
        <v>0</v>
      </c>
      <c r="T99" s="2">
        <v>0</v>
      </c>
      <c r="U99" s="2">
        <v>2.8580921316997649E-2</v>
      </c>
      <c r="V99" s="2">
        <v>6.9924895218339861E-2</v>
      </c>
      <c r="W99" s="2">
        <f t="shared" si="8"/>
        <v>1.573698909855014E-2</v>
      </c>
    </row>
    <row r="100" spans="1:23" hidden="1" x14ac:dyDescent="0.2">
      <c r="A100" t="str">
        <f t="shared" si="5"/>
        <v/>
      </c>
      <c r="B100" t="str">
        <f t="shared" si="6"/>
        <v>UTHeatingElectric Furnace</v>
      </c>
      <c r="C100" t="str">
        <f t="shared" si="7"/>
        <v>UT2021 CPAHeating_Electric Furnace</v>
      </c>
      <c r="D100" t="s">
        <v>117</v>
      </c>
      <c r="E100" t="s">
        <v>114</v>
      </c>
      <c r="F100" s="3" t="s">
        <v>74</v>
      </c>
      <c r="G100" s="3" t="s">
        <v>12</v>
      </c>
      <c r="H100" s="3" t="s">
        <v>13</v>
      </c>
      <c r="I100" s="2">
        <v>0.10439886541213139</v>
      </c>
      <c r="J100" s="2">
        <v>4.7832889398554027E-2</v>
      </c>
      <c r="K100" s="2">
        <v>0.27293304917779582</v>
      </c>
      <c r="L100" s="2">
        <v>0.38090936288239491</v>
      </c>
      <c r="M100" s="2">
        <v>0.34821170277344232</v>
      </c>
      <c r="N100" s="2">
        <v>0.44567044258559041</v>
      </c>
      <c r="O100" s="2">
        <v>0</v>
      </c>
      <c r="P100" s="2">
        <v>0</v>
      </c>
      <c r="Q100" s="2">
        <v>0.11631488541444709</v>
      </c>
      <c r="R100" s="2">
        <v>9.9857780821440464E-2</v>
      </c>
      <c r="S100" s="2">
        <v>6.1425035015076242E-2</v>
      </c>
      <c r="T100" s="2">
        <v>4.6271066476287676E-2</v>
      </c>
      <c r="U100" s="2">
        <v>4.7832889398554027E-2</v>
      </c>
      <c r="V100" s="2">
        <v>0</v>
      </c>
      <c r="W100" s="2">
        <f t="shared" si="8"/>
        <v>0.14083271209683676</v>
      </c>
    </row>
    <row r="101" spans="1:23" hidden="1" x14ac:dyDescent="0.2">
      <c r="A101" t="str">
        <f t="shared" si="5"/>
        <v/>
      </c>
      <c r="B101" t="str">
        <f t="shared" si="6"/>
        <v>UTHeatingElectric Room Heat</v>
      </c>
      <c r="C101" t="str">
        <f t="shared" si="7"/>
        <v>UT2021 CPAHeating_Electric Room Heat</v>
      </c>
      <c r="D101" t="s">
        <v>117</v>
      </c>
      <c r="E101" t="s">
        <v>114</v>
      </c>
      <c r="F101" s="3" t="s">
        <v>75</v>
      </c>
      <c r="G101" s="3" t="s">
        <v>12</v>
      </c>
      <c r="H101" s="3" t="s">
        <v>14</v>
      </c>
      <c r="I101" s="2">
        <v>0</v>
      </c>
      <c r="J101" s="2">
        <v>1.4737397937617865E-2</v>
      </c>
      <c r="K101" s="2">
        <v>0</v>
      </c>
      <c r="L101" s="2">
        <v>2.7981835350928571E-2</v>
      </c>
      <c r="M101" s="2">
        <v>2.7456013440430041E-2</v>
      </c>
      <c r="N101" s="2">
        <v>0</v>
      </c>
      <c r="O101" s="2">
        <v>1.4447078401725608E-3</v>
      </c>
      <c r="P101" s="2">
        <v>0</v>
      </c>
      <c r="Q101" s="2">
        <v>1.6461845218727001E-2</v>
      </c>
      <c r="R101" s="2">
        <v>0.17451216694861241</v>
      </c>
      <c r="S101" s="2">
        <v>9.5741190985577981E-3</v>
      </c>
      <c r="T101" s="2">
        <v>7.2121196374170821E-3</v>
      </c>
      <c r="U101" s="2">
        <v>1.4737397937617865E-2</v>
      </c>
      <c r="V101" s="2">
        <v>7.4320704105044549E-3</v>
      </c>
      <c r="W101" s="2">
        <f t="shared" si="8"/>
        <v>2.153926241575612E-2</v>
      </c>
    </row>
    <row r="102" spans="1:23" hidden="1" x14ac:dyDescent="0.2">
      <c r="A102" t="str">
        <f t="shared" si="5"/>
        <v/>
      </c>
      <c r="B102" t="str">
        <f t="shared" si="6"/>
        <v>UTHeatingPTHP</v>
      </c>
      <c r="C102" t="str">
        <f t="shared" si="7"/>
        <v>UT2021 CPAHeating_PTHP</v>
      </c>
      <c r="D102" t="s">
        <v>117</v>
      </c>
      <c r="E102" t="s">
        <v>114</v>
      </c>
      <c r="F102" s="3" t="s">
        <v>76</v>
      </c>
      <c r="G102" s="3" t="s">
        <v>12</v>
      </c>
      <c r="H102" s="3" t="s">
        <v>8</v>
      </c>
      <c r="I102" s="2">
        <v>7.4017279286377729E-3</v>
      </c>
      <c r="J102" s="2">
        <v>6.5150387444824018E-3</v>
      </c>
      <c r="K102" s="2">
        <v>5.2744385845371992E-3</v>
      </c>
      <c r="L102" s="2">
        <v>5.9565568658920855E-3</v>
      </c>
      <c r="M102" s="2">
        <v>1.7021773469420298E-2</v>
      </c>
      <c r="N102" s="2">
        <v>8.2950061640632341E-3</v>
      </c>
      <c r="O102" s="2">
        <v>0</v>
      </c>
      <c r="P102" s="2">
        <v>2.8307858750558523E-2</v>
      </c>
      <c r="Q102" s="2">
        <v>1.8417203337670225E-2</v>
      </c>
      <c r="R102" s="2">
        <v>0.1240001616134995</v>
      </c>
      <c r="S102" s="2">
        <v>4.840581215338105E-3</v>
      </c>
      <c r="T102" s="2">
        <v>1.9641845741919274E-3</v>
      </c>
      <c r="U102" s="2">
        <v>6.5150387444824018E-3</v>
      </c>
      <c r="V102" s="2">
        <v>4.5427696859393928E-2</v>
      </c>
      <c r="W102" s="2">
        <f t="shared" si="8"/>
        <v>1.9995519060869112E-2</v>
      </c>
    </row>
    <row r="103" spans="1:23" hidden="1" x14ac:dyDescent="0.2">
      <c r="A103" t="str">
        <f t="shared" si="5"/>
        <v/>
      </c>
      <c r="B103" t="str">
        <f t="shared" si="6"/>
        <v>UTHeatingAir-Source Heat Pump</v>
      </c>
      <c r="C103" t="str">
        <f t="shared" si="7"/>
        <v>UT2021 CPAHeating_Air-Source Heat Pump</v>
      </c>
      <c r="D103" t="s">
        <v>117</v>
      </c>
      <c r="E103" t="s">
        <v>114</v>
      </c>
      <c r="F103" s="3" t="s">
        <v>77</v>
      </c>
      <c r="G103" s="3" t="s">
        <v>12</v>
      </c>
      <c r="H103" s="3" t="s">
        <v>10</v>
      </c>
      <c r="I103" s="2">
        <v>9.6001913899083996E-2</v>
      </c>
      <c r="J103" s="2">
        <v>0.12950644863208427</v>
      </c>
      <c r="K103" s="2">
        <v>0.16703698072074866</v>
      </c>
      <c r="L103" s="2">
        <v>3.6543349370731448E-2</v>
      </c>
      <c r="M103" s="2">
        <v>5.1554951332059763E-2</v>
      </c>
      <c r="N103" s="2">
        <v>0</v>
      </c>
      <c r="O103" s="2">
        <v>7.6703384014084781E-3</v>
      </c>
      <c r="P103" s="2">
        <v>1.5953788756159278E-3</v>
      </c>
      <c r="Q103" s="2">
        <v>4.9954417891049915E-2</v>
      </c>
      <c r="R103" s="2">
        <v>5.5345238477139062E-2</v>
      </c>
      <c r="S103" s="2">
        <v>2.2057197037608587E-2</v>
      </c>
      <c r="T103" s="2">
        <v>4.6308434396752612E-2</v>
      </c>
      <c r="U103" s="2">
        <v>0.12950644863208427</v>
      </c>
      <c r="V103" s="2">
        <v>6.3691017517844353E-2</v>
      </c>
      <c r="W103" s="2">
        <f t="shared" si="8"/>
        <v>6.1198008227443659E-2</v>
      </c>
    </row>
    <row r="104" spans="1:23" hidden="1" x14ac:dyDescent="0.2">
      <c r="A104" t="str">
        <f t="shared" si="5"/>
        <v/>
      </c>
      <c r="B104" t="str">
        <f t="shared" si="6"/>
        <v>UTHeatingGeothermal Heat Pump</v>
      </c>
      <c r="C104" t="str">
        <f t="shared" si="7"/>
        <v>UT2021 CPAHeating_Geothermal Heat Pump</v>
      </c>
      <c r="D104" t="s">
        <v>117</v>
      </c>
      <c r="E104" t="s">
        <v>114</v>
      </c>
      <c r="F104" s="3" t="s">
        <v>78</v>
      </c>
      <c r="G104" s="3" t="s">
        <v>12</v>
      </c>
      <c r="H104" s="3" t="s">
        <v>11</v>
      </c>
      <c r="I104" s="2">
        <v>5.9794985621563358E-2</v>
      </c>
      <c r="J104" s="2">
        <v>2.8580921316997649E-2</v>
      </c>
      <c r="K104" s="2">
        <v>0</v>
      </c>
      <c r="L104" s="2">
        <v>0</v>
      </c>
      <c r="M104" s="2">
        <v>0</v>
      </c>
      <c r="N104" s="2">
        <v>0</v>
      </c>
      <c r="O104" s="2">
        <v>2.4038308603996035E-2</v>
      </c>
      <c r="P104" s="2">
        <v>0</v>
      </c>
      <c r="Q104" s="2">
        <v>9.1900723321632072E-3</v>
      </c>
      <c r="R104" s="2">
        <v>2.0774296964418999E-4</v>
      </c>
      <c r="S104" s="2">
        <v>0</v>
      </c>
      <c r="T104" s="2">
        <v>0</v>
      </c>
      <c r="U104" s="2">
        <v>2.8580921316997649E-2</v>
      </c>
      <c r="V104" s="2">
        <v>6.9924895218339861E-2</v>
      </c>
      <c r="W104" s="2">
        <f t="shared" si="8"/>
        <v>1.573698909855014E-2</v>
      </c>
    </row>
    <row r="105" spans="1:23" hidden="1" x14ac:dyDescent="0.2">
      <c r="A105" t="str">
        <f t="shared" si="5"/>
        <v/>
      </c>
      <c r="B105" t="str">
        <f t="shared" si="6"/>
        <v>UTVentilationVentilation</v>
      </c>
      <c r="C105" t="str">
        <f t="shared" si="7"/>
        <v>UT2021 CPAVentilation_Ventilation</v>
      </c>
      <c r="D105" t="s">
        <v>117</v>
      </c>
      <c r="E105" t="s">
        <v>114</v>
      </c>
      <c r="F105" s="3" t="s">
        <v>79</v>
      </c>
      <c r="G105" s="3" t="s">
        <v>15</v>
      </c>
      <c r="H105" s="3" t="s">
        <v>15</v>
      </c>
      <c r="I105" s="2">
        <v>1</v>
      </c>
      <c r="J105" s="2">
        <v>1</v>
      </c>
      <c r="K105" s="2">
        <v>1</v>
      </c>
      <c r="L105" s="2">
        <v>1</v>
      </c>
      <c r="M105" s="2">
        <v>1</v>
      </c>
      <c r="N105" s="2">
        <v>1</v>
      </c>
      <c r="O105" s="2">
        <v>1</v>
      </c>
      <c r="P105" s="2">
        <v>1</v>
      </c>
      <c r="Q105" s="2">
        <v>1</v>
      </c>
      <c r="R105" s="2">
        <v>1</v>
      </c>
      <c r="S105" s="2">
        <v>1</v>
      </c>
      <c r="T105" s="2">
        <v>1</v>
      </c>
      <c r="U105" s="2">
        <v>1</v>
      </c>
      <c r="V105" s="2">
        <v>1</v>
      </c>
      <c r="W105" s="2">
        <f t="shared" si="8"/>
        <v>1</v>
      </c>
    </row>
    <row r="106" spans="1:23" hidden="1" x14ac:dyDescent="0.2">
      <c r="A106" t="str">
        <f t="shared" si="5"/>
        <v/>
      </c>
      <c r="B106" t="str">
        <f t="shared" si="6"/>
        <v>UTWater HeatingWater Heater</v>
      </c>
      <c r="C106" t="str">
        <f t="shared" si="7"/>
        <v>UT2021 CPAWater Heating_Water Heater</v>
      </c>
      <c r="D106" t="s">
        <v>117</v>
      </c>
      <c r="E106" t="s">
        <v>114</v>
      </c>
      <c r="F106" s="3" t="s">
        <v>80</v>
      </c>
      <c r="G106" s="3" t="s">
        <v>16</v>
      </c>
      <c r="H106" s="3" t="s">
        <v>17</v>
      </c>
      <c r="I106" s="2">
        <v>0.47638457125155281</v>
      </c>
      <c r="J106" s="2">
        <v>0.32370585911804439</v>
      </c>
      <c r="K106" s="2">
        <v>0.38093166583980503</v>
      </c>
      <c r="L106" s="2">
        <v>0.44664690687716274</v>
      </c>
      <c r="M106" s="2">
        <v>0.39156401002843094</v>
      </c>
      <c r="N106" s="2">
        <v>0.68585847577745629</v>
      </c>
      <c r="O106" s="2">
        <v>2.1986010872493248E-2</v>
      </c>
      <c r="P106" s="2">
        <v>0.24484780476647372</v>
      </c>
      <c r="Q106" s="2">
        <v>0.19032810161854644</v>
      </c>
      <c r="R106" s="2">
        <v>0.12928600000000001</v>
      </c>
      <c r="S106" s="2">
        <v>0.53309505366549204</v>
      </c>
      <c r="T106" s="2">
        <v>0.54115203265503886</v>
      </c>
      <c r="U106" s="2">
        <v>0.32370585911804439</v>
      </c>
      <c r="V106" s="2">
        <v>0.12867893406349934</v>
      </c>
      <c r="W106" s="2">
        <f t="shared" si="8"/>
        <v>0.3441550918322886</v>
      </c>
    </row>
    <row r="107" spans="1:23" hidden="1" x14ac:dyDescent="0.2">
      <c r="A107" t="str">
        <f t="shared" si="5"/>
        <v/>
      </c>
      <c r="B107" t="str">
        <f t="shared" si="6"/>
        <v>UTInterior LightingGeneral Service Lighting</v>
      </c>
      <c r="C107" t="str">
        <f t="shared" si="7"/>
        <v>UT2021 CPAInterior Lighting_General Service Lighting</v>
      </c>
      <c r="D107" t="s">
        <v>117</v>
      </c>
      <c r="E107" t="s">
        <v>114</v>
      </c>
      <c r="F107" s="3" t="s">
        <v>81</v>
      </c>
      <c r="G107" s="3" t="s">
        <v>18</v>
      </c>
      <c r="H107" s="3" t="s">
        <v>19</v>
      </c>
      <c r="I107" s="2">
        <v>1</v>
      </c>
      <c r="J107" s="2">
        <v>1</v>
      </c>
      <c r="K107" s="2">
        <v>1</v>
      </c>
      <c r="L107" s="2">
        <v>1</v>
      </c>
      <c r="M107" s="2">
        <v>1</v>
      </c>
      <c r="N107" s="2">
        <v>1</v>
      </c>
      <c r="O107" s="2">
        <v>1</v>
      </c>
      <c r="P107" s="2">
        <v>1</v>
      </c>
      <c r="Q107" s="2">
        <v>1</v>
      </c>
      <c r="R107" s="2">
        <v>1</v>
      </c>
      <c r="S107" s="2">
        <v>1</v>
      </c>
      <c r="T107" s="2">
        <v>1</v>
      </c>
      <c r="U107" s="2">
        <v>1</v>
      </c>
      <c r="V107" s="2">
        <v>1</v>
      </c>
      <c r="W107" s="2">
        <f t="shared" si="8"/>
        <v>1</v>
      </c>
    </row>
    <row r="108" spans="1:23" hidden="1" x14ac:dyDescent="0.2">
      <c r="A108" t="str">
        <f t="shared" si="5"/>
        <v/>
      </c>
      <c r="B108" t="str">
        <f t="shared" si="6"/>
        <v>UTInterior LightingExempted Lighting</v>
      </c>
      <c r="C108" t="str">
        <f t="shared" si="7"/>
        <v>UT2021 CPAInterior Lighting_Exempted Lighting</v>
      </c>
      <c r="D108" t="s">
        <v>117</v>
      </c>
      <c r="E108" t="s">
        <v>114</v>
      </c>
      <c r="F108" s="3" t="s">
        <v>82</v>
      </c>
      <c r="G108" s="3" t="s">
        <v>18</v>
      </c>
      <c r="H108" s="3" t="s">
        <v>20</v>
      </c>
      <c r="I108" s="2">
        <v>1</v>
      </c>
      <c r="J108" s="2">
        <v>1</v>
      </c>
      <c r="K108" s="2">
        <v>1</v>
      </c>
      <c r="L108" s="2">
        <v>1</v>
      </c>
      <c r="M108" s="2">
        <v>1</v>
      </c>
      <c r="N108" s="2">
        <v>1</v>
      </c>
      <c r="O108" s="2">
        <v>1</v>
      </c>
      <c r="P108" s="2">
        <v>1</v>
      </c>
      <c r="Q108" s="2">
        <v>1</v>
      </c>
      <c r="R108" s="2">
        <v>1</v>
      </c>
      <c r="S108" s="2">
        <v>1</v>
      </c>
      <c r="T108" s="2">
        <v>1</v>
      </c>
      <c r="U108" s="2">
        <v>1</v>
      </c>
      <c r="V108" s="2">
        <v>1</v>
      </c>
      <c r="W108" s="2">
        <f t="shared" si="8"/>
        <v>1</v>
      </c>
    </row>
    <row r="109" spans="1:23" hidden="1" x14ac:dyDescent="0.2">
      <c r="A109" t="str">
        <f t="shared" si="5"/>
        <v/>
      </c>
      <c r="B109" t="str">
        <f t="shared" si="6"/>
        <v>UTInterior LightingHigh-Bay Lighting</v>
      </c>
      <c r="C109" t="str">
        <f t="shared" si="7"/>
        <v>UT2021 CPAInterior Lighting_High-Bay Lighting</v>
      </c>
      <c r="D109" t="s">
        <v>117</v>
      </c>
      <c r="E109" t="s">
        <v>114</v>
      </c>
      <c r="F109" s="3" t="s">
        <v>83</v>
      </c>
      <c r="G109" s="3" t="s">
        <v>18</v>
      </c>
      <c r="H109" s="3" t="s">
        <v>21</v>
      </c>
      <c r="I109" s="2">
        <v>1</v>
      </c>
      <c r="J109" s="2">
        <v>1</v>
      </c>
      <c r="K109" s="2">
        <v>1</v>
      </c>
      <c r="L109" s="2">
        <v>1</v>
      </c>
      <c r="M109" s="2">
        <v>1</v>
      </c>
      <c r="N109" s="2">
        <v>1</v>
      </c>
      <c r="O109" s="2">
        <v>1</v>
      </c>
      <c r="P109" s="2">
        <v>1</v>
      </c>
      <c r="Q109" s="2">
        <v>1</v>
      </c>
      <c r="R109" s="2">
        <v>1</v>
      </c>
      <c r="S109" s="2">
        <v>1</v>
      </c>
      <c r="T109" s="2">
        <v>1</v>
      </c>
      <c r="U109" s="2">
        <v>1</v>
      </c>
      <c r="V109" s="2">
        <v>1</v>
      </c>
      <c r="W109" s="2">
        <f t="shared" si="8"/>
        <v>1</v>
      </c>
    </row>
    <row r="110" spans="1:23" hidden="1" x14ac:dyDescent="0.2">
      <c r="A110" t="str">
        <f t="shared" si="5"/>
        <v/>
      </c>
      <c r="B110" t="str">
        <f t="shared" si="6"/>
        <v>UTInterior LightingLinear Lighting</v>
      </c>
      <c r="C110" t="str">
        <f t="shared" si="7"/>
        <v>UT2021 CPAInterior Lighting_Linear Lighting</v>
      </c>
      <c r="D110" t="s">
        <v>117</v>
      </c>
      <c r="E110" t="s">
        <v>114</v>
      </c>
      <c r="F110" s="3" t="s">
        <v>84</v>
      </c>
      <c r="G110" s="3" t="s">
        <v>18</v>
      </c>
      <c r="H110" s="3" t="s">
        <v>22</v>
      </c>
      <c r="I110" s="2">
        <v>1</v>
      </c>
      <c r="J110" s="2">
        <v>1</v>
      </c>
      <c r="K110" s="2">
        <v>1</v>
      </c>
      <c r="L110" s="2">
        <v>1</v>
      </c>
      <c r="M110" s="2">
        <v>1</v>
      </c>
      <c r="N110" s="2">
        <v>1</v>
      </c>
      <c r="O110" s="2">
        <v>1</v>
      </c>
      <c r="P110" s="2">
        <v>1</v>
      </c>
      <c r="Q110" s="2">
        <v>1</v>
      </c>
      <c r="R110" s="2">
        <v>1</v>
      </c>
      <c r="S110" s="2">
        <v>1</v>
      </c>
      <c r="T110" s="2">
        <v>1</v>
      </c>
      <c r="U110" s="2">
        <v>1</v>
      </c>
      <c r="V110" s="2">
        <v>1</v>
      </c>
      <c r="W110" s="2">
        <f t="shared" si="8"/>
        <v>1</v>
      </c>
    </row>
    <row r="111" spans="1:23" hidden="1" x14ac:dyDescent="0.2">
      <c r="A111" t="str">
        <f t="shared" si="5"/>
        <v/>
      </c>
      <c r="B111" t="str">
        <f t="shared" si="6"/>
        <v>UTExterior LightingGeneral Service Lighting</v>
      </c>
      <c r="C111" t="str">
        <f t="shared" si="7"/>
        <v>UT2021 CPAExterior Lighting_General Service Lighting</v>
      </c>
      <c r="D111" t="s">
        <v>117</v>
      </c>
      <c r="E111" t="s">
        <v>114</v>
      </c>
      <c r="F111" s="3" t="s">
        <v>85</v>
      </c>
      <c r="G111" s="3" t="s">
        <v>23</v>
      </c>
      <c r="H111" s="3" t="s">
        <v>19</v>
      </c>
      <c r="I111" s="2">
        <v>1</v>
      </c>
      <c r="J111" s="2">
        <v>1</v>
      </c>
      <c r="K111" s="2">
        <v>1</v>
      </c>
      <c r="L111" s="2">
        <v>1</v>
      </c>
      <c r="M111" s="2">
        <v>1</v>
      </c>
      <c r="N111" s="2">
        <v>1</v>
      </c>
      <c r="O111" s="2">
        <v>1</v>
      </c>
      <c r="P111" s="2">
        <v>1</v>
      </c>
      <c r="Q111" s="2">
        <v>1</v>
      </c>
      <c r="R111" s="2">
        <v>1</v>
      </c>
      <c r="S111" s="2">
        <v>1</v>
      </c>
      <c r="T111" s="2">
        <v>1</v>
      </c>
      <c r="U111" s="2">
        <v>1</v>
      </c>
      <c r="V111" s="2">
        <v>1</v>
      </c>
      <c r="W111" s="2">
        <f t="shared" si="8"/>
        <v>1</v>
      </c>
    </row>
    <row r="112" spans="1:23" hidden="1" x14ac:dyDescent="0.2">
      <c r="A112" t="str">
        <f t="shared" si="5"/>
        <v/>
      </c>
      <c r="B112" t="str">
        <f t="shared" si="6"/>
        <v>UTExterior LightingArea Lighting</v>
      </c>
      <c r="C112" t="str">
        <f t="shared" si="7"/>
        <v>UT2021 CPAExterior Lighting_Area Lighting</v>
      </c>
      <c r="D112" t="s">
        <v>117</v>
      </c>
      <c r="E112" t="s">
        <v>114</v>
      </c>
      <c r="F112" s="3" t="s">
        <v>86</v>
      </c>
      <c r="G112" s="3" t="s">
        <v>23</v>
      </c>
      <c r="H112" s="3" t="s">
        <v>24</v>
      </c>
      <c r="I112" s="2">
        <v>1</v>
      </c>
      <c r="J112" s="2">
        <v>1</v>
      </c>
      <c r="K112" s="2">
        <v>1</v>
      </c>
      <c r="L112" s="2">
        <v>1</v>
      </c>
      <c r="M112" s="2">
        <v>1</v>
      </c>
      <c r="N112" s="2">
        <v>1</v>
      </c>
      <c r="O112" s="2">
        <v>1</v>
      </c>
      <c r="P112" s="2">
        <v>1</v>
      </c>
      <c r="Q112" s="2">
        <v>1</v>
      </c>
      <c r="R112" s="2">
        <v>1</v>
      </c>
      <c r="S112" s="2">
        <v>1</v>
      </c>
      <c r="T112" s="2">
        <v>1</v>
      </c>
      <c r="U112" s="2">
        <v>1</v>
      </c>
      <c r="V112" s="2">
        <v>1</v>
      </c>
      <c r="W112" s="2">
        <f t="shared" si="8"/>
        <v>1</v>
      </c>
    </row>
    <row r="113" spans="1:23" hidden="1" x14ac:dyDescent="0.2">
      <c r="A113" t="str">
        <f t="shared" si="5"/>
        <v/>
      </c>
      <c r="B113" t="str">
        <f t="shared" si="6"/>
        <v>UTExterior LightingLinear Lighting</v>
      </c>
      <c r="C113" t="str">
        <f t="shared" si="7"/>
        <v>UT2021 CPAExterior Lighting_Linear Lighting</v>
      </c>
      <c r="D113" t="s">
        <v>117</v>
      </c>
      <c r="E113" t="s">
        <v>114</v>
      </c>
      <c r="F113" s="3" t="s">
        <v>87</v>
      </c>
      <c r="G113" s="3" t="s">
        <v>23</v>
      </c>
      <c r="H113" s="3" t="s">
        <v>22</v>
      </c>
      <c r="I113" s="2">
        <v>1</v>
      </c>
      <c r="J113" s="2">
        <v>1</v>
      </c>
      <c r="K113" s="2">
        <v>1</v>
      </c>
      <c r="L113" s="2">
        <v>1</v>
      </c>
      <c r="M113" s="2">
        <v>1</v>
      </c>
      <c r="N113" s="2">
        <v>1</v>
      </c>
      <c r="O113" s="2">
        <v>1</v>
      </c>
      <c r="P113" s="2">
        <v>1</v>
      </c>
      <c r="Q113" s="2">
        <v>1</v>
      </c>
      <c r="R113" s="2">
        <v>1</v>
      </c>
      <c r="S113" s="2">
        <v>1</v>
      </c>
      <c r="T113" s="2">
        <v>1</v>
      </c>
      <c r="U113" s="2">
        <v>1</v>
      </c>
      <c r="V113" s="2">
        <v>1</v>
      </c>
      <c r="W113" s="2">
        <f t="shared" si="8"/>
        <v>1</v>
      </c>
    </row>
    <row r="114" spans="1:23" hidden="1" x14ac:dyDescent="0.2">
      <c r="A114" t="str">
        <f t="shared" si="5"/>
        <v/>
      </c>
      <c r="B114" t="str">
        <f t="shared" si="6"/>
        <v>UTRefrigeration Walk-in Refrigerator/Freezer</v>
      </c>
      <c r="C114" t="str">
        <f t="shared" si="7"/>
        <v>UT2021 CPARefrigeration _Walk-in Refrigerator/Freezer</v>
      </c>
      <c r="D114" t="s">
        <v>117</v>
      </c>
      <c r="E114" t="s">
        <v>114</v>
      </c>
      <c r="F114" s="3" t="s">
        <v>88</v>
      </c>
      <c r="G114" s="3" t="s">
        <v>25</v>
      </c>
      <c r="H114" s="3" t="s">
        <v>26</v>
      </c>
      <c r="I114" s="2">
        <v>0.02</v>
      </c>
      <c r="J114" s="2">
        <v>2.2717149220489972E-3</v>
      </c>
      <c r="K114" s="2">
        <v>0.02</v>
      </c>
      <c r="L114" s="2">
        <v>8.2442748091603058E-3</v>
      </c>
      <c r="M114" s="2">
        <v>0.74</v>
      </c>
      <c r="N114" s="2">
        <v>0.16</v>
      </c>
      <c r="O114" s="2">
        <v>0.33</v>
      </c>
      <c r="P114" s="2">
        <v>7.6925418569254181E-2</v>
      </c>
      <c r="Q114" s="2">
        <v>0.19</v>
      </c>
      <c r="R114" s="2">
        <v>0.03</v>
      </c>
      <c r="S114" s="2">
        <v>1.0989010989011E-2</v>
      </c>
      <c r="T114" s="2">
        <v>0.91700000000000004</v>
      </c>
      <c r="U114" s="2">
        <v>0.02</v>
      </c>
      <c r="V114" s="2">
        <v>8.2442748091603058E-3</v>
      </c>
      <c r="W114" s="2">
        <f t="shared" si="8"/>
        <v>0.18097676386418821</v>
      </c>
    </row>
    <row r="115" spans="1:23" hidden="1" x14ac:dyDescent="0.2">
      <c r="A115" t="str">
        <f t="shared" si="5"/>
        <v/>
      </c>
      <c r="B115" t="str">
        <f t="shared" si="6"/>
        <v>UTRefrigeration Reach-in Refrigerator/Freezer</v>
      </c>
      <c r="C115" t="str">
        <f t="shared" si="7"/>
        <v>UT2021 CPARefrigeration _Reach-in Refrigerator/Freezer</v>
      </c>
      <c r="D115" t="s">
        <v>117</v>
      </c>
      <c r="E115" t="s">
        <v>114</v>
      </c>
      <c r="F115" s="3" t="s">
        <v>89</v>
      </c>
      <c r="G115" s="3" t="s">
        <v>25</v>
      </c>
      <c r="H115" s="3" t="s">
        <v>27</v>
      </c>
      <c r="I115" s="2">
        <v>0.14000000000000001</v>
      </c>
      <c r="J115" s="2">
        <v>1.5902004454342984E-2</v>
      </c>
      <c r="K115" s="2">
        <v>0.14000000000000001</v>
      </c>
      <c r="L115" s="2">
        <v>5.7709923664122142E-2</v>
      </c>
      <c r="M115" s="2">
        <v>7.0000000000000007E-2</v>
      </c>
      <c r="N115" s="2">
        <v>0.83055975794251102</v>
      </c>
      <c r="O115" s="2">
        <v>0.5</v>
      </c>
      <c r="P115" s="2">
        <v>0.13360730593607306</v>
      </c>
      <c r="Q115" s="2">
        <v>0.33</v>
      </c>
      <c r="R115" s="2">
        <v>0.19</v>
      </c>
      <c r="S115" s="2">
        <v>0.02</v>
      </c>
      <c r="T115" s="2">
        <v>0.91700000000000004</v>
      </c>
      <c r="U115" s="2">
        <v>0.14000000000000001</v>
      </c>
      <c r="V115" s="2">
        <v>5.7709923664122142E-2</v>
      </c>
      <c r="W115" s="2">
        <f t="shared" si="8"/>
        <v>0.25303492254722654</v>
      </c>
    </row>
    <row r="116" spans="1:23" hidden="1" x14ac:dyDescent="0.2">
      <c r="A116" t="str">
        <f t="shared" si="5"/>
        <v/>
      </c>
      <c r="B116" t="str">
        <f t="shared" si="6"/>
        <v>UTRefrigeration Glass Door Display</v>
      </c>
      <c r="C116" t="str">
        <f t="shared" si="7"/>
        <v>UT2021 CPARefrigeration _Glass Door Display</v>
      </c>
      <c r="D116" t="s">
        <v>117</v>
      </c>
      <c r="E116" t="s">
        <v>114</v>
      </c>
      <c r="F116" s="3" t="s">
        <v>90</v>
      </c>
      <c r="G116" s="3" t="s">
        <v>25</v>
      </c>
      <c r="H116" s="3" t="s">
        <v>28</v>
      </c>
      <c r="I116" s="2">
        <v>0.04</v>
      </c>
      <c r="J116" s="2">
        <v>4.5434298440979945E-3</v>
      </c>
      <c r="K116" s="2">
        <v>0.81699999999999995</v>
      </c>
      <c r="L116" s="2">
        <v>0.33677862595419844</v>
      </c>
      <c r="M116" s="2">
        <v>5.1999999999999998E-2</v>
      </c>
      <c r="N116" s="2">
        <v>0.94899999999999995</v>
      </c>
      <c r="O116" s="2">
        <v>0.90400000000000003</v>
      </c>
      <c r="P116" s="2">
        <v>0.26600000000000001</v>
      </c>
      <c r="Q116" s="2">
        <v>0.65700000000000003</v>
      </c>
      <c r="R116" s="2">
        <v>0.58899999999999997</v>
      </c>
      <c r="S116" s="2">
        <v>0.10100000000000001</v>
      </c>
      <c r="T116" s="2">
        <v>0.10100000000000001</v>
      </c>
      <c r="U116" s="2">
        <v>0.77400000000000002</v>
      </c>
      <c r="V116" s="2">
        <v>0.216</v>
      </c>
      <c r="W116" s="2">
        <f t="shared" si="8"/>
        <v>0.41480871827130689</v>
      </c>
    </row>
    <row r="117" spans="1:23" hidden="1" x14ac:dyDescent="0.2">
      <c r="A117" t="str">
        <f t="shared" si="5"/>
        <v/>
      </c>
      <c r="B117" t="str">
        <f t="shared" si="6"/>
        <v>UTRefrigeration Open Display Case</v>
      </c>
      <c r="C117" t="str">
        <f t="shared" si="7"/>
        <v>UT2021 CPARefrigeration _Open Display Case</v>
      </c>
      <c r="D117" t="s">
        <v>117</v>
      </c>
      <c r="E117" t="s">
        <v>114</v>
      </c>
      <c r="F117" s="3" t="s">
        <v>91</v>
      </c>
      <c r="G117" s="3" t="s">
        <v>25</v>
      </c>
      <c r="H117" s="3" t="s">
        <v>29</v>
      </c>
      <c r="I117" s="2">
        <v>1.3333333333333334E-2</v>
      </c>
      <c r="J117" s="2">
        <v>1.5144766146993314E-3</v>
      </c>
      <c r="K117" s="2">
        <v>0.27233333333333332</v>
      </c>
      <c r="L117" s="2">
        <v>0.11225954198473281</v>
      </c>
      <c r="M117" s="2">
        <v>1.7333333333333333E-2</v>
      </c>
      <c r="N117" s="2">
        <v>0.3163333333333333</v>
      </c>
      <c r="O117" s="2">
        <v>0.30133333333333334</v>
      </c>
      <c r="P117" s="2">
        <v>8.8666666666666671E-2</v>
      </c>
      <c r="Q117" s="2">
        <v>0.219</v>
      </c>
      <c r="R117" s="2">
        <v>0.19633333333333333</v>
      </c>
      <c r="S117" s="2">
        <v>3.3666666666666671E-2</v>
      </c>
      <c r="T117" s="2">
        <v>3.3666666666666671E-2</v>
      </c>
      <c r="U117" s="2">
        <v>0.25800000000000001</v>
      </c>
      <c r="V117" s="2">
        <v>7.1999999999999995E-2</v>
      </c>
      <c r="W117" s="2">
        <f t="shared" si="8"/>
        <v>0.1382695727571023</v>
      </c>
    </row>
    <row r="118" spans="1:23" hidden="1" x14ac:dyDescent="0.2">
      <c r="A118" t="str">
        <f t="shared" si="5"/>
        <v/>
      </c>
      <c r="B118" t="str">
        <f t="shared" si="6"/>
        <v>UTRefrigeration Icemaker</v>
      </c>
      <c r="C118" t="str">
        <f t="shared" si="7"/>
        <v>UT2021 CPARefrigeration _Icemaker</v>
      </c>
      <c r="D118" t="s">
        <v>117</v>
      </c>
      <c r="E118" t="s">
        <v>114</v>
      </c>
      <c r="F118" s="3" t="s">
        <v>92</v>
      </c>
      <c r="G118" s="3" t="s">
        <v>25</v>
      </c>
      <c r="H118" s="3" t="s">
        <v>30</v>
      </c>
      <c r="I118" s="2">
        <v>0.44900000000000001</v>
      </c>
      <c r="J118" s="2">
        <v>5.0999999999999997E-2</v>
      </c>
      <c r="K118" s="2">
        <v>0.52400000000000002</v>
      </c>
      <c r="L118" s="2">
        <v>0.216</v>
      </c>
      <c r="M118" s="2">
        <v>0.97299999999999998</v>
      </c>
      <c r="N118" s="2">
        <v>0.98899999999999999</v>
      </c>
      <c r="O118" s="2">
        <v>0.90400000000000003</v>
      </c>
      <c r="P118" s="2">
        <v>0.26600000000000001</v>
      </c>
      <c r="Q118" s="2">
        <v>0.65700000000000003</v>
      </c>
      <c r="R118" s="2">
        <v>0.58899999999999997</v>
      </c>
      <c r="S118" s="2">
        <v>0.10100000000000001</v>
      </c>
      <c r="T118" s="2">
        <v>0.91700000000000004</v>
      </c>
      <c r="U118" s="2">
        <v>5.0999999999999997E-2</v>
      </c>
      <c r="V118" s="2">
        <v>0.216</v>
      </c>
      <c r="W118" s="2">
        <f t="shared" si="8"/>
        <v>0.4930714285714286</v>
      </c>
    </row>
    <row r="119" spans="1:23" hidden="1" x14ac:dyDescent="0.2">
      <c r="A119" t="str">
        <f t="shared" si="5"/>
        <v/>
      </c>
      <c r="B119" t="str">
        <f t="shared" si="6"/>
        <v>UTRefrigeration Vending Machine</v>
      </c>
      <c r="C119" t="str">
        <f t="shared" si="7"/>
        <v>UT2021 CPARefrigeration _Vending Machine</v>
      </c>
      <c r="D119" t="s">
        <v>117</v>
      </c>
      <c r="E119" t="s">
        <v>114</v>
      </c>
      <c r="F119" s="3" t="s">
        <v>93</v>
      </c>
      <c r="G119" s="3" t="s">
        <v>25</v>
      </c>
      <c r="H119" s="3" t="s">
        <v>31</v>
      </c>
      <c r="I119" s="2">
        <v>0.44900000000000001</v>
      </c>
      <c r="J119" s="2">
        <v>5.0999999999999997E-2</v>
      </c>
      <c r="K119" s="2">
        <v>0.52400000000000002</v>
      </c>
      <c r="L119" s="2">
        <v>0.216</v>
      </c>
      <c r="M119" s="2">
        <v>0.97299999999999998</v>
      </c>
      <c r="N119" s="2">
        <v>0.98899999999999999</v>
      </c>
      <c r="O119" s="2">
        <v>0.90400000000000003</v>
      </c>
      <c r="P119" s="2">
        <v>0.26600000000000001</v>
      </c>
      <c r="Q119" s="2">
        <v>0.65700000000000003</v>
      </c>
      <c r="R119" s="2">
        <v>0.58899999999999997</v>
      </c>
      <c r="S119" s="2">
        <v>0.10100000000000001</v>
      </c>
      <c r="T119" s="2">
        <v>0.91700000000000004</v>
      </c>
      <c r="U119" s="2">
        <v>5.0999999999999997E-2</v>
      </c>
      <c r="V119" s="2">
        <v>0.216</v>
      </c>
      <c r="W119" s="2">
        <f t="shared" si="8"/>
        <v>0.4930714285714286</v>
      </c>
    </row>
    <row r="120" spans="1:23" hidden="1" x14ac:dyDescent="0.2">
      <c r="A120" t="str">
        <f t="shared" si="5"/>
        <v/>
      </c>
      <c r="B120" t="str">
        <f t="shared" si="6"/>
        <v>UTFood PreparationOven</v>
      </c>
      <c r="C120" t="str">
        <f t="shared" si="7"/>
        <v>UT2021 CPAFood Preparation_Oven</v>
      </c>
      <c r="D120" t="s">
        <v>117</v>
      </c>
      <c r="E120" t="s">
        <v>114</v>
      </c>
      <c r="F120" s="3" t="s">
        <v>94</v>
      </c>
      <c r="G120" s="3" t="s">
        <v>32</v>
      </c>
      <c r="H120" s="3" t="s">
        <v>33</v>
      </c>
      <c r="I120" s="2">
        <v>0.66</v>
      </c>
      <c r="J120" s="2">
        <v>1.5009E-2</v>
      </c>
      <c r="K120" s="2">
        <v>0.48899999999999999</v>
      </c>
      <c r="L120" s="2">
        <v>7.3105000000000003E-2</v>
      </c>
      <c r="M120" s="2">
        <v>0.21</v>
      </c>
      <c r="N120" s="2">
        <v>0.11</v>
      </c>
      <c r="O120" s="2">
        <v>0.69699999999999995</v>
      </c>
      <c r="P120" s="2">
        <v>9.4340999999999994E-2</v>
      </c>
      <c r="Q120" s="2">
        <v>0.37117050000000001</v>
      </c>
      <c r="R120" s="2">
        <v>0.13800000000000001</v>
      </c>
      <c r="S120" s="2">
        <v>8.5810000000000001E-3</v>
      </c>
      <c r="T120" s="2">
        <v>0.197743</v>
      </c>
      <c r="U120" s="2">
        <v>1.5009E-2</v>
      </c>
      <c r="V120" s="2">
        <v>7.3105000000000003E-2</v>
      </c>
      <c r="W120" s="2">
        <f t="shared" si="8"/>
        <v>0.22514739285714283</v>
      </c>
    </row>
    <row r="121" spans="1:23" hidden="1" x14ac:dyDescent="0.2">
      <c r="A121" t="str">
        <f t="shared" si="5"/>
        <v/>
      </c>
      <c r="B121" t="str">
        <f t="shared" si="6"/>
        <v>UTFood PreparationFryer</v>
      </c>
      <c r="C121" t="str">
        <f t="shared" si="7"/>
        <v>UT2021 CPAFood Preparation_Fryer</v>
      </c>
      <c r="D121" t="s">
        <v>117</v>
      </c>
      <c r="E121" t="s">
        <v>114</v>
      </c>
      <c r="F121" s="3" t="s">
        <v>95</v>
      </c>
      <c r="G121" s="3" t="s">
        <v>32</v>
      </c>
      <c r="H121" s="3" t="s">
        <v>34</v>
      </c>
      <c r="I121" s="2">
        <v>0.76400000000000001</v>
      </c>
      <c r="J121" s="2">
        <v>1.5009E-2</v>
      </c>
      <c r="K121" s="2">
        <v>0.45200000000000001</v>
      </c>
      <c r="L121" s="2">
        <v>7.3105000000000003E-2</v>
      </c>
      <c r="M121" s="2">
        <v>0.82</v>
      </c>
      <c r="N121" s="2">
        <v>0.87</v>
      </c>
      <c r="O121" s="2">
        <v>0.80700000000000005</v>
      </c>
      <c r="P121" s="2">
        <v>9.4340999999999994E-2</v>
      </c>
      <c r="Q121" s="2">
        <v>0.34017049999999999</v>
      </c>
      <c r="R121" s="2">
        <v>0.21</v>
      </c>
      <c r="S121" s="2">
        <v>8.5810000000000001E-3</v>
      </c>
      <c r="T121" s="2">
        <v>0.197743</v>
      </c>
      <c r="U121" s="2">
        <v>1.5009E-2</v>
      </c>
      <c r="V121" s="2">
        <v>7.3105000000000003E-2</v>
      </c>
      <c r="W121" s="2">
        <f t="shared" si="8"/>
        <v>0.33857596428571435</v>
      </c>
    </row>
    <row r="122" spans="1:23" hidden="1" x14ac:dyDescent="0.2">
      <c r="A122" t="str">
        <f t="shared" si="5"/>
        <v/>
      </c>
      <c r="B122" t="str">
        <f t="shared" si="6"/>
        <v>UTFood PreparationDishwasher</v>
      </c>
      <c r="C122" t="str">
        <f t="shared" si="7"/>
        <v>UT2021 CPAFood Preparation_Dishwasher</v>
      </c>
      <c r="D122" t="s">
        <v>117</v>
      </c>
      <c r="E122" t="s">
        <v>114</v>
      </c>
      <c r="F122" s="3" t="s">
        <v>96</v>
      </c>
      <c r="G122" s="3" t="s">
        <v>32</v>
      </c>
      <c r="H122" s="3" t="s">
        <v>35</v>
      </c>
      <c r="I122" s="2">
        <v>0.200325</v>
      </c>
      <c r="J122" s="2">
        <v>1.5009E-2</v>
      </c>
      <c r="K122" s="2">
        <v>0.18492800000000001</v>
      </c>
      <c r="L122" s="2">
        <v>7.3105000000000003E-2</v>
      </c>
      <c r="M122" s="2">
        <v>0.31740200000000002</v>
      </c>
      <c r="N122" s="2">
        <v>0.25333600000000001</v>
      </c>
      <c r="O122" s="2">
        <v>0.30880099999999999</v>
      </c>
      <c r="P122" s="2">
        <v>9.4340999999999994E-2</v>
      </c>
      <c r="Q122" s="2">
        <v>0.16946800000000001</v>
      </c>
      <c r="R122" s="2">
        <v>0.15263599999999999</v>
      </c>
      <c r="S122" s="2">
        <v>8.5810000000000001E-3</v>
      </c>
      <c r="T122" s="2">
        <v>0.197743</v>
      </c>
      <c r="U122" s="2">
        <v>1.5009E-2</v>
      </c>
      <c r="V122" s="2">
        <v>7.3105000000000003E-2</v>
      </c>
      <c r="W122" s="2">
        <f t="shared" si="8"/>
        <v>0.1474135</v>
      </c>
    </row>
    <row r="123" spans="1:23" hidden="1" x14ac:dyDescent="0.2">
      <c r="A123" t="str">
        <f t="shared" si="5"/>
        <v/>
      </c>
      <c r="B123" t="str">
        <f t="shared" si="6"/>
        <v>UTFood PreparationHot Food Container</v>
      </c>
      <c r="C123" t="str">
        <f t="shared" si="7"/>
        <v>UT2021 CPAFood Preparation_Hot Food Container</v>
      </c>
      <c r="D123" t="s">
        <v>117</v>
      </c>
      <c r="E123" t="s">
        <v>114</v>
      </c>
      <c r="F123" s="3" t="s">
        <v>97</v>
      </c>
      <c r="G123" s="3" t="s">
        <v>32</v>
      </c>
      <c r="H123" s="3" t="s">
        <v>36</v>
      </c>
      <c r="I123" s="2">
        <v>0.200325</v>
      </c>
      <c r="J123" s="2">
        <v>1.5009E-2</v>
      </c>
      <c r="K123" s="2">
        <v>0.18492800000000001</v>
      </c>
      <c r="L123" s="2">
        <v>7.3105000000000003E-2</v>
      </c>
      <c r="M123" s="2">
        <v>0.84</v>
      </c>
      <c r="N123" s="2">
        <v>0.73</v>
      </c>
      <c r="O123" s="2">
        <v>0.30880099999999999</v>
      </c>
      <c r="P123" s="2">
        <v>9.4340999999999994E-2</v>
      </c>
      <c r="Q123" s="2">
        <v>0.16946800000000001</v>
      </c>
      <c r="R123" s="2">
        <v>0.15263599999999999</v>
      </c>
      <c r="S123" s="2">
        <v>8.5810000000000001E-3</v>
      </c>
      <c r="T123" s="2">
        <v>0.197743</v>
      </c>
      <c r="U123" s="2">
        <v>1.5009E-2</v>
      </c>
      <c r="V123" s="2">
        <v>7.3105000000000003E-2</v>
      </c>
      <c r="W123" s="2">
        <f t="shared" si="8"/>
        <v>0.21878935714285716</v>
      </c>
    </row>
    <row r="124" spans="1:23" hidden="1" x14ac:dyDescent="0.2">
      <c r="A124" t="str">
        <f t="shared" si="5"/>
        <v/>
      </c>
      <c r="B124" t="str">
        <f t="shared" si="6"/>
        <v>UTFood PreparationSteamer</v>
      </c>
      <c r="C124" t="str">
        <f t="shared" si="7"/>
        <v>UT2021 CPAFood Preparation_Steamer</v>
      </c>
      <c r="D124" t="s">
        <v>117</v>
      </c>
      <c r="E124" t="s">
        <v>114</v>
      </c>
      <c r="F124" s="3" t="s">
        <v>98</v>
      </c>
      <c r="G124" s="3" t="s">
        <v>32</v>
      </c>
      <c r="H124" s="3" t="s">
        <v>37</v>
      </c>
      <c r="I124" s="2">
        <v>0.200325</v>
      </c>
      <c r="J124" s="2">
        <v>1.5009E-2</v>
      </c>
      <c r="K124" s="2">
        <v>0.18492800000000001</v>
      </c>
      <c r="L124" s="2">
        <v>7.3105000000000003E-2</v>
      </c>
      <c r="M124" s="2">
        <v>0.16</v>
      </c>
      <c r="N124" s="2">
        <v>0.2</v>
      </c>
      <c r="O124" s="2">
        <v>0.30880099999999999</v>
      </c>
      <c r="P124" s="2">
        <v>9.4340999999999994E-2</v>
      </c>
      <c r="Q124" s="2">
        <v>0.16946800000000001</v>
      </c>
      <c r="R124" s="2">
        <v>0.15263599999999999</v>
      </c>
      <c r="S124" s="2">
        <v>8.5810000000000001E-3</v>
      </c>
      <c r="T124" s="2">
        <v>0.197743</v>
      </c>
      <c r="U124" s="2">
        <v>1.5009E-2</v>
      </c>
      <c r="V124" s="2">
        <v>7.3105000000000003E-2</v>
      </c>
      <c r="W124" s="2">
        <f t="shared" si="8"/>
        <v>0.13236078571428569</v>
      </c>
    </row>
    <row r="125" spans="1:23" hidden="1" x14ac:dyDescent="0.2">
      <c r="A125" t="str">
        <f t="shared" si="5"/>
        <v/>
      </c>
      <c r="B125" t="str">
        <f t="shared" si="6"/>
        <v>UTOffice EquipmentDesktop Computer</v>
      </c>
      <c r="C125" t="str">
        <f t="shared" si="7"/>
        <v>UT2021 CPAOffice Equipment_Desktop Computer</v>
      </c>
      <c r="D125" t="s">
        <v>117</v>
      </c>
      <c r="E125" t="s">
        <v>114</v>
      </c>
      <c r="F125" s="3" t="s">
        <v>99</v>
      </c>
      <c r="G125" s="3" t="s">
        <v>38</v>
      </c>
      <c r="H125" s="3" t="s">
        <v>39</v>
      </c>
      <c r="I125" s="2">
        <v>1</v>
      </c>
      <c r="J125" s="2">
        <v>1</v>
      </c>
      <c r="K125" s="2">
        <v>1</v>
      </c>
      <c r="L125" s="2">
        <v>1</v>
      </c>
      <c r="M125" s="2">
        <v>1</v>
      </c>
      <c r="N125" s="2">
        <v>1</v>
      </c>
      <c r="O125" s="2">
        <v>1</v>
      </c>
      <c r="P125" s="2">
        <v>1</v>
      </c>
      <c r="Q125" s="2">
        <v>1</v>
      </c>
      <c r="R125" s="2">
        <v>1</v>
      </c>
      <c r="S125" s="2">
        <v>1</v>
      </c>
      <c r="T125" s="2">
        <v>1</v>
      </c>
      <c r="U125" s="2">
        <v>1</v>
      </c>
      <c r="V125" s="2">
        <v>1</v>
      </c>
      <c r="W125" s="2">
        <f t="shared" si="8"/>
        <v>1</v>
      </c>
    </row>
    <row r="126" spans="1:23" hidden="1" x14ac:dyDescent="0.2">
      <c r="A126" t="str">
        <f t="shared" si="5"/>
        <v/>
      </c>
      <c r="B126" t="str">
        <f t="shared" si="6"/>
        <v>UTOffice EquipmentLaptop</v>
      </c>
      <c r="C126" t="str">
        <f t="shared" si="7"/>
        <v>UT2021 CPAOffice Equipment_Laptop</v>
      </c>
      <c r="D126" t="s">
        <v>117</v>
      </c>
      <c r="E126" t="s">
        <v>114</v>
      </c>
      <c r="F126" s="3" t="s">
        <v>100</v>
      </c>
      <c r="G126" s="3" t="s">
        <v>38</v>
      </c>
      <c r="H126" s="3" t="s">
        <v>40</v>
      </c>
      <c r="I126" s="2">
        <v>1</v>
      </c>
      <c r="J126" s="2">
        <v>1</v>
      </c>
      <c r="K126" s="2">
        <v>1</v>
      </c>
      <c r="L126" s="2">
        <v>1</v>
      </c>
      <c r="M126" s="2">
        <v>1</v>
      </c>
      <c r="N126" s="2">
        <v>0.64</v>
      </c>
      <c r="O126" s="2">
        <v>1</v>
      </c>
      <c r="P126" s="2">
        <v>1</v>
      </c>
      <c r="Q126" s="2">
        <v>1</v>
      </c>
      <c r="R126" s="2">
        <v>1</v>
      </c>
      <c r="S126" s="2">
        <v>1</v>
      </c>
      <c r="T126" s="2">
        <v>1</v>
      </c>
      <c r="U126" s="2">
        <v>1</v>
      </c>
      <c r="V126" s="2">
        <v>1</v>
      </c>
      <c r="W126" s="2">
        <f t="shared" si="8"/>
        <v>0.97428571428571431</v>
      </c>
    </row>
    <row r="127" spans="1:23" hidden="1" x14ac:dyDescent="0.2">
      <c r="A127" t="str">
        <f t="shared" si="5"/>
        <v/>
      </c>
      <c r="B127" t="str">
        <f t="shared" si="6"/>
        <v>UTOffice EquipmentServer</v>
      </c>
      <c r="C127" t="str">
        <f t="shared" si="7"/>
        <v>UT2021 CPAOffice Equipment_Server</v>
      </c>
      <c r="D127" t="s">
        <v>117</v>
      </c>
      <c r="E127" t="s">
        <v>114</v>
      </c>
      <c r="F127" s="3" t="s">
        <v>101</v>
      </c>
      <c r="G127" s="3" t="s">
        <v>38</v>
      </c>
      <c r="H127" s="3" t="s">
        <v>41</v>
      </c>
      <c r="I127" s="2">
        <v>1</v>
      </c>
      <c r="J127" s="2">
        <v>1</v>
      </c>
      <c r="K127" s="2">
        <v>0.82</v>
      </c>
      <c r="L127" s="2">
        <v>1</v>
      </c>
      <c r="M127" s="2">
        <v>0.5</v>
      </c>
      <c r="N127" s="2">
        <v>1</v>
      </c>
      <c r="O127" s="2">
        <v>1</v>
      </c>
      <c r="P127" s="2">
        <v>1</v>
      </c>
      <c r="Q127" s="2">
        <v>1</v>
      </c>
      <c r="R127" s="2">
        <v>1</v>
      </c>
      <c r="S127" s="2">
        <v>0.89</v>
      </c>
      <c r="T127" s="2">
        <v>0.89</v>
      </c>
      <c r="U127" s="2">
        <v>1</v>
      </c>
      <c r="V127" s="2">
        <v>0.66</v>
      </c>
      <c r="W127" s="2">
        <f t="shared" si="8"/>
        <v>0.91142857142857159</v>
      </c>
    </row>
    <row r="128" spans="1:23" hidden="1" x14ac:dyDescent="0.2">
      <c r="A128" t="str">
        <f t="shared" si="5"/>
        <v/>
      </c>
      <c r="B128" t="str">
        <f t="shared" si="6"/>
        <v>UTOffice EquipmentMonitor</v>
      </c>
      <c r="C128" t="str">
        <f t="shared" si="7"/>
        <v>UT2021 CPAOffice Equipment_Monitor</v>
      </c>
      <c r="D128" t="s">
        <v>117</v>
      </c>
      <c r="E128" t="s">
        <v>114</v>
      </c>
      <c r="F128" s="3" t="s">
        <v>102</v>
      </c>
      <c r="G128" s="3" t="s">
        <v>38</v>
      </c>
      <c r="H128" s="3" t="s">
        <v>42</v>
      </c>
      <c r="I128" s="2">
        <v>1</v>
      </c>
      <c r="J128" s="2">
        <v>1</v>
      </c>
      <c r="K128" s="2">
        <v>1</v>
      </c>
      <c r="L128" s="2">
        <v>1</v>
      </c>
      <c r="M128" s="2">
        <v>1</v>
      </c>
      <c r="N128" s="2">
        <v>1</v>
      </c>
      <c r="O128" s="2">
        <v>1</v>
      </c>
      <c r="P128" s="2">
        <v>1</v>
      </c>
      <c r="Q128" s="2">
        <v>1</v>
      </c>
      <c r="R128" s="2">
        <v>1</v>
      </c>
      <c r="S128" s="2">
        <v>1</v>
      </c>
      <c r="T128" s="2">
        <v>1</v>
      </c>
      <c r="U128" s="2">
        <v>1</v>
      </c>
      <c r="V128" s="2">
        <v>1</v>
      </c>
      <c r="W128" s="2">
        <f t="shared" si="8"/>
        <v>1</v>
      </c>
    </row>
    <row r="129" spans="1:23" hidden="1" x14ac:dyDescent="0.2">
      <c r="A129" t="str">
        <f t="shared" si="5"/>
        <v/>
      </c>
      <c r="B129" t="str">
        <f t="shared" si="6"/>
        <v>UTOffice EquipmentPrinter/Copier/Fax</v>
      </c>
      <c r="C129" t="str">
        <f t="shared" si="7"/>
        <v>UT2021 CPAOffice Equipment_Printer/Copier/Fax</v>
      </c>
      <c r="D129" t="s">
        <v>117</v>
      </c>
      <c r="E129" t="s">
        <v>114</v>
      </c>
      <c r="F129" s="3" t="s">
        <v>103</v>
      </c>
      <c r="G129" s="3" t="s">
        <v>38</v>
      </c>
      <c r="H129" s="3" t="s">
        <v>43</v>
      </c>
      <c r="I129" s="2">
        <v>1</v>
      </c>
      <c r="J129" s="2">
        <v>1</v>
      </c>
      <c r="K129" s="2">
        <v>1</v>
      </c>
      <c r="L129" s="2">
        <v>1</v>
      </c>
      <c r="M129" s="2">
        <v>1</v>
      </c>
      <c r="N129" s="2">
        <v>1</v>
      </c>
      <c r="O129" s="2">
        <v>1</v>
      </c>
      <c r="P129" s="2">
        <v>1</v>
      </c>
      <c r="Q129" s="2">
        <v>1</v>
      </c>
      <c r="R129" s="2">
        <v>1</v>
      </c>
      <c r="S129" s="2">
        <v>1</v>
      </c>
      <c r="T129" s="2">
        <v>1</v>
      </c>
      <c r="U129" s="2">
        <v>1</v>
      </c>
      <c r="V129" s="2">
        <v>1</v>
      </c>
      <c r="W129" s="2">
        <f t="shared" si="8"/>
        <v>1</v>
      </c>
    </row>
    <row r="130" spans="1:23" hidden="1" x14ac:dyDescent="0.2">
      <c r="A130" t="str">
        <f t="shared" si="5"/>
        <v/>
      </c>
      <c r="B130" t="str">
        <f t="shared" si="6"/>
        <v>UTOffice EquipmentPOS Terminal</v>
      </c>
      <c r="C130" t="str">
        <f t="shared" si="7"/>
        <v>UT2021 CPAOffice Equipment_POS Terminal</v>
      </c>
      <c r="D130" t="s">
        <v>117</v>
      </c>
      <c r="E130" t="s">
        <v>114</v>
      </c>
      <c r="F130" s="3" t="s">
        <v>104</v>
      </c>
      <c r="G130" s="3" t="s">
        <v>38</v>
      </c>
      <c r="H130" s="3" t="s">
        <v>44</v>
      </c>
      <c r="I130" s="2">
        <v>0.4</v>
      </c>
      <c r="J130" s="2">
        <v>0.2</v>
      </c>
      <c r="K130" s="2">
        <v>1</v>
      </c>
      <c r="L130" s="2">
        <v>1</v>
      </c>
      <c r="M130" s="2">
        <v>1</v>
      </c>
      <c r="N130" s="2">
        <v>1</v>
      </c>
      <c r="O130" s="2">
        <v>1</v>
      </c>
      <c r="P130" s="2">
        <v>1</v>
      </c>
      <c r="Q130" s="2">
        <v>0.36</v>
      </c>
      <c r="R130" s="2">
        <v>0.57999999999999996</v>
      </c>
      <c r="S130" s="2">
        <v>0.77</v>
      </c>
      <c r="T130" s="2">
        <v>0.77</v>
      </c>
      <c r="U130" s="2">
        <v>0.2</v>
      </c>
      <c r="V130" s="2">
        <v>0.28000000000000003</v>
      </c>
      <c r="W130" s="2">
        <f t="shared" si="8"/>
        <v>0.68285714285714272</v>
      </c>
    </row>
    <row r="131" spans="1:23" hidden="1" x14ac:dyDescent="0.2">
      <c r="A131" t="str">
        <f t="shared" ref="A131:A194" si="9">IF(D131=D130,"",1)</f>
        <v/>
      </c>
      <c r="B131" t="str">
        <f t="shared" ref="B131:B194" si="10">D131&amp;G131&amp;H131</f>
        <v>UTMiscellaneousNon-HVAC Motors</v>
      </c>
      <c r="C131" t="str">
        <f t="shared" ref="C131:C194" si="11">D131&amp;E131&amp;F131</f>
        <v>UT2021 CPAMiscellaneous_Non-HVAC Motors</v>
      </c>
      <c r="D131" t="s">
        <v>117</v>
      </c>
      <c r="E131" t="s">
        <v>114</v>
      </c>
      <c r="F131" s="3" t="s">
        <v>105</v>
      </c>
      <c r="G131" s="3" t="s">
        <v>45</v>
      </c>
      <c r="H131" s="3" t="s">
        <v>46</v>
      </c>
      <c r="I131" s="2">
        <v>0.8957499208271652</v>
      </c>
      <c r="J131" s="2">
        <v>0.21970777803924474</v>
      </c>
      <c r="K131" s="2">
        <v>0.40173654010717463</v>
      </c>
      <c r="L131" s="2">
        <v>0.21970777803924474</v>
      </c>
      <c r="M131" s="2">
        <v>0.19994718336345799</v>
      </c>
      <c r="N131" s="2">
        <v>0.34644139250345779</v>
      </c>
      <c r="O131" s="2">
        <v>0.74104394863625245</v>
      </c>
      <c r="P131" s="2">
        <v>0.88831888096371459</v>
      </c>
      <c r="Q131" s="2">
        <v>0.43663447205500328</v>
      </c>
      <c r="R131" s="2">
        <v>0.91274673866983413</v>
      </c>
      <c r="S131" s="2">
        <v>0.49853334976354247</v>
      </c>
      <c r="T131" s="2">
        <v>0.79471679065865775</v>
      </c>
      <c r="U131" s="2">
        <v>0.21970777803924474</v>
      </c>
      <c r="V131" s="2">
        <v>0.21970777803924474</v>
      </c>
      <c r="W131" s="2">
        <f t="shared" si="8"/>
        <v>0.49962145212180287</v>
      </c>
    </row>
    <row r="132" spans="1:23" hidden="1" x14ac:dyDescent="0.2">
      <c r="A132" t="str">
        <f t="shared" si="9"/>
        <v/>
      </c>
      <c r="B132" t="str">
        <f t="shared" si="10"/>
        <v>UTMiscellaneousPool Pump</v>
      </c>
      <c r="C132" t="str">
        <f t="shared" si="11"/>
        <v>UT2021 CPAMiscellaneous_Pool Pump</v>
      </c>
      <c r="D132" t="s">
        <v>117</v>
      </c>
      <c r="E132" t="s">
        <v>114</v>
      </c>
      <c r="F132" s="3" t="s">
        <v>106</v>
      </c>
      <c r="G132" s="3" t="s">
        <v>45</v>
      </c>
      <c r="H132" s="3" t="s">
        <v>47</v>
      </c>
      <c r="I132" s="2">
        <v>0</v>
      </c>
      <c r="J132" s="2">
        <v>0</v>
      </c>
      <c r="K132" s="2">
        <v>0</v>
      </c>
      <c r="L132" s="2">
        <v>0</v>
      </c>
      <c r="M132" s="2">
        <v>0</v>
      </c>
      <c r="N132" s="2">
        <v>0</v>
      </c>
      <c r="O132" s="2">
        <v>0</v>
      </c>
      <c r="P132" s="2">
        <v>0.90300000000000002</v>
      </c>
      <c r="Q132" s="2">
        <v>0.06</v>
      </c>
      <c r="R132" s="2">
        <v>0.76</v>
      </c>
      <c r="S132" s="2">
        <v>0</v>
      </c>
      <c r="T132" s="2">
        <v>0</v>
      </c>
      <c r="U132" s="2">
        <v>0</v>
      </c>
      <c r="V132" s="2">
        <v>0.04</v>
      </c>
      <c r="W132" s="2">
        <f t="shared" si="8"/>
        <v>0.12592857142857145</v>
      </c>
    </row>
    <row r="133" spans="1:23" hidden="1" x14ac:dyDescent="0.2">
      <c r="A133" t="str">
        <f t="shared" si="9"/>
        <v/>
      </c>
      <c r="B133" t="str">
        <f t="shared" si="10"/>
        <v>UTMiscellaneousPool Heater</v>
      </c>
      <c r="C133" t="str">
        <f t="shared" si="11"/>
        <v>UT2021 CPAMiscellaneous_Pool Heater</v>
      </c>
      <c r="D133" t="s">
        <v>117</v>
      </c>
      <c r="E133" t="s">
        <v>114</v>
      </c>
      <c r="F133" s="3" t="s">
        <v>107</v>
      </c>
      <c r="G133" s="3" t="s">
        <v>45</v>
      </c>
      <c r="H133" s="3" t="s">
        <v>48</v>
      </c>
      <c r="I133" s="2">
        <v>0</v>
      </c>
      <c r="J133" s="2">
        <v>0</v>
      </c>
      <c r="K133" s="2">
        <v>0</v>
      </c>
      <c r="L133" s="2">
        <v>0</v>
      </c>
      <c r="M133" s="2">
        <v>0</v>
      </c>
      <c r="N133" s="2">
        <v>0</v>
      </c>
      <c r="O133" s="2">
        <v>0</v>
      </c>
      <c r="P133" s="2">
        <v>0.36199999999999999</v>
      </c>
      <c r="Q133" s="2">
        <v>0.01</v>
      </c>
      <c r="R133" s="2">
        <v>0.27</v>
      </c>
      <c r="S133" s="2">
        <v>0</v>
      </c>
      <c r="T133" s="2">
        <v>0</v>
      </c>
      <c r="U133" s="2">
        <v>0</v>
      </c>
      <c r="V133" s="2">
        <v>0.01</v>
      </c>
      <c r="W133" s="2">
        <f t="shared" si="8"/>
        <v>4.6571428571428576E-2</v>
      </c>
    </row>
    <row r="134" spans="1:23" hidden="1" x14ac:dyDescent="0.2">
      <c r="A134" t="str">
        <f t="shared" si="9"/>
        <v/>
      </c>
      <c r="B134" t="str">
        <f t="shared" si="10"/>
        <v>UTMiscellaneousClothes Washer</v>
      </c>
      <c r="C134" t="str">
        <f t="shared" si="11"/>
        <v>UT2021 CPAMiscellaneous_Clothes Washer</v>
      </c>
      <c r="D134" t="s">
        <v>117</v>
      </c>
      <c r="E134" t="s">
        <v>114</v>
      </c>
      <c r="F134" s="3" t="s">
        <v>108</v>
      </c>
      <c r="G134" s="3" t="s">
        <v>45</v>
      </c>
      <c r="H134" s="3" t="s">
        <v>49</v>
      </c>
      <c r="I134" s="2">
        <v>0</v>
      </c>
      <c r="J134" s="2">
        <v>0</v>
      </c>
      <c r="K134" s="2">
        <v>7.0000000000000007E-2</v>
      </c>
      <c r="L134" s="2">
        <v>0</v>
      </c>
      <c r="M134" s="2">
        <v>0</v>
      </c>
      <c r="N134" s="2">
        <v>0</v>
      </c>
      <c r="O134" s="2">
        <v>0.63</v>
      </c>
      <c r="P134" s="2">
        <v>0.15</v>
      </c>
      <c r="Q134" s="2">
        <v>0.15</v>
      </c>
      <c r="R134" s="2">
        <v>0.67</v>
      </c>
      <c r="S134" s="2">
        <v>0</v>
      </c>
      <c r="T134" s="2">
        <v>0</v>
      </c>
      <c r="U134" s="2">
        <v>0</v>
      </c>
      <c r="V134" s="2">
        <v>0.15</v>
      </c>
      <c r="W134" s="2">
        <f t="shared" si="8"/>
        <v>0.12999999999999998</v>
      </c>
    </row>
    <row r="135" spans="1:23" hidden="1" x14ac:dyDescent="0.2">
      <c r="A135" t="str">
        <f t="shared" si="9"/>
        <v/>
      </c>
      <c r="B135" t="str">
        <f t="shared" si="10"/>
        <v>UTMiscellaneousClothes Dryer</v>
      </c>
      <c r="C135" t="str">
        <f t="shared" si="11"/>
        <v>UT2021 CPAMiscellaneous_Clothes Dryer</v>
      </c>
      <c r="D135" t="s">
        <v>117</v>
      </c>
      <c r="E135" t="s">
        <v>114</v>
      </c>
      <c r="F135" s="3" t="s">
        <v>109</v>
      </c>
      <c r="G135" s="3" t="s">
        <v>45</v>
      </c>
      <c r="H135" s="3" t="s">
        <v>50</v>
      </c>
      <c r="I135" s="2">
        <v>0</v>
      </c>
      <c r="J135" s="2">
        <v>0</v>
      </c>
      <c r="K135" s="2">
        <v>0.04</v>
      </c>
      <c r="L135" s="2">
        <v>0</v>
      </c>
      <c r="M135" s="2">
        <v>0</v>
      </c>
      <c r="N135" s="2">
        <v>0</v>
      </c>
      <c r="O135" s="2">
        <v>0.57999999999999996</v>
      </c>
      <c r="P135" s="2">
        <v>0.11</v>
      </c>
      <c r="Q135" s="2">
        <v>0.11</v>
      </c>
      <c r="R135" s="2">
        <v>0.26</v>
      </c>
      <c r="S135" s="2">
        <v>0</v>
      </c>
      <c r="T135" s="2">
        <v>0</v>
      </c>
      <c r="U135" s="2">
        <v>0</v>
      </c>
      <c r="V135" s="2">
        <v>0.1</v>
      </c>
      <c r="W135" s="2">
        <f t="shared" si="8"/>
        <v>8.5714285714285729E-2</v>
      </c>
    </row>
    <row r="136" spans="1:23" hidden="1" x14ac:dyDescent="0.2">
      <c r="A136" t="str">
        <f t="shared" si="9"/>
        <v/>
      </c>
      <c r="B136" t="str">
        <f t="shared" si="10"/>
        <v>UTMiscellaneousOther Miscellaneous</v>
      </c>
      <c r="C136" t="str">
        <f t="shared" si="11"/>
        <v>UT2021 CPAMiscellaneous_Other Miscellaneous</v>
      </c>
      <c r="D136" t="s">
        <v>117</v>
      </c>
      <c r="E136" t="s">
        <v>114</v>
      </c>
      <c r="F136" s="3" t="s">
        <v>110</v>
      </c>
      <c r="G136" s="3" t="s">
        <v>45</v>
      </c>
      <c r="H136" s="3" t="s">
        <v>51</v>
      </c>
      <c r="I136" s="2">
        <v>1</v>
      </c>
      <c r="J136" s="2">
        <v>1</v>
      </c>
      <c r="K136" s="2">
        <v>1</v>
      </c>
      <c r="L136" s="2">
        <v>1</v>
      </c>
      <c r="M136" s="2">
        <v>1</v>
      </c>
      <c r="N136" s="2">
        <v>1</v>
      </c>
      <c r="O136" s="2">
        <v>1</v>
      </c>
      <c r="P136" s="2">
        <v>1</v>
      </c>
      <c r="Q136" s="2">
        <v>1</v>
      </c>
      <c r="R136" s="2">
        <v>1</v>
      </c>
      <c r="S136" s="2">
        <v>1</v>
      </c>
      <c r="T136" s="2">
        <v>1</v>
      </c>
      <c r="U136" s="2">
        <v>1</v>
      </c>
      <c r="V136" s="2">
        <v>1</v>
      </c>
      <c r="W136" s="2">
        <f t="shared" si="8"/>
        <v>1</v>
      </c>
    </row>
    <row r="137" spans="1:23" hidden="1" x14ac:dyDescent="0.2">
      <c r="A137">
        <f t="shared" si="9"/>
        <v>1</v>
      </c>
      <c r="B137" t="str">
        <f t="shared" si="10"/>
        <v>IDCoolingAir-Cooled Chiller</v>
      </c>
      <c r="C137" t="str">
        <f t="shared" si="11"/>
        <v>ID2021 CPACooling_Air-Cooled Chiller</v>
      </c>
      <c r="D137" t="s">
        <v>119</v>
      </c>
      <c r="E137" t="s">
        <v>114</v>
      </c>
      <c r="F137" s="3" t="s">
        <v>66</v>
      </c>
      <c r="G137" s="3" t="s">
        <v>3</v>
      </c>
      <c r="H137" s="3" t="s">
        <v>4</v>
      </c>
      <c r="I137" s="2">
        <v>7.3056692294733591E-2</v>
      </c>
      <c r="J137" s="2">
        <v>7.6853115166733141E-2</v>
      </c>
      <c r="K137" s="2">
        <v>0</v>
      </c>
      <c r="L137" s="2">
        <v>0</v>
      </c>
      <c r="M137" s="2">
        <v>0</v>
      </c>
      <c r="N137" s="2">
        <v>0</v>
      </c>
      <c r="O137" s="2">
        <v>0.18298780213103177</v>
      </c>
      <c r="P137" s="2">
        <v>0</v>
      </c>
      <c r="Q137" s="2">
        <v>0.10299501201360378</v>
      </c>
      <c r="R137" s="2">
        <v>4.5443774609666567E-2</v>
      </c>
      <c r="S137" s="2">
        <v>1.7012373092819316E-4</v>
      </c>
      <c r="T137" s="2">
        <v>3.571697536902072E-4</v>
      </c>
      <c r="U137" s="2">
        <v>7.6853115166733141E-2</v>
      </c>
      <c r="V137" s="2">
        <v>3.8710177838984471E-2</v>
      </c>
      <c r="W137" s="2">
        <f>AVERAGE(I137:V137)</f>
        <v>4.2673355907578918E-2</v>
      </c>
    </row>
    <row r="138" spans="1:23" hidden="1" x14ac:dyDescent="0.2">
      <c r="A138" t="str">
        <f t="shared" si="9"/>
        <v/>
      </c>
      <c r="B138" t="str">
        <f t="shared" si="10"/>
        <v>IDCoolingWater-Cooled Chiller</v>
      </c>
      <c r="C138" t="str">
        <f t="shared" si="11"/>
        <v>ID2021 CPACooling_Water-Cooled Chiller</v>
      </c>
      <c r="D138" t="s">
        <v>119</v>
      </c>
      <c r="E138" t="s">
        <v>114</v>
      </c>
      <c r="F138" s="3" t="s">
        <v>67</v>
      </c>
      <c r="G138" s="3" t="s">
        <v>3</v>
      </c>
      <c r="H138" s="3" t="s">
        <v>5</v>
      </c>
      <c r="I138" s="2">
        <v>0.47444818593657406</v>
      </c>
      <c r="J138" s="2">
        <v>7.8963550487952602E-3</v>
      </c>
      <c r="K138" s="2">
        <v>4.1012594140410585E-2</v>
      </c>
      <c r="L138" s="2">
        <v>2.5667560263848729E-3</v>
      </c>
      <c r="M138" s="2">
        <v>0</v>
      </c>
      <c r="N138" s="2">
        <v>0</v>
      </c>
      <c r="O138" s="2">
        <v>0.55334727690065189</v>
      </c>
      <c r="P138" s="2">
        <v>0.56480652046221125</v>
      </c>
      <c r="Q138" s="2">
        <v>0.14716237093729359</v>
      </c>
      <c r="R138" s="2">
        <v>9.901986806343531E-2</v>
      </c>
      <c r="S138" s="2">
        <v>0</v>
      </c>
      <c r="T138" s="2">
        <v>0</v>
      </c>
      <c r="U138" s="2">
        <v>7.8963550487952602E-3</v>
      </c>
      <c r="V138" s="2">
        <v>3.8710177838984471E-2</v>
      </c>
      <c r="W138" s="2">
        <f t="shared" ref="W138:W181" si="12">AVERAGE(I138:V138)</f>
        <v>0.13834760431453832</v>
      </c>
    </row>
    <row r="139" spans="1:23" hidden="1" x14ac:dyDescent="0.2">
      <c r="A139" t="str">
        <f t="shared" si="9"/>
        <v/>
      </c>
      <c r="B139" t="str">
        <f t="shared" si="10"/>
        <v>IDCoolingRTU</v>
      </c>
      <c r="C139" t="str">
        <f t="shared" si="11"/>
        <v>ID2021 CPACooling_RTU</v>
      </c>
      <c r="D139" t="s">
        <v>119</v>
      </c>
      <c r="E139" t="s">
        <v>114</v>
      </c>
      <c r="F139" s="3" t="s">
        <v>68</v>
      </c>
      <c r="G139" s="3" t="s">
        <v>3</v>
      </c>
      <c r="H139" s="3" t="s">
        <v>6</v>
      </c>
      <c r="I139" s="2">
        <v>0.13442669079762645</v>
      </c>
      <c r="J139" s="2">
        <v>0.54471886718182616</v>
      </c>
      <c r="K139" s="2">
        <v>0.68561656140722638</v>
      </c>
      <c r="L139" s="2">
        <v>0.6574917629723811</v>
      </c>
      <c r="M139" s="2">
        <v>0.54181302153059441</v>
      </c>
      <c r="N139" s="2">
        <v>0.29956192874752036</v>
      </c>
      <c r="O139" s="2">
        <v>0.21903346157718856</v>
      </c>
      <c r="P139" s="2">
        <v>0.2486785431748221</v>
      </c>
      <c r="Q139" s="2">
        <v>0.3412977129072714</v>
      </c>
      <c r="R139" s="2">
        <v>0.2919522712877925</v>
      </c>
      <c r="S139" s="2">
        <v>0.18996541422927149</v>
      </c>
      <c r="T139" s="2">
        <v>0.39882678236445196</v>
      </c>
      <c r="U139" s="2">
        <v>0.54471886718182616</v>
      </c>
      <c r="V139" s="2">
        <v>0.21827424273899113</v>
      </c>
      <c r="W139" s="2">
        <f t="shared" si="12"/>
        <v>0.37974115200705644</v>
      </c>
    </row>
    <row r="140" spans="1:23" hidden="1" x14ac:dyDescent="0.2">
      <c r="A140" t="str">
        <f t="shared" si="9"/>
        <v/>
      </c>
      <c r="B140" t="str">
        <f t="shared" si="10"/>
        <v>IDCoolingPTAC</v>
      </c>
      <c r="C140" t="str">
        <f t="shared" si="11"/>
        <v>ID2021 CPACooling_PTAC</v>
      </c>
      <c r="D140" t="s">
        <v>119</v>
      </c>
      <c r="E140" t="s">
        <v>114</v>
      </c>
      <c r="F140" s="3" t="s">
        <v>69</v>
      </c>
      <c r="G140" s="3" t="s">
        <v>3</v>
      </c>
      <c r="H140" s="3" t="s">
        <v>7</v>
      </c>
      <c r="I140" s="2">
        <v>1.1374376329811909E-2</v>
      </c>
      <c r="J140" s="2">
        <v>5.1037525638056285E-3</v>
      </c>
      <c r="K140" s="2">
        <v>0</v>
      </c>
      <c r="L140" s="2">
        <v>1.5815813750569667E-2</v>
      </c>
      <c r="M140" s="2">
        <v>1.7934028486014785E-2</v>
      </c>
      <c r="N140" s="2">
        <v>0</v>
      </c>
      <c r="O140" s="2">
        <v>3.460625879021306E-3</v>
      </c>
      <c r="P140" s="2">
        <v>1.5953788756159278E-3</v>
      </c>
      <c r="Q140" s="2">
        <v>5.1445575943583843E-2</v>
      </c>
      <c r="R140" s="2">
        <v>0.35255094470116205</v>
      </c>
      <c r="S140" s="2">
        <v>1.0632280972561506E-2</v>
      </c>
      <c r="T140" s="2">
        <v>2.2322160203139176E-2</v>
      </c>
      <c r="U140" s="2">
        <v>5.1037525638056285E-3</v>
      </c>
      <c r="V140" s="2">
        <v>4.4938814681556999E-2</v>
      </c>
      <c r="W140" s="2">
        <f t="shared" si="12"/>
        <v>3.8734107496474886E-2</v>
      </c>
    </row>
    <row r="141" spans="1:23" hidden="1" x14ac:dyDescent="0.2">
      <c r="A141" t="str">
        <f t="shared" si="9"/>
        <v/>
      </c>
      <c r="B141" t="str">
        <f t="shared" si="10"/>
        <v>IDCoolingPTHP</v>
      </c>
      <c r="C141" t="str">
        <f t="shared" si="11"/>
        <v>ID2021 CPACooling_PTHP</v>
      </c>
      <c r="D141" t="s">
        <v>119</v>
      </c>
      <c r="E141" t="s">
        <v>114</v>
      </c>
      <c r="F141" s="3" t="s">
        <v>70</v>
      </c>
      <c r="G141" s="3" t="s">
        <v>3</v>
      </c>
      <c r="H141" s="3" t="s">
        <v>8</v>
      </c>
      <c r="I141" s="2">
        <v>7.4017279286377729E-3</v>
      </c>
      <c r="J141" s="2">
        <v>6.5150387444824018E-3</v>
      </c>
      <c r="K141" s="2">
        <v>5.2744385845371984E-3</v>
      </c>
      <c r="L141" s="2">
        <v>5.9565568658920846E-3</v>
      </c>
      <c r="M141" s="2">
        <v>1.7021773469420302E-2</v>
      </c>
      <c r="N141" s="2">
        <v>8.2950061640632341E-3</v>
      </c>
      <c r="O141" s="2">
        <v>0</v>
      </c>
      <c r="P141" s="2">
        <v>2.8307858750558509E-2</v>
      </c>
      <c r="Q141" s="2">
        <v>1.8417203337670225E-2</v>
      </c>
      <c r="R141" s="2">
        <v>0.1240001616134995</v>
      </c>
      <c r="S141" s="2">
        <v>4.8405812153381016E-3</v>
      </c>
      <c r="T141" s="2">
        <v>1.9641845741919278E-3</v>
      </c>
      <c r="U141" s="2">
        <v>6.5150387444824018E-3</v>
      </c>
      <c r="V141" s="2">
        <v>4.5427696859393928E-2</v>
      </c>
      <c r="W141" s="2">
        <f t="shared" si="12"/>
        <v>1.9995519060869112E-2</v>
      </c>
    </row>
    <row r="142" spans="1:23" hidden="1" x14ac:dyDescent="0.2">
      <c r="A142" t="str">
        <f t="shared" si="9"/>
        <v/>
      </c>
      <c r="B142" t="str">
        <f t="shared" si="10"/>
        <v>IDCoolingEvaporative AC</v>
      </c>
      <c r="C142" t="str">
        <f t="shared" si="11"/>
        <v>ID2021 CPACooling_Evaporative AC</v>
      </c>
      <c r="D142" t="s">
        <v>119</v>
      </c>
      <c r="E142" t="s">
        <v>114</v>
      </c>
      <c r="F142" s="3" t="s">
        <v>71</v>
      </c>
      <c r="G142" s="3" t="s">
        <v>3</v>
      </c>
      <c r="H142" s="3" t="s">
        <v>9</v>
      </c>
      <c r="I142" s="2">
        <v>6.0628002274057152E-2</v>
      </c>
      <c r="J142" s="2">
        <v>6.0889077234131637E-2</v>
      </c>
      <c r="K142" s="2">
        <v>1.7680076602791042E-3</v>
      </c>
      <c r="L142" s="2">
        <v>9.0125933992116103E-2</v>
      </c>
      <c r="M142" s="2">
        <v>2.2834063625471555E-2</v>
      </c>
      <c r="N142" s="2">
        <v>0.45352129856401652</v>
      </c>
      <c r="O142" s="2">
        <v>2.180548790474449E-3</v>
      </c>
      <c r="P142" s="2">
        <v>0.15501631986117639</v>
      </c>
      <c r="Q142" s="2">
        <v>9.2819986410731983E-2</v>
      </c>
      <c r="R142" s="2">
        <v>7.153715390187937E-4</v>
      </c>
      <c r="S142" s="2">
        <v>4.101900657041526E-2</v>
      </c>
      <c r="T142" s="2">
        <v>8.6118194054632419E-2</v>
      </c>
      <c r="U142" s="2">
        <v>6.0889077234131637E-2</v>
      </c>
      <c r="V142" s="2">
        <v>8.5061673973946691E-2</v>
      </c>
      <c r="W142" s="2">
        <f t="shared" si="12"/>
        <v>8.6684754413185697E-2</v>
      </c>
    </row>
    <row r="143" spans="1:23" hidden="1" x14ac:dyDescent="0.2">
      <c r="A143" t="str">
        <f t="shared" si="9"/>
        <v/>
      </c>
      <c r="B143" t="str">
        <f t="shared" si="10"/>
        <v>IDCoolingAir-Source Heat Pump</v>
      </c>
      <c r="C143" t="str">
        <f t="shared" si="11"/>
        <v>ID2021 CPACooling_Air-Source Heat Pump</v>
      </c>
      <c r="D143" t="s">
        <v>119</v>
      </c>
      <c r="E143" t="s">
        <v>114</v>
      </c>
      <c r="F143" s="3" t="s">
        <v>72</v>
      </c>
      <c r="G143" s="3" t="s">
        <v>3</v>
      </c>
      <c r="H143" s="3" t="s">
        <v>10</v>
      </c>
      <c r="I143" s="2">
        <v>9.6001913899083996E-2</v>
      </c>
      <c r="J143" s="2">
        <v>0.12950644863208427</v>
      </c>
      <c r="K143" s="2">
        <v>0.16703698072074866</v>
      </c>
      <c r="L143" s="2">
        <v>3.6543349370731448E-2</v>
      </c>
      <c r="M143" s="2">
        <v>5.1554951332059763E-2</v>
      </c>
      <c r="N143" s="2">
        <v>0</v>
      </c>
      <c r="O143" s="2">
        <v>7.6703384014084781E-3</v>
      </c>
      <c r="P143" s="2">
        <v>1.5953788756159278E-3</v>
      </c>
      <c r="Q143" s="2">
        <v>4.9954417891049908E-2</v>
      </c>
      <c r="R143" s="2">
        <v>5.5345238477139062E-2</v>
      </c>
      <c r="S143" s="2">
        <v>2.2057197037608587E-2</v>
      </c>
      <c r="T143" s="2">
        <v>4.6308434396752612E-2</v>
      </c>
      <c r="U143" s="2">
        <v>0.12950644863208427</v>
      </c>
      <c r="V143" s="2">
        <v>6.3691017517844353E-2</v>
      </c>
      <c r="W143" s="2">
        <f t="shared" si="12"/>
        <v>6.1198008227443659E-2</v>
      </c>
    </row>
    <row r="144" spans="1:23" hidden="1" x14ac:dyDescent="0.2">
      <c r="A144" t="str">
        <f t="shared" si="9"/>
        <v/>
      </c>
      <c r="B144" t="str">
        <f t="shared" si="10"/>
        <v>IDCoolingGeothermal Heat Pump</v>
      </c>
      <c r="C144" t="str">
        <f t="shared" si="11"/>
        <v>ID2021 CPACooling_Geothermal Heat Pump</v>
      </c>
      <c r="D144" t="s">
        <v>119</v>
      </c>
      <c r="E144" t="s">
        <v>114</v>
      </c>
      <c r="F144" s="3" t="s">
        <v>73</v>
      </c>
      <c r="G144" s="3" t="s">
        <v>3</v>
      </c>
      <c r="H144" s="3" t="s">
        <v>11</v>
      </c>
      <c r="I144" s="2">
        <v>5.9794985621563358E-2</v>
      </c>
      <c r="J144" s="2">
        <v>2.8580921316997649E-2</v>
      </c>
      <c r="K144" s="2">
        <v>0</v>
      </c>
      <c r="L144" s="2">
        <v>0</v>
      </c>
      <c r="M144" s="2">
        <v>0</v>
      </c>
      <c r="N144" s="2">
        <v>0</v>
      </c>
      <c r="O144" s="2">
        <v>2.4038308603996035E-2</v>
      </c>
      <c r="P144" s="2">
        <v>0</v>
      </c>
      <c r="Q144" s="2">
        <v>9.1900723321632072E-3</v>
      </c>
      <c r="R144" s="2">
        <v>2.0774296964418999E-4</v>
      </c>
      <c r="S144" s="2">
        <v>0</v>
      </c>
      <c r="T144" s="2">
        <v>0</v>
      </c>
      <c r="U144" s="2">
        <v>2.8580921316997649E-2</v>
      </c>
      <c r="V144" s="2">
        <v>6.9924895218339861E-2</v>
      </c>
      <c r="W144" s="2">
        <f t="shared" si="12"/>
        <v>1.573698909855014E-2</v>
      </c>
    </row>
    <row r="145" spans="1:23" hidden="1" x14ac:dyDescent="0.2">
      <c r="A145" t="str">
        <f t="shared" si="9"/>
        <v/>
      </c>
      <c r="B145" t="str">
        <f t="shared" si="10"/>
        <v>IDHeatingElectric Furnace</v>
      </c>
      <c r="C145" t="str">
        <f t="shared" si="11"/>
        <v>ID2021 CPAHeating_Electric Furnace</v>
      </c>
      <c r="D145" t="s">
        <v>119</v>
      </c>
      <c r="E145" t="s">
        <v>114</v>
      </c>
      <c r="F145" s="3" t="s">
        <v>74</v>
      </c>
      <c r="G145" s="3" t="s">
        <v>12</v>
      </c>
      <c r="H145" s="3" t="s">
        <v>13</v>
      </c>
      <c r="I145" s="2">
        <v>0.10439886541213139</v>
      </c>
      <c r="J145" s="2">
        <v>4.7832889398554027E-2</v>
      </c>
      <c r="K145" s="2">
        <v>0.27293304917779582</v>
      </c>
      <c r="L145" s="2">
        <v>0.38090936288239491</v>
      </c>
      <c r="M145" s="2">
        <v>0.34821170277344232</v>
      </c>
      <c r="N145" s="2">
        <v>0.44567044258559041</v>
      </c>
      <c r="O145" s="2">
        <v>0</v>
      </c>
      <c r="P145" s="2">
        <v>0</v>
      </c>
      <c r="Q145" s="2">
        <v>0.11631488541444709</v>
      </c>
      <c r="R145" s="2">
        <v>9.9857780821440464E-2</v>
      </c>
      <c r="S145" s="2">
        <v>6.1425035015076242E-2</v>
      </c>
      <c r="T145" s="2">
        <v>4.6271066476287676E-2</v>
      </c>
      <c r="U145" s="2">
        <v>4.7832889398554027E-2</v>
      </c>
      <c r="V145" s="2">
        <v>0</v>
      </c>
      <c r="W145" s="2">
        <f t="shared" si="12"/>
        <v>0.14083271209683676</v>
      </c>
    </row>
    <row r="146" spans="1:23" hidden="1" x14ac:dyDescent="0.2">
      <c r="A146" t="str">
        <f t="shared" si="9"/>
        <v/>
      </c>
      <c r="B146" t="str">
        <f t="shared" si="10"/>
        <v>IDHeatingElectric Room Heat</v>
      </c>
      <c r="C146" t="str">
        <f t="shared" si="11"/>
        <v>ID2021 CPAHeating_Electric Room Heat</v>
      </c>
      <c r="D146" t="s">
        <v>119</v>
      </c>
      <c r="E146" t="s">
        <v>114</v>
      </c>
      <c r="F146" s="3" t="s">
        <v>75</v>
      </c>
      <c r="G146" s="3" t="s">
        <v>12</v>
      </c>
      <c r="H146" s="3" t="s">
        <v>14</v>
      </c>
      <c r="I146" s="2">
        <v>0</v>
      </c>
      <c r="J146" s="2">
        <v>1.4737397937617865E-2</v>
      </c>
      <c r="K146" s="2">
        <v>0</v>
      </c>
      <c r="L146" s="2">
        <v>2.7981835350928571E-2</v>
      </c>
      <c r="M146" s="2">
        <v>2.7456013440430041E-2</v>
      </c>
      <c r="N146" s="2">
        <v>0</v>
      </c>
      <c r="O146" s="2">
        <v>1.4489431230925221E-3</v>
      </c>
      <c r="P146" s="2">
        <v>0</v>
      </c>
      <c r="Q146" s="2">
        <v>1.6461845218727001E-2</v>
      </c>
      <c r="R146" s="2">
        <v>0.17451216694861241</v>
      </c>
      <c r="S146" s="2">
        <v>9.5741190985577981E-3</v>
      </c>
      <c r="T146" s="2">
        <v>7.2121196374170821E-3</v>
      </c>
      <c r="U146" s="2">
        <v>1.4737397937617865E-2</v>
      </c>
      <c r="V146" s="2">
        <v>7.4320704105044549E-3</v>
      </c>
      <c r="W146" s="2">
        <f t="shared" si="12"/>
        <v>2.1539564935964688E-2</v>
      </c>
    </row>
    <row r="147" spans="1:23" hidden="1" x14ac:dyDescent="0.2">
      <c r="A147" t="str">
        <f t="shared" si="9"/>
        <v/>
      </c>
      <c r="B147" t="str">
        <f t="shared" si="10"/>
        <v>IDHeatingPTHP</v>
      </c>
      <c r="C147" t="str">
        <f t="shared" si="11"/>
        <v>ID2021 CPAHeating_PTHP</v>
      </c>
      <c r="D147" t="s">
        <v>119</v>
      </c>
      <c r="E147" t="s">
        <v>114</v>
      </c>
      <c r="F147" s="3" t="s">
        <v>76</v>
      </c>
      <c r="G147" s="3" t="s">
        <v>12</v>
      </c>
      <c r="H147" s="3" t="s">
        <v>8</v>
      </c>
      <c r="I147" s="2">
        <v>7.4017279286377729E-3</v>
      </c>
      <c r="J147" s="2">
        <v>6.5150387444824018E-3</v>
      </c>
      <c r="K147" s="2">
        <v>5.2744385845371992E-3</v>
      </c>
      <c r="L147" s="2">
        <v>5.9565568658920855E-3</v>
      </c>
      <c r="M147" s="2">
        <v>1.7021773469420298E-2</v>
      </c>
      <c r="N147" s="2">
        <v>8.2950061640632341E-3</v>
      </c>
      <c r="O147" s="2">
        <v>0</v>
      </c>
      <c r="P147" s="2">
        <v>2.8307858750558523E-2</v>
      </c>
      <c r="Q147" s="2">
        <v>1.8417203337670225E-2</v>
      </c>
      <c r="R147" s="2">
        <v>0.1240001616134995</v>
      </c>
      <c r="S147" s="2">
        <v>4.840581215338105E-3</v>
      </c>
      <c r="T147" s="2">
        <v>1.9641845741919274E-3</v>
      </c>
      <c r="U147" s="2">
        <v>6.5150387444824018E-3</v>
      </c>
      <c r="V147" s="2">
        <v>4.5427696859393928E-2</v>
      </c>
      <c r="W147" s="2">
        <f t="shared" si="12"/>
        <v>1.9995519060869112E-2</v>
      </c>
    </row>
    <row r="148" spans="1:23" hidden="1" x14ac:dyDescent="0.2">
      <c r="A148" t="str">
        <f t="shared" si="9"/>
        <v/>
      </c>
      <c r="B148" t="str">
        <f t="shared" si="10"/>
        <v>IDHeatingAir-Source Heat Pump</v>
      </c>
      <c r="C148" t="str">
        <f t="shared" si="11"/>
        <v>ID2021 CPAHeating_Air-Source Heat Pump</v>
      </c>
      <c r="D148" t="s">
        <v>119</v>
      </c>
      <c r="E148" t="s">
        <v>114</v>
      </c>
      <c r="F148" s="3" t="s">
        <v>77</v>
      </c>
      <c r="G148" s="3" t="s">
        <v>12</v>
      </c>
      <c r="H148" s="3" t="s">
        <v>10</v>
      </c>
      <c r="I148" s="2">
        <v>9.6001913899083996E-2</v>
      </c>
      <c r="J148" s="2">
        <v>0.12950644863208427</v>
      </c>
      <c r="K148" s="2">
        <v>0.16703698072074866</v>
      </c>
      <c r="L148" s="2">
        <v>3.6543349370731448E-2</v>
      </c>
      <c r="M148" s="2">
        <v>5.1554951332059763E-2</v>
      </c>
      <c r="N148" s="2">
        <v>0</v>
      </c>
      <c r="O148" s="2">
        <v>7.6703384014084781E-3</v>
      </c>
      <c r="P148" s="2">
        <v>1.5953788756159278E-3</v>
      </c>
      <c r="Q148" s="2">
        <v>4.9954417891049915E-2</v>
      </c>
      <c r="R148" s="2">
        <v>5.5345238477139062E-2</v>
      </c>
      <c r="S148" s="2">
        <v>2.2057197037608587E-2</v>
      </c>
      <c r="T148" s="2">
        <v>4.6308434396752612E-2</v>
      </c>
      <c r="U148" s="2">
        <v>0.12950644863208427</v>
      </c>
      <c r="V148" s="2">
        <v>6.3691017517844353E-2</v>
      </c>
      <c r="W148" s="2">
        <f t="shared" si="12"/>
        <v>6.1198008227443659E-2</v>
      </c>
    </row>
    <row r="149" spans="1:23" hidden="1" x14ac:dyDescent="0.2">
      <c r="A149" t="str">
        <f t="shared" si="9"/>
        <v/>
      </c>
      <c r="B149" t="str">
        <f t="shared" si="10"/>
        <v>IDHeatingGeothermal Heat Pump</v>
      </c>
      <c r="C149" t="str">
        <f t="shared" si="11"/>
        <v>ID2021 CPAHeating_Geothermal Heat Pump</v>
      </c>
      <c r="D149" t="s">
        <v>119</v>
      </c>
      <c r="E149" t="s">
        <v>114</v>
      </c>
      <c r="F149" s="3" t="s">
        <v>78</v>
      </c>
      <c r="G149" s="3" t="s">
        <v>12</v>
      </c>
      <c r="H149" s="3" t="s">
        <v>11</v>
      </c>
      <c r="I149" s="2">
        <v>5.9794985621563358E-2</v>
      </c>
      <c r="J149" s="2">
        <v>2.8580921316997649E-2</v>
      </c>
      <c r="K149" s="2">
        <v>0</v>
      </c>
      <c r="L149" s="2">
        <v>0</v>
      </c>
      <c r="M149" s="2">
        <v>0</v>
      </c>
      <c r="N149" s="2">
        <v>0</v>
      </c>
      <c r="O149" s="2">
        <v>2.4038308603996035E-2</v>
      </c>
      <c r="P149" s="2">
        <v>0</v>
      </c>
      <c r="Q149" s="2">
        <v>9.1900723321632072E-3</v>
      </c>
      <c r="R149" s="2">
        <v>2.0774296964418999E-4</v>
      </c>
      <c r="S149" s="2">
        <v>0</v>
      </c>
      <c r="T149" s="2">
        <v>0</v>
      </c>
      <c r="U149" s="2">
        <v>2.8580921316997649E-2</v>
      </c>
      <c r="V149" s="2">
        <v>6.9924895218339861E-2</v>
      </c>
      <c r="W149" s="2">
        <f t="shared" si="12"/>
        <v>1.573698909855014E-2</v>
      </c>
    </row>
    <row r="150" spans="1:23" hidden="1" x14ac:dyDescent="0.2">
      <c r="A150" t="str">
        <f t="shared" si="9"/>
        <v/>
      </c>
      <c r="B150" t="str">
        <f t="shared" si="10"/>
        <v>IDVentilationVentilation</v>
      </c>
      <c r="C150" t="str">
        <f t="shared" si="11"/>
        <v>ID2021 CPAVentilation_Ventilation</v>
      </c>
      <c r="D150" t="s">
        <v>119</v>
      </c>
      <c r="E150" t="s">
        <v>114</v>
      </c>
      <c r="F150" s="3" t="s">
        <v>79</v>
      </c>
      <c r="G150" s="3" t="s">
        <v>15</v>
      </c>
      <c r="H150" s="3" t="s">
        <v>15</v>
      </c>
      <c r="I150" s="2">
        <v>1</v>
      </c>
      <c r="J150" s="2">
        <v>1</v>
      </c>
      <c r="K150" s="2">
        <v>1</v>
      </c>
      <c r="L150" s="2">
        <v>1</v>
      </c>
      <c r="M150" s="2">
        <v>1</v>
      </c>
      <c r="N150" s="2">
        <v>1</v>
      </c>
      <c r="O150" s="2">
        <v>1</v>
      </c>
      <c r="P150" s="2">
        <v>1</v>
      </c>
      <c r="Q150" s="2">
        <v>1</v>
      </c>
      <c r="R150" s="2">
        <v>1</v>
      </c>
      <c r="S150" s="2">
        <v>1</v>
      </c>
      <c r="T150" s="2">
        <v>1</v>
      </c>
      <c r="U150" s="2">
        <v>1</v>
      </c>
      <c r="V150" s="2">
        <v>1</v>
      </c>
      <c r="W150" s="2">
        <f t="shared" si="12"/>
        <v>1</v>
      </c>
    </row>
    <row r="151" spans="1:23" hidden="1" x14ac:dyDescent="0.2">
      <c r="A151" t="str">
        <f t="shared" si="9"/>
        <v/>
      </c>
      <c r="B151" t="str">
        <f t="shared" si="10"/>
        <v>IDWater HeatingWater Heater</v>
      </c>
      <c r="C151" t="str">
        <f t="shared" si="11"/>
        <v>ID2021 CPAWater Heating_Water Heater</v>
      </c>
      <c r="D151" t="s">
        <v>119</v>
      </c>
      <c r="E151" t="s">
        <v>114</v>
      </c>
      <c r="F151" s="3" t="s">
        <v>80</v>
      </c>
      <c r="G151" s="3" t="s">
        <v>16</v>
      </c>
      <c r="H151" s="3" t="s">
        <v>17</v>
      </c>
      <c r="I151" s="2">
        <v>0.47638457125155281</v>
      </c>
      <c r="J151" s="2">
        <v>0.32370585911804439</v>
      </c>
      <c r="K151" s="2">
        <v>0.38093166583980503</v>
      </c>
      <c r="L151" s="2">
        <v>0.44664690687716274</v>
      </c>
      <c r="M151" s="2">
        <v>0.39156401002843094</v>
      </c>
      <c r="N151" s="2">
        <v>0.68585847577745629</v>
      </c>
      <c r="O151" s="2">
        <v>2.1986010872493248E-2</v>
      </c>
      <c r="P151" s="2">
        <v>0.24484780476647372</v>
      </c>
      <c r="Q151" s="2">
        <v>0.19032810161854644</v>
      </c>
      <c r="R151" s="2">
        <v>0.12928600000000001</v>
      </c>
      <c r="S151" s="2">
        <v>0.53309505366549204</v>
      </c>
      <c r="T151" s="2">
        <v>0.54115203265503886</v>
      </c>
      <c r="U151" s="2">
        <v>0.32370585911804439</v>
      </c>
      <c r="V151" s="2">
        <v>0.12867893406349934</v>
      </c>
      <c r="W151" s="2">
        <f t="shared" si="12"/>
        <v>0.3441550918322886</v>
      </c>
    </row>
    <row r="152" spans="1:23" hidden="1" x14ac:dyDescent="0.2">
      <c r="A152" t="str">
        <f t="shared" si="9"/>
        <v/>
      </c>
      <c r="B152" t="str">
        <f t="shared" si="10"/>
        <v>IDInterior LightingGeneral Service Lighting</v>
      </c>
      <c r="C152" t="str">
        <f t="shared" si="11"/>
        <v>ID2021 CPAInterior Lighting_General Service Lighting</v>
      </c>
      <c r="D152" t="s">
        <v>119</v>
      </c>
      <c r="E152" t="s">
        <v>114</v>
      </c>
      <c r="F152" s="3" t="s">
        <v>81</v>
      </c>
      <c r="G152" s="3" t="s">
        <v>18</v>
      </c>
      <c r="H152" s="3" t="s">
        <v>19</v>
      </c>
      <c r="I152" s="2">
        <v>1</v>
      </c>
      <c r="J152" s="2">
        <v>1</v>
      </c>
      <c r="K152" s="2">
        <v>1</v>
      </c>
      <c r="L152" s="2">
        <v>1</v>
      </c>
      <c r="M152" s="2">
        <v>1</v>
      </c>
      <c r="N152" s="2">
        <v>1</v>
      </c>
      <c r="O152" s="2">
        <v>1</v>
      </c>
      <c r="P152" s="2">
        <v>1</v>
      </c>
      <c r="Q152" s="2">
        <v>1</v>
      </c>
      <c r="R152" s="2">
        <v>1</v>
      </c>
      <c r="S152" s="2">
        <v>1</v>
      </c>
      <c r="T152" s="2">
        <v>1</v>
      </c>
      <c r="U152" s="2">
        <v>1</v>
      </c>
      <c r="V152" s="2">
        <v>1</v>
      </c>
      <c r="W152" s="2">
        <f t="shared" si="12"/>
        <v>1</v>
      </c>
    </row>
    <row r="153" spans="1:23" hidden="1" x14ac:dyDescent="0.2">
      <c r="A153" t="str">
        <f t="shared" si="9"/>
        <v/>
      </c>
      <c r="B153" t="str">
        <f t="shared" si="10"/>
        <v>IDInterior LightingExempted Lighting</v>
      </c>
      <c r="C153" t="str">
        <f t="shared" si="11"/>
        <v>ID2021 CPAInterior Lighting_Exempted Lighting</v>
      </c>
      <c r="D153" t="s">
        <v>119</v>
      </c>
      <c r="E153" t="s">
        <v>114</v>
      </c>
      <c r="F153" s="3" t="s">
        <v>82</v>
      </c>
      <c r="G153" s="3" t="s">
        <v>18</v>
      </c>
      <c r="H153" s="3" t="s">
        <v>20</v>
      </c>
      <c r="I153" s="2">
        <v>1</v>
      </c>
      <c r="J153" s="2">
        <v>1</v>
      </c>
      <c r="K153" s="2">
        <v>1</v>
      </c>
      <c r="L153" s="2">
        <v>1</v>
      </c>
      <c r="M153" s="2">
        <v>1</v>
      </c>
      <c r="N153" s="2">
        <v>1</v>
      </c>
      <c r="O153" s="2">
        <v>1</v>
      </c>
      <c r="P153" s="2">
        <v>1</v>
      </c>
      <c r="Q153" s="2">
        <v>1</v>
      </c>
      <c r="R153" s="2">
        <v>1</v>
      </c>
      <c r="S153" s="2">
        <v>1</v>
      </c>
      <c r="T153" s="2">
        <v>1</v>
      </c>
      <c r="U153" s="2">
        <v>1</v>
      </c>
      <c r="V153" s="2">
        <v>1</v>
      </c>
      <c r="W153" s="2">
        <f t="shared" si="12"/>
        <v>1</v>
      </c>
    </row>
    <row r="154" spans="1:23" hidden="1" x14ac:dyDescent="0.2">
      <c r="A154" t="str">
        <f t="shared" si="9"/>
        <v/>
      </c>
      <c r="B154" t="str">
        <f t="shared" si="10"/>
        <v>IDInterior LightingHigh-Bay Lighting</v>
      </c>
      <c r="C154" t="str">
        <f t="shared" si="11"/>
        <v>ID2021 CPAInterior Lighting_High-Bay Lighting</v>
      </c>
      <c r="D154" t="s">
        <v>119</v>
      </c>
      <c r="E154" t="s">
        <v>114</v>
      </c>
      <c r="F154" s="3" t="s">
        <v>83</v>
      </c>
      <c r="G154" s="3" t="s">
        <v>18</v>
      </c>
      <c r="H154" s="3" t="s">
        <v>21</v>
      </c>
      <c r="I154" s="2">
        <v>1</v>
      </c>
      <c r="J154" s="2">
        <v>1</v>
      </c>
      <c r="K154" s="2">
        <v>1</v>
      </c>
      <c r="L154" s="2">
        <v>1</v>
      </c>
      <c r="M154" s="2">
        <v>1</v>
      </c>
      <c r="N154" s="2">
        <v>1</v>
      </c>
      <c r="O154" s="2">
        <v>1</v>
      </c>
      <c r="P154" s="2">
        <v>1</v>
      </c>
      <c r="Q154" s="2">
        <v>1</v>
      </c>
      <c r="R154" s="2">
        <v>1</v>
      </c>
      <c r="S154" s="2">
        <v>1</v>
      </c>
      <c r="T154" s="2">
        <v>1</v>
      </c>
      <c r="U154" s="2">
        <v>1</v>
      </c>
      <c r="V154" s="2">
        <v>1</v>
      </c>
      <c r="W154" s="2">
        <f t="shared" si="12"/>
        <v>1</v>
      </c>
    </row>
    <row r="155" spans="1:23" hidden="1" x14ac:dyDescent="0.2">
      <c r="A155" t="str">
        <f t="shared" si="9"/>
        <v/>
      </c>
      <c r="B155" t="str">
        <f t="shared" si="10"/>
        <v>IDInterior LightingLinear Lighting</v>
      </c>
      <c r="C155" t="str">
        <f t="shared" si="11"/>
        <v>ID2021 CPAInterior Lighting_Linear Lighting</v>
      </c>
      <c r="D155" t="s">
        <v>119</v>
      </c>
      <c r="E155" t="s">
        <v>114</v>
      </c>
      <c r="F155" s="3" t="s">
        <v>84</v>
      </c>
      <c r="G155" s="3" t="s">
        <v>18</v>
      </c>
      <c r="H155" s="3" t="s">
        <v>22</v>
      </c>
      <c r="I155" s="2">
        <v>1</v>
      </c>
      <c r="J155" s="2">
        <v>1</v>
      </c>
      <c r="K155" s="2">
        <v>1</v>
      </c>
      <c r="L155" s="2">
        <v>1</v>
      </c>
      <c r="M155" s="2">
        <v>1</v>
      </c>
      <c r="N155" s="2">
        <v>1</v>
      </c>
      <c r="O155" s="2">
        <v>1</v>
      </c>
      <c r="P155" s="2">
        <v>1</v>
      </c>
      <c r="Q155" s="2">
        <v>1</v>
      </c>
      <c r="R155" s="2">
        <v>1</v>
      </c>
      <c r="S155" s="2">
        <v>1</v>
      </c>
      <c r="T155" s="2">
        <v>1</v>
      </c>
      <c r="U155" s="2">
        <v>1</v>
      </c>
      <c r="V155" s="2">
        <v>1</v>
      </c>
      <c r="W155" s="2">
        <f t="shared" si="12"/>
        <v>1</v>
      </c>
    </row>
    <row r="156" spans="1:23" hidden="1" x14ac:dyDescent="0.2">
      <c r="A156" t="str">
        <f t="shared" si="9"/>
        <v/>
      </c>
      <c r="B156" t="str">
        <f t="shared" si="10"/>
        <v>IDExterior LightingGeneral Service Lighting</v>
      </c>
      <c r="C156" t="str">
        <f t="shared" si="11"/>
        <v>ID2021 CPAExterior Lighting_General Service Lighting</v>
      </c>
      <c r="D156" t="s">
        <v>119</v>
      </c>
      <c r="E156" t="s">
        <v>114</v>
      </c>
      <c r="F156" s="3" t="s">
        <v>85</v>
      </c>
      <c r="G156" s="3" t="s">
        <v>23</v>
      </c>
      <c r="H156" s="3" t="s">
        <v>19</v>
      </c>
      <c r="I156" s="2">
        <v>1</v>
      </c>
      <c r="J156" s="2">
        <v>1</v>
      </c>
      <c r="K156" s="2">
        <v>1</v>
      </c>
      <c r="L156" s="2">
        <v>1</v>
      </c>
      <c r="M156" s="2">
        <v>1</v>
      </c>
      <c r="N156" s="2">
        <v>1</v>
      </c>
      <c r="O156" s="2">
        <v>1</v>
      </c>
      <c r="P156" s="2">
        <v>1</v>
      </c>
      <c r="Q156" s="2">
        <v>1</v>
      </c>
      <c r="R156" s="2">
        <v>1</v>
      </c>
      <c r="S156" s="2">
        <v>1</v>
      </c>
      <c r="T156" s="2">
        <v>1</v>
      </c>
      <c r="U156" s="2">
        <v>1</v>
      </c>
      <c r="V156" s="2">
        <v>1</v>
      </c>
      <c r="W156" s="2">
        <f t="shared" si="12"/>
        <v>1</v>
      </c>
    </row>
    <row r="157" spans="1:23" hidden="1" x14ac:dyDescent="0.2">
      <c r="A157" t="str">
        <f t="shared" si="9"/>
        <v/>
      </c>
      <c r="B157" t="str">
        <f t="shared" si="10"/>
        <v>IDExterior LightingArea Lighting</v>
      </c>
      <c r="C157" t="str">
        <f t="shared" si="11"/>
        <v>ID2021 CPAExterior Lighting_Area Lighting</v>
      </c>
      <c r="D157" t="s">
        <v>119</v>
      </c>
      <c r="E157" t="s">
        <v>114</v>
      </c>
      <c r="F157" s="3" t="s">
        <v>86</v>
      </c>
      <c r="G157" s="3" t="s">
        <v>23</v>
      </c>
      <c r="H157" s="3" t="s">
        <v>24</v>
      </c>
      <c r="I157" s="2">
        <v>1</v>
      </c>
      <c r="J157" s="2">
        <v>1</v>
      </c>
      <c r="K157" s="2">
        <v>1</v>
      </c>
      <c r="L157" s="2">
        <v>1</v>
      </c>
      <c r="M157" s="2">
        <v>1</v>
      </c>
      <c r="N157" s="2">
        <v>1</v>
      </c>
      <c r="O157" s="2">
        <v>1</v>
      </c>
      <c r="P157" s="2">
        <v>1</v>
      </c>
      <c r="Q157" s="2">
        <v>1</v>
      </c>
      <c r="R157" s="2">
        <v>1</v>
      </c>
      <c r="S157" s="2">
        <v>1</v>
      </c>
      <c r="T157" s="2">
        <v>1</v>
      </c>
      <c r="U157" s="2">
        <v>1</v>
      </c>
      <c r="V157" s="2">
        <v>1</v>
      </c>
      <c r="W157" s="2">
        <f t="shared" si="12"/>
        <v>1</v>
      </c>
    </row>
    <row r="158" spans="1:23" hidden="1" x14ac:dyDescent="0.2">
      <c r="A158" t="str">
        <f t="shared" si="9"/>
        <v/>
      </c>
      <c r="B158" t="str">
        <f t="shared" si="10"/>
        <v>IDExterior LightingLinear Lighting</v>
      </c>
      <c r="C158" t="str">
        <f t="shared" si="11"/>
        <v>ID2021 CPAExterior Lighting_Linear Lighting</v>
      </c>
      <c r="D158" t="s">
        <v>119</v>
      </c>
      <c r="E158" t="s">
        <v>114</v>
      </c>
      <c r="F158" s="3" t="s">
        <v>87</v>
      </c>
      <c r="G158" s="3" t="s">
        <v>23</v>
      </c>
      <c r="H158" s="3" t="s">
        <v>22</v>
      </c>
      <c r="I158" s="2">
        <v>1</v>
      </c>
      <c r="J158" s="2">
        <v>1</v>
      </c>
      <c r="K158" s="2">
        <v>1</v>
      </c>
      <c r="L158" s="2">
        <v>1</v>
      </c>
      <c r="M158" s="2">
        <v>1</v>
      </c>
      <c r="N158" s="2">
        <v>1</v>
      </c>
      <c r="O158" s="2">
        <v>1</v>
      </c>
      <c r="P158" s="2">
        <v>1</v>
      </c>
      <c r="Q158" s="2">
        <v>1</v>
      </c>
      <c r="R158" s="2">
        <v>1</v>
      </c>
      <c r="S158" s="2">
        <v>1</v>
      </c>
      <c r="T158" s="2">
        <v>1</v>
      </c>
      <c r="U158" s="2">
        <v>1</v>
      </c>
      <c r="V158" s="2">
        <v>1</v>
      </c>
      <c r="W158" s="2">
        <f t="shared" si="12"/>
        <v>1</v>
      </c>
    </row>
    <row r="159" spans="1:23" hidden="1" x14ac:dyDescent="0.2">
      <c r="A159" t="str">
        <f t="shared" si="9"/>
        <v/>
      </c>
      <c r="B159" t="str">
        <f t="shared" si="10"/>
        <v>IDRefrigeration Walk-in Refrigerator/Freezer</v>
      </c>
      <c r="C159" t="str">
        <f t="shared" si="11"/>
        <v>ID2021 CPARefrigeration _Walk-in Refrigerator/Freezer</v>
      </c>
      <c r="D159" t="s">
        <v>119</v>
      </c>
      <c r="E159" t="s">
        <v>114</v>
      </c>
      <c r="F159" s="3" t="s">
        <v>88</v>
      </c>
      <c r="G159" s="3" t="s">
        <v>25</v>
      </c>
      <c r="H159" s="3" t="s">
        <v>26</v>
      </c>
      <c r="I159" s="2">
        <v>0.02</v>
      </c>
      <c r="J159" s="2">
        <v>2.2717149220489972E-3</v>
      </c>
      <c r="K159" s="2">
        <v>0.02</v>
      </c>
      <c r="L159" s="2">
        <v>8.2442748091603058E-3</v>
      </c>
      <c r="M159" s="2">
        <v>0.74</v>
      </c>
      <c r="N159" s="2">
        <v>0.16</v>
      </c>
      <c r="O159" s="2">
        <v>0.33</v>
      </c>
      <c r="P159" s="2">
        <v>7.6925418569254181E-2</v>
      </c>
      <c r="Q159" s="2">
        <v>0.19</v>
      </c>
      <c r="R159" s="2">
        <v>0.03</v>
      </c>
      <c r="S159" s="2">
        <v>1.0989010989011E-2</v>
      </c>
      <c r="T159" s="2">
        <v>0.91700000000000004</v>
      </c>
      <c r="U159" s="2">
        <v>0.02</v>
      </c>
      <c r="V159" s="2">
        <v>8.2442748091603058E-3</v>
      </c>
      <c r="W159" s="2">
        <f t="shared" si="12"/>
        <v>0.18097676386418821</v>
      </c>
    </row>
    <row r="160" spans="1:23" hidden="1" x14ac:dyDescent="0.2">
      <c r="A160" t="str">
        <f t="shared" si="9"/>
        <v/>
      </c>
      <c r="B160" t="str">
        <f t="shared" si="10"/>
        <v>IDRefrigeration Reach-in Refrigerator/Freezer</v>
      </c>
      <c r="C160" t="str">
        <f t="shared" si="11"/>
        <v>ID2021 CPARefrigeration _Reach-in Refrigerator/Freezer</v>
      </c>
      <c r="D160" t="s">
        <v>119</v>
      </c>
      <c r="E160" t="s">
        <v>114</v>
      </c>
      <c r="F160" s="3" t="s">
        <v>89</v>
      </c>
      <c r="G160" s="3" t="s">
        <v>25</v>
      </c>
      <c r="H160" s="3" t="s">
        <v>27</v>
      </c>
      <c r="I160" s="2">
        <v>0.14000000000000001</v>
      </c>
      <c r="J160" s="2">
        <v>1.5902004454342984E-2</v>
      </c>
      <c r="K160" s="2">
        <v>0.14000000000000001</v>
      </c>
      <c r="L160" s="2">
        <v>5.7709923664122142E-2</v>
      </c>
      <c r="M160" s="2">
        <v>7.0000000000000007E-2</v>
      </c>
      <c r="N160" s="2">
        <v>0.83055975794251102</v>
      </c>
      <c r="O160" s="2">
        <v>0.5</v>
      </c>
      <c r="P160" s="2">
        <v>0.13360730593607306</v>
      </c>
      <c r="Q160" s="2">
        <v>0.33</v>
      </c>
      <c r="R160" s="2">
        <v>0.19</v>
      </c>
      <c r="S160" s="2">
        <v>0.02</v>
      </c>
      <c r="T160" s="2">
        <v>0.91700000000000004</v>
      </c>
      <c r="U160" s="2">
        <v>0.14000000000000001</v>
      </c>
      <c r="V160" s="2">
        <v>5.7709923664122142E-2</v>
      </c>
      <c r="W160" s="2">
        <f t="shared" si="12"/>
        <v>0.25303492254722654</v>
      </c>
    </row>
    <row r="161" spans="1:23" hidden="1" x14ac:dyDescent="0.2">
      <c r="A161" t="str">
        <f t="shared" si="9"/>
        <v/>
      </c>
      <c r="B161" t="str">
        <f t="shared" si="10"/>
        <v>IDRefrigeration Glass Door Display</v>
      </c>
      <c r="C161" t="str">
        <f t="shared" si="11"/>
        <v>ID2021 CPARefrigeration _Glass Door Display</v>
      </c>
      <c r="D161" t="s">
        <v>119</v>
      </c>
      <c r="E161" t="s">
        <v>114</v>
      </c>
      <c r="F161" s="3" t="s">
        <v>90</v>
      </c>
      <c r="G161" s="3" t="s">
        <v>25</v>
      </c>
      <c r="H161" s="3" t="s">
        <v>28</v>
      </c>
      <c r="I161" s="2">
        <v>0.04</v>
      </c>
      <c r="J161" s="2">
        <v>4.5434298440979945E-3</v>
      </c>
      <c r="K161" s="2">
        <v>0.81699999999999995</v>
      </c>
      <c r="L161" s="2">
        <v>0.33677862595419844</v>
      </c>
      <c r="M161" s="2">
        <v>5.1999999999999998E-2</v>
      </c>
      <c r="N161" s="2">
        <v>0.94899999999999995</v>
      </c>
      <c r="O161" s="2">
        <v>0.90400000000000003</v>
      </c>
      <c r="P161" s="2">
        <v>0.26600000000000001</v>
      </c>
      <c r="Q161" s="2">
        <v>0.65700000000000003</v>
      </c>
      <c r="R161" s="2">
        <v>0.58899999999999997</v>
      </c>
      <c r="S161" s="2">
        <v>0.10100000000000001</v>
      </c>
      <c r="T161" s="2">
        <v>0.10100000000000001</v>
      </c>
      <c r="U161" s="2">
        <v>0.77400000000000002</v>
      </c>
      <c r="V161" s="2">
        <v>0.216</v>
      </c>
      <c r="W161" s="2">
        <f t="shared" si="12"/>
        <v>0.41480871827130689</v>
      </c>
    </row>
    <row r="162" spans="1:23" hidden="1" x14ac:dyDescent="0.2">
      <c r="A162" t="str">
        <f t="shared" si="9"/>
        <v/>
      </c>
      <c r="B162" t="str">
        <f t="shared" si="10"/>
        <v>IDRefrigeration Open Display Case</v>
      </c>
      <c r="C162" t="str">
        <f t="shared" si="11"/>
        <v>ID2021 CPARefrigeration _Open Display Case</v>
      </c>
      <c r="D162" t="s">
        <v>119</v>
      </c>
      <c r="E162" t="s">
        <v>114</v>
      </c>
      <c r="F162" s="3" t="s">
        <v>91</v>
      </c>
      <c r="G162" s="3" t="s">
        <v>25</v>
      </c>
      <c r="H162" s="3" t="s">
        <v>29</v>
      </c>
      <c r="I162" s="2">
        <v>1.3333333333333334E-2</v>
      </c>
      <c r="J162" s="2">
        <v>1.5144766146993314E-3</v>
      </c>
      <c r="K162" s="2">
        <v>0.27233333333333332</v>
      </c>
      <c r="L162" s="2">
        <v>0.11225954198473281</v>
      </c>
      <c r="M162" s="2">
        <v>1.7333333333333333E-2</v>
      </c>
      <c r="N162" s="2">
        <v>0.3163333333333333</v>
      </c>
      <c r="O162" s="2">
        <v>0.30133333333333334</v>
      </c>
      <c r="P162" s="2">
        <v>8.8666666666666671E-2</v>
      </c>
      <c r="Q162" s="2">
        <v>0.219</v>
      </c>
      <c r="R162" s="2">
        <v>0.19633333333333333</v>
      </c>
      <c r="S162" s="2">
        <v>3.3666666666666671E-2</v>
      </c>
      <c r="T162" s="2">
        <v>3.3666666666666671E-2</v>
      </c>
      <c r="U162" s="2">
        <v>0.25800000000000001</v>
      </c>
      <c r="V162" s="2">
        <v>7.1999999999999995E-2</v>
      </c>
      <c r="W162" s="2">
        <f t="shared" si="12"/>
        <v>0.1382695727571023</v>
      </c>
    </row>
    <row r="163" spans="1:23" hidden="1" x14ac:dyDescent="0.2">
      <c r="A163" t="str">
        <f t="shared" si="9"/>
        <v/>
      </c>
      <c r="B163" t="str">
        <f t="shared" si="10"/>
        <v>IDRefrigeration Icemaker</v>
      </c>
      <c r="C163" t="str">
        <f t="shared" si="11"/>
        <v>ID2021 CPARefrigeration _Icemaker</v>
      </c>
      <c r="D163" t="s">
        <v>119</v>
      </c>
      <c r="E163" t="s">
        <v>114</v>
      </c>
      <c r="F163" s="3" t="s">
        <v>92</v>
      </c>
      <c r="G163" s="3" t="s">
        <v>25</v>
      </c>
      <c r="H163" s="3" t="s">
        <v>30</v>
      </c>
      <c r="I163" s="2">
        <v>0.44900000000000001</v>
      </c>
      <c r="J163" s="2">
        <v>5.0999999999999997E-2</v>
      </c>
      <c r="K163" s="2">
        <v>0.52400000000000002</v>
      </c>
      <c r="L163" s="2">
        <v>0.216</v>
      </c>
      <c r="M163" s="2">
        <v>0.97299999999999998</v>
      </c>
      <c r="N163" s="2">
        <v>0.98899999999999999</v>
      </c>
      <c r="O163" s="2">
        <v>0.90400000000000003</v>
      </c>
      <c r="P163" s="2">
        <v>0.26600000000000001</v>
      </c>
      <c r="Q163" s="2">
        <v>0.65700000000000003</v>
      </c>
      <c r="R163" s="2">
        <v>0.58899999999999997</v>
      </c>
      <c r="S163" s="2">
        <v>0.10100000000000001</v>
      </c>
      <c r="T163" s="2">
        <v>0.91700000000000004</v>
      </c>
      <c r="U163" s="2">
        <v>5.0999999999999997E-2</v>
      </c>
      <c r="V163" s="2">
        <v>0.216</v>
      </c>
      <c r="W163" s="2">
        <f t="shared" si="12"/>
        <v>0.4930714285714286</v>
      </c>
    </row>
    <row r="164" spans="1:23" hidden="1" x14ac:dyDescent="0.2">
      <c r="A164" t="str">
        <f t="shared" si="9"/>
        <v/>
      </c>
      <c r="B164" t="str">
        <f t="shared" si="10"/>
        <v>IDRefrigeration Vending Machine</v>
      </c>
      <c r="C164" t="str">
        <f t="shared" si="11"/>
        <v>ID2021 CPARefrigeration _Vending Machine</v>
      </c>
      <c r="D164" t="s">
        <v>119</v>
      </c>
      <c r="E164" t="s">
        <v>114</v>
      </c>
      <c r="F164" s="3" t="s">
        <v>93</v>
      </c>
      <c r="G164" s="3" t="s">
        <v>25</v>
      </c>
      <c r="H164" s="3" t="s">
        <v>31</v>
      </c>
      <c r="I164" s="2">
        <v>0.44900000000000001</v>
      </c>
      <c r="J164" s="2">
        <v>5.0999999999999997E-2</v>
      </c>
      <c r="K164" s="2">
        <v>0.52400000000000002</v>
      </c>
      <c r="L164" s="2">
        <v>0.216</v>
      </c>
      <c r="M164" s="2">
        <v>0.97299999999999998</v>
      </c>
      <c r="N164" s="2">
        <v>0.98899999999999999</v>
      </c>
      <c r="O164" s="2">
        <v>0.90400000000000003</v>
      </c>
      <c r="P164" s="2">
        <v>0.26600000000000001</v>
      </c>
      <c r="Q164" s="2">
        <v>0.65700000000000003</v>
      </c>
      <c r="R164" s="2">
        <v>0.58899999999999997</v>
      </c>
      <c r="S164" s="2">
        <v>0.10100000000000001</v>
      </c>
      <c r="T164" s="2">
        <v>0.91700000000000004</v>
      </c>
      <c r="U164" s="2">
        <v>5.0999999999999997E-2</v>
      </c>
      <c r="V164" s="2">
        <v>0.216</v>
      </c>
      <c r="W164" s="2">
        <f t="shared" si="12"/>
        <v>0.4930714285714286</v>
      </c>
    </row>
    <row r="165" spans="1:23" hidden="1" x14ac:dyDescent="0.2">
      <c r="A165" t="str">
        <f t="shared" si="9"/>
        <v/>
      </c>
      <c r="B165" t="str">
        <f t="shared" si="10"/>
        <v>IDFood PreparationOven</v>
      </c>
      <c r="C165" t="str">
        <f t="shared" si="11"/>
        <v>ID2021 CPAFood Preparation_Oven</v>
      </c>
      <c r="D165" t="s">
        <v>119</v>
      </c>
      <c r="E165" t="s">
        <v>114</v>
      </c>
      <c r="F165" s="3" t="s">
        <v>94</v>
      </c>
      <c r="G165" s="3" t="s">
        <v>32</v>
      </c>
      <c r="H165" s="3" t="s">
        <v>33</v>
      </c>
      <c r="I165" s="2">
        <v>0.66</v>
      </c>
      <c r="J165" s="2">
        <v>1.5009E-2</v>
      </c>
      <c r="K165" s="2">
        <v>0.48899999999999999</v>
      </c>
      <c r="L165" s="2">
        <v>7.3105000000000003E-2</v>
      </c>
      <c r="M165" s="2">
        <v>0.21</v>
      </c>
      <c r="N165" s="2">
        <v>0.11</v>
      </c>
      <c r="O165" s="2">
        <v>0.69699999999999995</v>
      </c>
      <c r="P165" s="2">
        <v>9.4340999999999994E-2</v>
      </c>
      <c r="Q165" s="2">
        <v>0.37117050000000001</v>
      </c>
      <c r="R165" s="2">
        <v>0.13800000000000001</v>
      </c>
      <c r="S165" s="2">
        <v>8.5810000000000001E-3</v>
      </c>
      <c r="T165" s="2">
        <v>0.197743</v>
      </c>
      <c r="U165" s="2">
        <v>1.5009E-2</v>
      </c>
      <c r="V165" s="2">
        <v>7.3105000000000003E-2</v>
      </c>
      <c r="W165" s="2">
        <f t="shared" si="12"/>
        <v>0.22514739285714283</v>
      </c>
    </row>
    <row r="166" spans="1:23" hidden="1" x14ac:dyDescent="0.2">
      <c r="A166" t="str">
        <f t="shared" si="9"/>
        <v/>
      </c>
      <c r="B166" t="str">
        <f t="shared" si="10"/>
        <v>IDFood PreparationFryer</v>
      </c>
      <c r="C166" t="str">
        <f t="shared" si="11"/>
        <v>ID2021 CPAFood Preparation_Fryer</v>
      </c>
      <c r="D166" t="s">
        <v>119</v>
      </c>
      <c r="E166" t="s">
        <v>114</v>
      </c>
      <c r="F166" s="3" t="s">
        <v>95</v>
      </c>
      <c r="G166" s="3" t="s">
        <v>32</v>
      </c>
      <c r="H166" s="3" t="s">
        <v>34</v>
      </c>
      <c r="I166" s="2">
        <v>0.76400000000000001</v>
      </c>
      <c r="J166" s="2">
        <v>1.5009E-2</v>
      </c>
      <c r="K166" s="2">
        <v>0.45200000000000001</v>
      </c>
      <c r="L166" s="2">
        <v>7.3105000000000003E-2</v>
      </c>
      <c r="M166" s="2">
        <v>0.82</v>
      </c>
      <c r="N166" s="2">
        <v>0.87</v>
      </c>
      <c r="O166" s="2">
        <v>0.80700000000000005</v>
      </c>
      <c r="P166" s="2">
        <v>9.4340999999999994E-2</v>
      </c>
      <c r="Q166" s="2">
        <v>0.34017049999999999</v>
      </c>
      <c r="R166" s="2">
        <v>0.21</v>
      </c>
      <c r="S166" s="2">
        <v>8.5810000000000001E-3</v>
      </c>
      <c r="T166" s="2">
        <v>0.197743</v>
      </c>
      <c r="U166" s="2">
        <v>1.5009E-2</v>
      </c>
      <c r="V166" s="2">
        <v>7.3105000000000003E-2</v>
      </c>
      <c r="W166" s="2">
        <f t="shared" si="12"/>
        <v>0.33857596428571435</v>
      </c>
    </row>
    <row r="167" spans="1:23" hidden="1" x14ac:dyDescent="0.2">
      <c r="A167" t="str">
        <f t="shared" si="9"/>
        <v/>
      </c>
      <c r="B167" t="str">
        <f t="shared" si="10"/>
        <v>IDFood PreparationDishwasher</v>
      </c>
      <c r="C167" t="str">
        <f t="shared" si="11"/>
        <v>ID2021 CPAFood Preparation_Dishwasher</v>
      </c>
      <c r="D167" t="s">
        <v>119</v>
      </c>
      <c r="E167" t="s">
        <v>114</v>
      </c>
      <c r="F167" s="3" t="s">
        <v>96</v>
      </c>
      <c r="G167" s="3" t="s">
        <v>32</v>
      </c>
      <c r="H167" s="3" t="s">
        <v>35</v>
      </c>
      <c r="I167" s="2">
        <v>0.200325</v>
      </c>
      <c r="J167" s="2">
        <v>1.5009E-2</v>
      </c>
      <c r="K167" s="2">
        <v>0.18492800000000001</v>
      </c>
      <c r="L167" s="2">
        <v>7.3105000000000003E-2</v>
      </c>
      <c r="M167" s="2">
        <v>0.31740200000000002</v>
      </c>
      <c r="N167" s="2">
        <v>0.25333600000000001</v>
      </c>
      <c r="O167" s="2">
        <v>0.30880099999999999</v>
      </c>
      <c r="P167" s="2">
        <v>9.4340999999999994E-2</v>
      </c>
      <c r="Q167" s="2">
        <v>0.16946800000000001</v>
      </c>
      <c r="R167" s="2">
        <v>0.15263599999999999</v>
      </c>
      <c r="S167" s="2">
        <v>8.5810000000000001E-3</v>
      </c>
      <c r="T167" s="2">
        <v>0.197743</v>
      </c>
      <c r="U167" s="2">
        <v>1.5009E-2</v>
      </c>
      <c r="V167" s="2">
        <v>7.3105000000000003E-2</v>
      </c>
      <c r="W167" s="2">
        <f t="shared" si="12"/>
        <v>0.1474135</v>
      </c>
    </row>
    <row r="168" spans="1:23" hidden="1" x14ac:dyDescent="0.2">
      <c r="A168" t="str">
        <f t="shared" si="9"/>
        <v/>
      </c>
      <c r="B168" t="str">
        <f t="shared" si="10"/>
        <v>IDFood PreparationHot Food Container</v>
      </c>
      <c r="C168" t="str">
        <f t="shared" si="11"/>
        <v>ID2021 CPAFood Preparation_Hot Food Container</v>
      </c>
      <c r="D168" t="s">
        <v>119</v>
      </c>
      <c r="E168" t="s">
        <v>114</v>
      </c>
      <c r="F168" s="3" t="s">
        <v>97</v>
      </c>
      <c r="G168" s="3" t="s">
        <v>32</v>
      </c>
      <c r="H168" s="3" t="s">
        <v>36</v>
      </c>
      <c r="I168" s="2">
        <v>0.200325</v>
      </c>
      <c r="J168" s="2">
        <v>1.5009E-2</v>
      </c>
      <c r="K168" s="2">
        <v>0.18492800000000001</v>
      </c>
      <c r="L168" s="2">
        <v>7.3105000000000003E-2</v>
      </c>
      <c r="M168" s="2">
        <v>0.84</v>
      </c>
      <c r="N168" s="2">
        <v>0.73</v>
      </c>
      <c r="O168" s="2">
        <v>0.30880099999999999</v>
      </c>
      <c r="P168" s="2">
        <v>9.4340999999999994E-2</v>
      </c>
      <c r="Q168" s="2">
        <v>0.16946800000000001</v>
      </c>
      <c r="R168" s="2">
        <v>0.15263599999999999</v>
      </c>
      <c r="S168" s="2">
        <v>8.5810000000000001E-3</v>
      </c>
      <c r="T168" s="2">
        <v>0.197743</v>
      </c>
      <c r="U168" s="2">
        <v>1.5009E-2</v>
      </c>
      <c r="V168" s="2">
        <v>7.3105000000000003E-2</v>
      </c>
      <c r="W168" s="2">
        <f t="shared" si="12"/>
        <v>0.21878935714285716</v>
      </c>
    </row>
    <row r="169" spans="1:23" hidden="1" x14ac:dyDescent="0.2">
      <c r="A169" t="str">
        <f t="shared" si="9"/>
        <v/>
      </c>
      <c r="B169" t="str">
        <f t="shared" si="10"/>
        <v>IDFood PreparationSteamer</v>
      </c>
      <c r="C169" t="str">
        <f t="shared" si="11"/>
        <v>ID2021 CPAFood Preparation_Steamer</v>
      </c>
      <c r="D169" t="s">
        <v>119</v>
      </c>
      <c r="E169" t="s">
        <v>114</v>
      </c>
      <c r="F169" s="3" t="s">
        <v>98</v>
      </c>
      <c r="G169" s="3" t="s">
        <v>32</v>
      </c>
      <c r="H169" s="3" t="s">
        <v>37</v>
      </c>
      <c r="I169" s="2">
        <v>0.200325</v>
      </c>
      <c r="J169" s="2">
        <v>1.5009E-2</v>
      </c>
      <c r="K169" s="2">
        <v>0.18492800000000001</v>
      </c>
      <c r="L169" s="2">
        <v>7.3105000000000003E-2</v>
      </c>
      <c r="M169" s="2">
        <v>0.16</v>
      </c>
      <c r="N169" s="2">
        <v>0.2</v>
      </c>
      <c r="O169" s="2">
        <v>0.30880099999999999</v>
      </c>
      <c r="P169" s="2">
        <v>9.4340999999999994E-2</v>
      </c>
      <c r="Q169" s="2">
        <v>0.16946800000000001</v>
      </c>
      <c r="R169" s="2">
        <v>0.15263599999999999</v>
      </c>
      <c r="S169" s="2">
        <v>8.5810000000000001E-3</v>
      </c>
      <c r="T169" s="2">
        <v>0.197743</v>
      </c>
      <c r="U169" s="2">
        <v>1.5009E-2</v>
      </c>
      <c r="V169" s="2">
        <v>7.3105000000000003E-2</v>
      </c>
      <c r="W169" s="2">
        <f t="shared" si="12"/>
        <v>0.13236078571428569</v>
      </c>
    </row>
    <row r="170" spans="1:23" hidden="1" x14ac:dyDescent="0.2">
      <c r="A170" t="str">
        <f t="shared" si="9"/>
        <v/>
      </c>
      <c r="B170" t="str">
        <f t="shared" si="10"/>
        <v>IDOffice EquipmentDesktop Computer</v>
      </c>
      <c r="C170" t="str">
        <f t="shared" si="11"/>
        <v>ID2021 CPAOffice Equipment_Desktop Computer</v>
      </c>
      <c r="D170" t="s">
        <v>119</v>
      </c>
      <c r="E170" t="s">
        <v>114</v>
      </c>
      <c r="F170" s="3" t="s">
        <v>99</v>
      </c>
      <c r="G170" s="3" t="s">
        <v>38</v>
      </c>
      <c r="H170" s="3" t="s">
        <v>39</v>
      </c>
      <c r="I170" s="2">
        <v>1</v>
      </c>
      <c r="J170" s="2">
        <v>1</v>
      </c>
      <c r="K170" s="2">
        <v>1</v>
      </c>
      <c r="L170" s="2">
        <v>1</v>
      </c>
      <c r="M170" s="2">
        <v>1</v>
      </c>
      <c r="N170" s="2">
        <v>1</v>
      </c>
      <c r="O170" s="2">
        <v>1</v>
      </c>
      <c r="P170" s="2">
        <v>1</v>
      </c>
      <c r="Q170" s="2">
        <v>1</v>
      </c>
      <c r="R170" s="2">
        <v>1</v>
      </c>
      <c r="S170" s="2">
        <v>1</v>
      </c>
      <c r="T170" s="2">
        <v>1</v>
      </c>
      <c r="U170" s="2">
        <v>1</v>
      </c>
      <c r="V170" s="2">
        <v>1</v>
      </c>
      <c r="W170" s="2">
        <f t="shared" si="12"/>
        <v>1</v>
      </c>
    </row>
    <row r="171" spans="1:23" hidden="1" x14ac:dyDescent="0.2">
      <c r="A171" t="str">
        <f t="shared" si="9"/>
        <v/>
      </c>
      <c r="B171" t="str">
        <f t="shared" si="10"/>
        <v>IDOffice EquipmentLaptop</v>
      </c>
      <c r="C171" t="str">
        <f t="shared" si="11"/>
        <v>ID2021 CPAOffice Equipment_Laptop</v>
      </c>
      <c r="D171" t="s">
        <v>119</v>
      </c>
      <c r="E171" t="s">
        <v>114</v>
      </c>
      <c r="F171" s="3" t="s">
        <v>100</v>
      </c>
      <c r="G171" s="3" t="s">
        <v>38</v>
      </c>
      <c r="H171" s="3" t="s">
        <v>40</v>
      </c>
      <c r="I171" s="2">
        <v>1</v>
      </c>
      <c r="J171" s="2">
        <v>1</v>
      </c>
      <c r="K171" s="2">
        <v>1</v>
      </c>
      <c r="L171" s="2">
        <v>1</v>
      </c>
      <c r="M171" s="2">
        <v>1</v>
      </c>
      <c r="N171" s="2">
        <v>0.64</v>
      </c>
      <c r="O171" s="2">
        <v>1</v>
      </c>
      <c r="P171" s="2">
        <v>1</v>
      </c>
      <c r="Q171" s="2">
        <v>1</v>
      </c>
      <c r="R171" s="2">
        <v>1</v>
      </c>
      <c r="S171" s="2">
        <v>1</v>
      </c>
      <c r="T171" s="2">
        <v>1</v>
      </c>
      <c r="U171" s="2">
        <v>1</v>
      </c>
      <c r="V171" s="2">
        <v>1</v>
      </c>
      <c r="W171" s="2">
        <f t="shared" si="12"/>
        <v>0.97428571428571431</v>
      </c>
    </row>
    <row r="172" spans="1:23" hidden="1" x14ac:dyDescent="0.2">
      <c r="A172" t="str">
        <f t="shared" si="9"/>
        <v/>
      </c>
      <c r="B172" t="str">
        <f t="shared" si="10"/>
        <v>IDOffice EquipmentServer</v>
      </c>
      <c r="C172" t="str">
        <f t="shared" si="11"/>
        <v>ID2021 CPAOffice Equipment_Server</v>
      </c>
      <c r="D172" t="s">
        <v>119</v>
      </c>
      <c r="E172" t="s">
        <v>114</v>
      </c>
      <c r="F172" s="3" t="s">
        <v>101</v>
      </c>
      <c r="G172" s="3" t="s">
        <v>38</v>
      </c>
      <c r="H172" s="3" t="s">
        <v>41</v>
      </c>
      <c r="I172" s="2">
        <v>1</v>
      </c>
      <c r="J172" s="2">
        <v>1</v>
      </c>
      <c r="K172" s="2">
        <v>0.82</v>
      </c>
      <c r="L172" s="2">
        <v>1</v>
      </c>
      <c r="M172" s="2">
        <v>0.5</v>
      </c>
      <c r="N172" s="2">
        <v>1</v>
      </c>
      <c r="O172" s="2">
        <v>1</v>
      </c>
      <c r="P172" s="2">
        <v>1</v>
      </c>
      <c r="Q172" s="2">
        <v>1</v>
      </c>
      <c r="R172" s="2">
        <v>1</v>
      </c>
      <c r="S172" s="2">
        <v>0.89</v>
      </c>
      <c r="T172" s="2">
        <v>0.89</v>
      </c>
      <c r="U172" s="2">
        <v>1</v>
      </c>
      <c r="V172" s="2">
        <v>0.66</v>
      </c>
      <c r="W172" s="2">
        <f t="shared" si="12"/>
        <v>0.91142857142857159</v>
      </c>
    </row>
    <row r="173" spans="1:23" hidden="1" x14ac:dyDescent="0.2">
      <c r="A173" t="str">
        <f t="shared" si="9"/>
        <v/>
      </c>
      <c r="B173" t="str">
        <f t="shared" si="10"/>
        <v>IDOffice EquipmentMonitor</v>
      </c>
      <c r="C173" t="str">
        <f t="shared" si="11"/>
        <v>ID2021 CPAOffice Equipment_Monitor</v>
      </c>
      <c r="D173" t="s">
        <v>119</v>
      </c>
      <c r="E173" t="s">
        <v>114</v>
      </c>
      <c r="F173" s="3" t="s">
        <v>102</v>
      </c>
      <c r="G173" s="3" t="s">
        <v>38</v>
      </c>
      <c r="H173" s="3" t="s">
        <v>42</v>
      </c>
      <c r="I173" s="2">
        <v>1</v>
      </c>
      <c r="J173" s="2">
        <v>1</v>
      </c>
      <c r="K173" s="2">
        <v>1</v>
      </c>
      <c r="L173" s="2">
        <v>1</v>
      </c>
      <c r="M173" s="2">
        <v>1</v>
      </c>
      <c r="N173" s="2">
        <v>1</v>
      </c>
      <c r="O173" s="2">
        <v>1</v>
      </c>
      <c r="P173" s="2">
        <v>1</v>
      </c>
      <c r="Q173" s="2">
        <v>1</v>
      </c>
      <c r="R173" s="2">
        <v>1</v>
      </c>
      <c r="S173" s="2">
        <v>1</v>
      </c>
      <c r="T173" s="2">
        <v>1</v>
      </c>
      <c r="U173" s="2">
        <v>1</v>
      </c>
      <c r="V173" s="2">
        <v>1</v>
      </c>
      <c r="W173" s="2">
        <f t="shared" si="12"/>
        <v>1</v>
      </c>
    </row>
    <row r="174" spans="1:23" hidden="1" x14ac:dyDescent="0.2">
      <c r="A174" t="str">
        <f t="shared" si="9"/>
        <v/>
      </c>
      <c r="B174" t="str">
        <f t="shared" si="10"/>
        <v>IDOffice EquipmentPrinter/Copier/Fax</v>
      </c>
      <c r="C174" t="str">
        <f t="shared" si="11"/>
        <v>ID2021 CPAOffice Equipment_Printer/Copier/Fax</v>
      </c>
      <c r="D174" t="s">
        <v>119</v>
      </c>
      <c r="E174" t="s">
        <v>114</v>
      </c>
      <c r="F174" s="3" t="s">
        <v>103</v>
      </c>
      <c r="G174" s="3" t="s">
        <v>38</v>
      </c>
      <c r="H174" s="3" t="s">
        <v>43</v>
      </c>
      <c r="I174" s="2">
        <v>1</v>
      </c>
      <c r="J174" s="2">
        <v>1</v>
      </c>
      <c r="K174" s="2">
        <v>1</v>
      </c>
      <c r="L174" s="2">
        <v>1</v>
      </c>
      <c r="M174" s="2">
        <v>1</v>
      </c>
      <c r="N174" s="2">
        <v>1</v>
      </c>
      <c r="O174" s="2">
        <v>1</v>
      </c>
      <c r="P174" s="2">
        <v>1</v>
      </c>
      <c r="Q174" s="2">
        <v>1</v>
      </c>
      <c r="R174" s="2">
        <v>1</v>
      </c>
      <c r="S174" s="2">
        <v>1</v>
      </c>
      <c r="T174" s="2">
        <v>1</v>
      </c>
      <c r="U174" s="2">
        <v>1</v>
      </c>
      <c r="V174" s="2">
        <v>1</v>
      </c>
      <c r="W174" s="2">
        <f t="shared" si="12"/>
        <v>1</v>
      </c>
    </row>
    <row r="175" spans="1:23" hidden="1" x14ac:dyDescent="0.2">
      <c r="A175" t="str">
        <f t="shared" si="9"/>
        <v/>
      </c>
      <c r="B175" t="str">
        <f t="shared" si="10"/>
        <v>IDOffice EquipmentPOS Terminal</v>
      </c>
      <c r="C175" t="str">
        <f t="shared" si="11"/>
        <v>ID2021 CPAOffice Equipment_POS Terminal</v>
      </c>
      <c r="D175" t="s">
        <v>119</v>
      </c>
      <c r="E175" t="s">
        <v>114</v>
      </c>
      <c r="F175" s="3" t="s">
        <v>104</v>
      </c>
      <c r="G175" s="3" t="s">
        <v>38</v>
      </c>
      <c r="H175" s="3" t="s">
        <v>44</v>
      </c>
      <c r="I175" s="2">
        <v>0.4</v>
      </c>
      <c r="J175" s="2">
        <v>0.2</v>
      </c>
      <c r="K175" s="2">
        <v>1</v>
      </c>
      <c r="L175" s="2">
        <v>1</v>
      </c>
      <c r="M175" s="2">
        <v>1</v>
      </c>
      <c r="N175" s="2">
        <v>1</v>
      </c>
      <c r="O175" s="2">
        <v>1</v>
      </c>
      <c r="P175" s="2">
        <v>1</v>
      </c>
      <c r="Q175" s="2">
        <v>0.36</v>
      </c>
      <c r="R175" s="2">
        <v>0.57999999999999996</v>
      </c>
      <c r="S175" s="2">
        <v>0.77</v>
      </c>
      <c r="T175" s="2">
        <v>0.77</v>
      </c>
      <c r="U175" s="2">
        <v>0.2</v>
      </c>
      <c r="V175" s="2">
        <v>0.28000000000000003</v>
      </c>
      <c r="W175" s="2">
        <f t="shared" si="12"/>
        <v>0.68285714285714272</v>
      </c>
    </row>
    <row r="176" spans="1:23" hidden="1" x14ac:dyDescent="0.2">
      <c r="A176" t="str">
        <f t="shared" si="9"/>
        <v/>
      </c>
      <c r="B176" t="str">
        <f t="shared" si="10"/>
        <v>IDMiscellaneousNon-HVAC Motors</v>
      </c>
      <c r="C176" t="str">
        <f t="shared" si="11"/>
        <v>ID2021 CPAMiscellaneous_Non-HVAC Motors</v>
      </c>
      <c r="D176" t="s">
        <v>119</v>
      </c>
      <c r="E176" t="s">
        <v>114</v>
      </c>
      <c r="F176" s="3" t="s">
        <v>105</v>
      </c>
      <c r="G176" s="3" t="s">
        <v>45</v>
      </c>
      <c r="H176" s="3" t="s">
        <v>46</v>
      </c>
      <c r="I176" s="2">
        <v>0.8957499208271652</v>
      </c>
      <c r="J176" s="2">
        <v>0.21970777803924474</v>
      </c>
      <c r="K176" s="2">
        <v>0.40173654010717463</v>
      </c>
      <c r="L176" s="2">
        <v>0.21970777803924474</v>
      </c>
      <c r="M176" s="2">
        <v>0.19994718336345799</v>
      </c>
      <c r="N176" s="2">
        <v>0.34644139250345779</v>
      </c>
      <c r="O176" s="2">
        <v>0.74104394863625245</v>
      </c>
      <c r="P176" s="2">
        <v>0.88831888096371459</v>
      </c>
      <c r="Q176" s="2">
        <v>0.43663447205500328</v>
      </c>
      <c r="R176" s="2">
        <v>0.91274673866983413</v>
      </c>
      <c r="S176" s="2">
        <v>0.49853334976354247</v>
      </c>
      <c r="T176" s="2">
        <v>0.79471679065865775</v>
      </c>
      <c r="U176" s="2">
        <v>0.21970777803924474</v>
      </c>
      <c r="V176" s="2">
        <v>0.21970777803924474</v>
      </c>
      <c r="W176" s="2">
        <f t="shared" si="12"/>
        <v>0.49962145212180287</v>
      </c>
    </row>
    <row r="177" spans="1:23" hidden="1" x14ac:dyDescent="0.2">
      <c r="A177" t="str">
        <f t="shared" si="9"/>
        <v/>
      </c>
      <c r="B177" t="str">
        <f t="shared" si="10"/>
        <v>IDMiscellaneousPool Pump</v>
      </c>
      <c r="C177" t="str">
        <f t="shared" si="11"/>
        <v>ID2021 CPAMiscellaneous_Pool Pump</v>
      </c>
      <c r="D177" t="s">
        <v>119</v>
      </c>
      <c r="E177" t="s">
        <v>114</v>
      </c>
      <c r="F177" s="3" t="s">
        <v>106</v>
      </c>
      <c r="G177" s="3" t="s">
        <v>45</v>
      </c>
      <c r="H177" s="3" t="s">
        <v>47</v>
      </c>
      <c r="I177" s="2">
        <v>0</v>
      </c>
      <c r="J177" s="2">
        <v>0</v>
      </c>
      <c r="K177" s="2">
        <v>0</v>
      </c>
      <c r="L177" s="2">
        <v>0</v>
      </c>
      <c r="M177" s="2">
        <v>0</v>
      </c>
      <c r="N177" s="2">
        <v>0</v>
      </c>
      <c r="O177" s="2">
        <v>0</v>
      </c>
      <c r="P177" s="2">
        <v>0.90300000000000002</v>
      </c>
      <c r="Q177" s="2">
        <v>0.06</v>
      </c>
      <c r="R177" s="2">
        <v>0.76</v>
      </c>
      <c r="S177" s="2">
        <v>0</v>
      </c>
      <c r="T177" s="2">
        <v>0</v>
      </c>
      <c r="U177" s="2">
        <v>0</v>
      </c>
      <c r="V177" s="2">
        <v>0.04</v>
      </c>
      <c r="W177" s="2">
        <f t="shared" si="12"/>
        <v>0.12592857142857145</v>
      </c>
    </row>
    <row r="178" spans="1:23" hidden="1" x14ac:dyDescent="0.2">
      <c r="A178" t="str">
        <f t="shared" si="9"/>
        <v/>
      </c>
      <c r="B178" t="str">
        <f t="shared" si="10"/>
        <v>IDMiscellaneousPool Heater</v>
      </c>
      <c r="C178" t="str">
        <f t="shared" si="11"/>
        <v>ID2021 CPAMiscellaneous_Pool Heater</v>
      </c>
      <c r="D178" t="s">
        <v>119</v>
      </c>
      <c r="E178" t="s">
        <v>114</v>
      </c>
      <c r="F178" s="3" t="s">
        <v>107</v>
      </c>
      <c r="G178" s="3" t="s">
        <v>45</v>
      </c>
      <c r="H178" s="3" t="s">
        <v>48</v>
      </c>
      <c r="I178" s="2">
        <v>0</v>
      </c>
      <c r="J178" s="2">
        <v>0</v>
      </c>
      <c r="K178" s="2">
        <v>0</v>
      </c>
      <c r="L178" s="2">
        <v>0</v>
      </c>
      <c r="M178" s="2">
        <v>0</v>
      </c>
      <c r="N178" s="2">
        <v>0</v>
      </c>
      <c r="O178" s="2">
        <v>0</v>
      </c>
      <c r="P178" s="2">
        <v>0.36199999999999999</v>
      </c>
      <c r="Q178" s="2">
        <v>0.01</v>
      </c>
      <c r="R178" s="2">
        <v>0.27</v>
      </c>
      <c r="S178" s="2">
        <v>0</v>
      </c>
      <c r="T178" s="2">
        <v>0</v>
      </c>
      <c r="U178" s="2">
        <v>0</v>
      </c>
      <c r="V178" s="2">
        <v>0.01</v>
      </c>
      <c r="W178" s="2">
        <f t="shared" si="12"/>
        <v>4.6571428571428576E-2</v>
      </c>
    </row>
    <row r="179" spans="1:23" hidden="1" x14ac:dyDescent="0.2">
      <c r="A179" t="str">
        <f t="shared" si="9"/>
        <v/>
      </c>
      <c r="B179" t="str">
        <f t="shared" si="10"/>
        <v>IDMiscellaneousClothes Washer</v>
      </c>
      <c r="C179" t="str">
        <f t="shared" si="11"/>
        <v>ID2021 CPAMiscellaneous_Clothes Washer</v>
      </c>
      <c r="D179" t="s">
        <v>119</v>
      </c>
      <c r="E179" t="s">
        <v>114</v>
      </c>
      <c r="F179" s="3" t="s">
        <v>108</v>
      </c>
      <c r="G179" s="3" t="s">
        <v>45</v>
      </c>
      <c r="H179" s="3" t="s">
        <v>49</v>
      </c>
      <c r="I179" s="2">
        <v>0</v>
      </c>
      <c r="J179" s="2">
        <v>0</v>
      </c>
      <c r="K179" s="2">
        <v>7.0000000000000007E-2</v>
      </c>
      <c r="L179" s="2">
        <v>0</v>
      </c>
      <c r="M179" s="2">
        <v>0</v>
      </c>
      <c r="N179" s="2">
        <v>0</v>
      </c>
      <c r="O179" s="2">
        <v>0.63</v>
      </c>
      <c r="P179" s="2">
        <v>0.15</v>
      </c>
      <c r="Q179" s="2">
        <v>0.15</v>
      </c>
      <c r="R179" s="2">
        <v>0.67</v>
      </c>
      <c r="S179" s="2">
        <v>0</v>
      </c>
      <c r="T179" s="2">
        <v>0</v>
      </c>
      <c r="U179" s="2">
        <v>0</v>
      </c>
      <c r="V179" s="2">
        <v>0.15</v>
      </c>
      <c r="W179" s="2">
        <f t="shared" si="12"/>
        <v>0.12999999999999998</v>
      </c>
    </row>
    <row r="180" spans="1:23" hidden="1" x14ac:dyDescent="0.2">
      <c r="A180" t="str">
        <f t="shared" si="9"/>
        <v/>
      </c>
      <c r="B180" t="str">
        <f t="shared" si="10"/>
        <v>IDMiscellaneousClothes Dryer</v>
      </c>
      <c r="C180" t="str">
        <f t="shared" si="11"/>
        <v>ID2021 CPAMiscellaneous_Clothes Dryer</v>
      </c>
      <c r="D180" t="s">
        <v>119</v>
      </c>
      <c r="E180" t="s">
        <v>114</v>
      </c>
      <c r="F180" s="3" t="s">
        <v>109</v>
      </c>
      <c r="G180" s="3" t="s">
        <v>45</v>
      </c>
      <c r="H180" s="3" t="s">
        <v>50</v>
      </c>
      <c r="I180" s="2">
        <v>0</v>
      </c>
      <c r="J180" s="2">
        <v>0</v>
      </c>
      <c r="K180" s="2">
        <v>0.04</v>
      </c>
      <c r="L180" s="2">
        <v>0</v>
      </c>
      <c r="M180" s="2">
        <v>0</v>
      </c>
      <c r="N180" s="2">
        <v>0</v>
      </c>
      <c r="O180" s="2">
        <v>0.57999999999999996</v>
      </c>
      <c r="P180" s="2">
        <v>0.11</v>
      </c>
      <c r="Q180" s="2">
        <v>0.11</v>
      </c>
      <c r="R180" s="2">
        <v>0.26</v>
      </c>
      <c r="S180" s="2">
        <v>0</v>
      </c>
      <c r="T180" s="2">
        <v>0</v>
      </c>
      <c r="U180" s="2">
        <v>0</v>
      </c>
      <c r="V180" s="2">
        <v>0.1</v>
      </c>
      <c r="W180" s="2">
        <f t="shared" si="12"/>
        <v>8.5714285714285729E-2</v>
      </c>
    </row>
    <row r="181" spans="1:23" hidden="1" x14ac:dyDescent="0.2">
      <c r="A181" t="str">
        <f t="shared" si="9"/>
        <v/>
      </c>
      <c r="B181" t="str">
        <f t="shared" si="10"/>
        <v>IDMiscellaneousOther Miscellaneous</v>
      </c>
      <c r="C181" t="str">
        <f t="shared" si="11"/>
        <v>ID2021 CPAMiscellaneous_Other Miscellaneous</v>
      </c>
      <c r="D181" t="s">
        <v>119</v>
      </c>
      <c r="E181" t="s">
        <v>114</v>
      </c>
      <c r="F181" s="3" t="s">
        <v>110</v>
      </c>
      <c r="G181" s="3" t="s">
        <v>45</v>
      </c>
      <c r="H181" s="3" t="s">
        <v>51</v>
      </c>
      <c r="I181" s="2">
        <v>1</v>
      </c>
      <c r="J181" s="2">
        <v>1</v>
      </c>
      <c r="K181" s="2">
        <v>1</v>
      </c>
      <c r="L181" s="2">
        <v>1</v>
      </c>
      <c r="M181" s="2">
        <v>1</v>
      </c>
      <c r="N181" s="2">
        <v>1</v>
      </c>
      <c r="O181" s="2">
        <v>1</v>
      </c>
      <c r="P181" s="2">
        <v>1</v>
      </c>
      <c r="Q181" s="2">
        <v>1</v>
      </c>
      <c r="R181" s="2">
        <v>1</v>
      </c>
      <c r="S181" s="2">
        <v>1</v>
      </c>
      <c r="T181" s="2">
        <v>1</v>
      </c>
      <c r="U181" s="2">
        <v>1</v>
      </c>
      <c r="V181" s="2">
        <v>1</v>
      </c>
      <c r="W181" s="2">
        <f t="shared" si="12"/>
        <v>1</v>
      </c>
    </row>
    <row r="182" spans="1:23" hidden="1" x14ac:dyDescent="0.2">
      <c r="A182">
        <f t="shared" si="9"/>
        <v>1</v>
      </c>
      <c r="B182" t="str">
        <f t="shared" si="10"/>
        <v>CACoolingAir-Cooled Chiller</v>
      </c>
      <c r="C182" t="str">
        <f t="shared" si="11"/>
        <v>CA2021 CPACooling_Air-Cooled Chiller</v>
      </c>
      <c r="D182" t="s">
        <v>118</v>
      </c>
      <c r="E182" t="s">
        <v>114</v>
      </c>
      <c r="F182" s="3" t="s">
        <v>66</v>
      </c>
      <c r="G182" s="3" t="s">
        <v>3</v>
      </c>
      <c r="H182" s="3" t="s">
        <v>4</v>
      </c>
      <c r="I182" s="2">
        <v>0.13727939170712</v>
      </c>
      <c r="J182" s="2">
        <v>0</v>
      </c>
      <c r="K182" s="2">
        <v>1.1155043558097535E-2</v>
      </c>
      <c r="L182" s="2">
        <v>0</v>
      </c>
      <c r="M182" s="2">
        <v>0</v>
      </c>
      <c r="N182" s="2">
        <v>5.1563961209992642E-3</v>
      </c>
      <c r="O182" s="2">
        <v>0.14505576923076927</v>
      </c>
      <c r="P182" s="2">
        <v>0.29987075910369748</v>
      </c>
      <c r="Q182" s="2">
        <v>0.22071991397963514</v>
      </c>
      <c r="R182" s="2">
        <v>2.0084556692651273E-2</v>
      </c>
      <c r="S182" s="2">
        <v>0</v>
      </c>
      <c r="T182" s="2">
        <v>0.15044077003550774</v>
      </c>
      <c r="U182" s="2">
        <v>0.13727939170712</v>
      </c>
      <c r="V182" s="2">
        <v>7.9927023084265025E-2</v>
      </c>
      <c r="W182" s="2">
        <f>AVERAGE(I182:V182)</f>
        <v>8.6212072515704494E-2</v>
      </c>
    </row>
    <row r="183" spans="1:23" hidden="1" x14ac:dyDescent="0.2">
      <c r="A183" t="str">
        <f t="shared" si="9"/>
        <v/>
      </c>
      <c r="B183" t="str">
        <f t="shared" si="10"/>
        <v>CACoolingWater-Cooled Chiller</v>
      </c>
      <c r="C183" t="str">
        <f t="shared" si="11"/>
        <v>CA2021 CPACooling_Water-Cooled Chiller</v>
      </c>
      <c r="D183" t="s">
        <v>118</v>
      </c>
      <c r="E183" t="s">
        <v>114</v>
      </c>
      <c r="F183" s="3" t="s">
        <v>67</v>
      </c>
      <c r="G183" s="3" t="s">
        <v>3</v>
      </c>
      <c r="H183" s="3" t="s">
        <v>5</v>
      </c>
      <c r="I183" s="2">
        <v>8.4542447182941738E-2</v>
      </c>
      <c r="J183" s="2">
        <v>0</v>
      </c>
      <c r="K183" s="2">
        <v>6.8697469380246583E-3</v>
      </c>
      <c r="L183" s="2">
        <v>0</v>
      </c>
      <c r="M183" s="2">
        <v>0</v>
      </c>
      <c r="N183" s="2">
        <v>3.1755265032347617E-3</v>
      </c>
      <c r="O183" s="2">
        <v>0.58022307692307706</v>
      </c>
      <c r="P183" s="2">
        <v>0</v>
      </c>
      <c r="Q183" s="2">
        <v>0</v>
      </c>
      <c r="R183" s="2">
        <v>7.2842952116803902E-2</v>
      </c>
      <c r="S183" s="2">
        <v>0</v>
      </c>
      <c r="T183" s="2">
        <v>1.6715641115056419E-2</v>
      </c>
      <c r="U183" s="2">
        <v>8.4542447182941738E-2</v>
      </c>
      <c r="V183" s="2">
        <v>4.13746798640484E-2</v>
      </c>
      <c r="W183" s="2">
        <f t="shared" ref="W183:W226" si="13">AVERAGE(I183:V183)</f>
        <v>6.3591894130437768E-2</v>
      </c>
    </row>
    <row r="184" spans="1:23" hidden="1" x14ac:dyDescent="0.2">
      <c r="A184" t="str">
        <f t="shared" si="9"/>
        <v/>
      </c>
      <c r="B184" t="str">
        <f t="shared" si="10"/>
        <v>CACoolingRTU</v>
      </c>
      <c r="C184" t="str">
        <f t="shared" si="11"/>
        <v>CA2021 CPACooling_RTU</v>
      </c>
      <c r="D184" t="s">
        <v>118</v>
      </c>
      <c r="E184" t="s">
        <v>114</v>
      </c>
      <c r="F184" s="3" t="s">
        <v>68</v>
      </c>
      <c r="G184" s="3" t="s">
        <v>3</v>
      </c>
      <c r="H184" s="3" t="s">
        <v>6</v>
      </c>
      <c r="I184" s="2">
        <v>0.44482045290657624</v>
      </c>
      <c r="J184" s="2">
        <v>0.63077820104009585</v>
      </c>
      <c r="K184" s="2">
        <v>0.78125348744599421</v>
      </c>
      <c r="L184" s="2">
        <v>0.59887935189992214</v>
      </c>
      <c r="M184" s="2">
        <v>0.72906423383809549</v>
      </c>
      <c r="N184" s="2">
        <v>0.71349743622154482</v>
      </c>
      <c r="O184" s="2">
        <v>9.5365384615384616E-2</v>
      </c>
      <c r="P184" s="2">
        <v>0.49212233740202738</v>
      </c>
      <c r="Q184" s="2">
        <v>0.36222671494712316</v>
      </c>
      <c r="R184" s="2">
        <v>0.1576374163802691</v>
      </c>
      <c r="S184" s="2">
        <v>0.16009626602208238</v>
      </c>
      <c r="T184" s="2">
        <v>0.19726040936725348</v>
      </c>
      <c r="U184" s="2">
        <v>0.44482045290657624</v>
      </c>
      <c r="V184" s="2">
        <v>0.47022093428747136</v>
      </c>
      <c r="W184" s="2">
        <f t="shared" si="13"/>
        <v>0.44843164852002987</v>
      </c>
    </row>
    <row r="185" spans="1:23" hidden="1" x14ac:dyDescent="0.2">
      <c r="A185" t="str">
        <f t="shared" si="9"/>
        <v/>
      </c>
      <c r="B185" t="str">
        <f t="shared" si="10"/>
        <v>CACoolingPTAC</v>
      </c>
      <c r="C185" t="str">
        <f t="shared" si="11"/>
        <v>CA2021 CPACooling_PTAC</v>
      </c>
      <c r="D185" t="s">
        <v>118</v>
      </c>
      <c r="E185" t="s">
        <v>114</v>
      </c>
      <c r="F185" s="3" t="s">
        <v>69</v>
      </c>
      <c r="G185" s="3" t="s">
        <v>3</v>
      </c>
      <c r="H185" s="3" t="s">
        <v>7</v>
      </c>
      <c r="I185" s="2">
        <v>2.3517370821267865E-2</v>
      </c>
      <c r="J185" s="2">
        <v>2.2252180880773513E-2</v>
      </c>
      <c r="K185" s="2">
        <v>3.4197932022697983E-2</v>
      </c>
      <c r="L185" s="2">
        <v>2.5623660658965326E-2</v>
      </c>
      <c r="M185" s="2">
        <v>2.6689338444342726E-2</v>
      </c>
      <c r="N185" s="2">
        <v>2.1299904545566722E-2</v>
      </c>
      <c r="O185" s="2">
        <v>3.3461538461538464E-3</v>
      </c>
      <c r="P185" s="2">
        <v>3.1949305444255741E-2</v>
      </c>
      <c r="Q185" s="2">
        <v>2.3516290719518388E-2</v>
      </c>
      <c r="R185" s="2">
        <v>0.38754500935224145</v>
      </c>
      <c r="S185" s="2">
        <v>1.0505295312615633E-2</v>
      </c>
      <c r="T185" s="2">
        <v>1.1883157190798401E-2</v>
      </c>
      <c r="U185" s="2">
        <v>2.3517370821267865E-2</v>
      </c>
      <c r="V185" s="2">
        <v>4.2027854483765795E-2</v>
      </c>
      <c r="W185" s="2">
        <f t="shared" si="13"/>
        <v>4.9133630324587944E-2</v>
      </c>
    </row>
    <row r="186" spans="1:23" hidden="1" x14ac:dyDescent="0.2">
      <c r="A186" t="str">
        <f t="shared" si="9"/>
        <v/>
      </c>
      <c r="B186" t="str">
        <f t="shared" si="10"/>
        <v>CACoolingPTHP</v>
      </c>
      <c r="C186" t="str">
        <f t="shared" si="11"/>
        <v>CA2021 CPACooling_PTHP</v>
      </c>
      <c r="D186" t="s">
        <v>118</v>
      </c>
      <c r="E186" t="s">
        <v>114</v>
      </c>
      <c r="F186" s="3" t="s">
        <v>70</v>
      </c>
      <c r="G186" s="3" t="s">
        <v>3</v>
      </c>
      <c r="H186" s="3" t="s">
        <v>8</v>
      </c>
      <c r="I186" s="2">
        <v>7.4592818269867177E-3</v>
      </c>
      <c r="J186" s="2">
        <v>7.0579866140762148E-3</v>
      </c>
      <c r="K186" s="2">
        <v>7.0406866957954022E-3</v>
      </c>
      <c r="L186" s="2">
        <v>5.2754115827650643E-3</v>
      </c>
      <c r="M186" s="2">
        <v>1.9225688804840411E-2</v>
      </c>
      <c r="N186" s="2">
        <v>6.2967143602967995E-3</v>
      </c>
      <c r="O186" s="2">
        <v>0</v>
      </c>
      <c r="P186" s="2">
        <v>2.2369060494469413E-2</v>
      </c>
      <c r="Q186" s="2">
        <v>1.6464750090678864E-2</v>
      </c>
      <c r="R186" s="2">
        <v>0.13046625758559927</v>
      </c>
      <c r="S186" s="2">
        <v>2.9564331643705008E-3</v>
      </c>
      <c r="T186" s="2">
        <v>1.1883157190798401E-3</v>
      </c>
      <c r="U186" s="2">
        <v>7.4592818269867177E-3</v>
      </c>
      <c r="V186" s="2">
        <v>2.1455005881469622E-2</v>
      </c>
      <c r="W186" s="2">
        <f t="shared" si="13"/>
        <v>1.8193919617672489E-2</v>
      </c>
    </row>
    <row r="187" spans="1:23" hidden="1" x14ac:dyDescent="0.2">
      <c r="A187" t="str">
        <f t="shared" si="9"/>
        <v/>
      </c>
      <c r="B187" t="str">
        <f t="shared" si="10"/>
        <v>CACoolingEvaporative AC</v>
      </c>
      <c r="C187" t="str">
        <f t="shared" si="11"/>
        <v>CA2021 CPACooling_Evaporative AC</v>
      </c>
      <c r="D187" t="s">
        <v>118</v>
      </c>
      <c r="E187" t="s">
        <v>114</v>
      </c>
      <c r="F187" s="3" t="s">
        <v>71</v>
      </c>
      <c r="G187" s="3" t="s">
        <v>3</v>
      </c>
      <c r="H187" s="3" t="s">
        <v>9</v>
      </c>
      <c r="I187" s="2">
        <v>4.7181698970683109E-4</v>
      </c>
      <c r="J187" s="2">
        <v>4.4643413064200866E-4</v>
      </c>
      <c r="K187" s="2">
        <v>3.9950576699239675E-2</v>
      </c>
      <c r="L187" s="2">
        <v>2.9933974364059316E-2</v>
      </c>
      <c r="M187" s="2">
        <v>3.2928339375230604E-2</v>
      </c>
      <c r="N187" s="2">
        <v>1.1759528107979466E-2</v>
      </c>
      <c r="O187" s="2">
        <v>0</v>
      </c>
      <c r="P187" s="2">
        <v>4.1963257356131372E-5</v>
      </c>
      <c r="Q187" s="2">
        <v>3.0887061418174811E-5</v>
      </c>
      <c r="R187" s="2">
        <v>4.7455747096300507E-3</v>
      </c>
      <c r="S187" s="2">
        <v>0</v>
      </c>
      <c r="T187" s="2">
        <v>1.1883157190798401E-3</v>
      </c>
      <c r="U187" s="2">
        <v>4.7181698970683109E-4</v>
      </c>
      <c r="V187" s="2">
        <v>7.2369803956186655E-5</v>
      </c>
      <c r="W187" s="2">
        <f t="shared" si="13"/>
        <v>8.717256943428937E-3</v>
      </c>
    </row>
    <row r="188" spans="1:23" hidden="1" x14ac:dyDescent="0.2">
      <c r="A188" t="str">
        <f t="shared" si="9"/>
        <v/>
      </c>
      <c r="B188" t="str">
        <f t="shared" si="10"/>
        <v>CACoolingAir-Source Heat Pump</v>
      </c>
      <c r="C188" t="str">
        <f t="shared" si="11"/>
        <v>CA2021 CPACooling_Air-Source Heat Pump</v>
      </c>
      <c r="D188" t="s">
        <v>118</v>
      </c>
      <c r="E188" t="s">
        <v>114</v>
      </c>
      <c r="F188" s="3" t="s">
        <v>72</v>
      </c>
      <c r="G188" s="3" t="s">
        <v>3</v>
      </c>
      <c r="H188" s="3" t="s">
        <v>10</v>
      </c>
      <c r="I188" s="2">
        <v>0.14223050124647621</v>
      </c>
      <c r="J188" s="2">
        <v>0.13457877007396882</v>
      </c>
      <c r="K188" s="2">
        <v>4.1407526640150752E-2</v>
      </c>
      <c r="L188" s="2">
        <v>3.1025630750130456E-2</v>
      </c>
      <c r="M188" s="2">
        <v>8.220394628661859E-2</v>
      </c>
      <c r="N188" s="2">
        <v>7.2314763948010702E-2</v>
      </c>
      <c r="O188" s="2">
        <v>5.0192307692307706E-3</v>
      </c>
      <c r="P188" s="2">
        <v>8.3328971128292295E-2</v>
      </c>
      <c r="Q188" s="2">
        <v>6.1334300798191403E-2</v>
      </c>
      <c r="R188" s="2">
        <v>5.0952618394305094E-2</v>
      </c>
      <c r="S188" s="2">
        <v>1.6909917018605058E-2</v>
      </c>
      <c r="T188" s="2">
        <v>1.8616946265584161E-2</v>
      </c>
      <c r="U188" s="2">
        <v>0.14223050124647621</v>
      </c>
      <c r="V188" s="2">
        <v>4.5410932525077718E-2</v>
      </c>
      <c r="W188" s="2">
        <f t="shared" si="13"/>
        <v>6.6254611220794138E-2</v>
      </c>
    </row>
    <row r="189" spans="1:23" hidden="1" x14ac:dyDescent="0.2">
      <c r="A189" t="str">
        <f t="shared" si="9"/>
        <v/>
      </c>
      <c r="B189" t="str">
        <f t="shared" si="10"/>
        <v>CACoolingGeothermal Heat Pump</v>
      </c>
      <c r="C189" t="str">
        <f t="shared" si="11"/>
        <v>CA2021 CPACooling_Geothermal Heat Pump</v>
      </c>
      <c r="D189" t="s">
        <v>118</v>
      </c>
      <c r="E189" t="s">
        <v>114</v>
      </c>
      <c r="F189" s="3" t="s">
        <v>73</v>
      </c>
      <c r="G189" s="3" t="s">
        <v>3</v>
      </c>
      <c r="H189" s="3" t="s">
        <v>11</v>
      </c>
      <c r="I189" s="2">
        <v>7.6261839478082877E-2</v>
      </c>
      <c r="J189" s="2">
        <v>7.2159097173913014E-2</v>
      </c>
      <c r="K189" s="2">
        <v>0</v>
      </c>
      <c r="L189" s="2">
        <v>0</v>
      </c>
      <c r="M189" s="2">
        <v>0</v>
      </c>
      <c r="N189" s="2">
        <v>0</v>
      </c>
      <c r="O189" s="2">
        <v>7.5288461538461551E-3</v>
      </c>
      <c r="P189" s="2">
        <v>6.0327792162783951E-2</v>
      </c>
      <c r="Q189" s="2">
        <v>4.4404279818914816E-2</v>
      </c>
      <c r="R189" s="2">
        <v>5.4607234630949311E-2</v>
      </c>
      <c r="S189" s="2">
        <v>0</v>
      </c>
      <c r="T189" s="2">
        <v>0</v>
      </c>
      <c r="U189" s="2">
        <v>7.6261839478082877E-2</v>
      </c>
      <c r="V189" s="2">
        <v>8.6775644882542326E-3</v>
      </c>
      <c r="W189" s="2">
        <f t="shared" si="13"/>
        <v>2.8587749527487657E-2</v>
      </c>
    </row>
    <row r="190" spans="1:23" hidden="1" x14ac:dyDescent="0.2">
      <c r="A190" t="str">
        <f t="shared" si="9"/>
        <v/>
      </c>
      <c r="B190" t="str">
        <f t="shared" si="10"/>
        <v>CAHeatingElectric Furnace</v>
      </c>
      <c r="C190" t="str">
        <f t="shared" si="11"/>
        <v>CA2021 CPAHeating_Electric Furnace</v>
      </c>
      <c r="D190" t="s">
        <v>118</v>
      </c>
      <c r="E190" t="s">
        <v>114</v>
      </c>
      <c r="F190" s="3" t="s">
        <v>74</v>
      </c>
      <c r="G190" s="3" t="s">
        <v>12</v>
      </c>
      <c r="H190" s="3" t="s">
        <v>13</v>
      </c>
      <c r="I190" s="2">
        <v>1.234131866398199E-2</v>
      </c>
      <c r="J190" s="2">
        <v>1.809441506387326E-2</v>
      </c>
      <c r="K190" s="2">
        <v>2.2051735758155871E-2</v>
      </c>
      <c r="L190" s="2">
        <v>9.8566597120634727E-3</v>
      </c>
      <c r="M190" s="2">
        <v>3.6776862343540648E-2</v>
      </c>
      <c r="N190" s="2">
        <v>6.3733657468609123E-2</v>
      </c>
      <c r="O190" s="2">
        <v>3.1374697173620451E-2</v>
      </c>
      <c r="P190" s="2">
        <v>0</v>
      </c>
      <c r="Q190" s="2">
        <v>0</v>
      </c>
      <c r="R190" s="2">
        <v>1.4401774543907835E-2</v>
      </c>
      <c r="S190" s="2">
        <v>4.7570697875112767E-3</v>
      </c>
      <c r="T190" s="2">
        <v>1.1240021200291489E-2</v>
      </c>
      <c r="U190" s="2">
        <v>1.234131866398199E-2</v>
      </c>
      <c r="V190" s="2">
        <v>8.1988360626447376E-2</v>
      </c>
      <c r="W190" s="2">
        <f t="shared" si="13"/>
        <v>2.2782706500427487E-2</v>
      </c>
    </row>
    <row r="191" spans="1:23" hidden="1" x14ac:dyDescent="0.2">
      <c r="A191" t="str">
        <f t="shared" si="9"/>
        <v/>
      </c>
      <c r="B191" t="str">
        <f t="shared" si="10"/>
        <v>CAHeatingElectric Room Heat</v>
      </c>
      <c r="C191" t="str">
        <f t="shared" si="11"/>
        <v>CA2021 CPAHeating_Electric Room Heat</v>
      </c>
      <c r="D191" t="s">
        <v>118</v>
      </c>
      <c r="E191" t="s">
        <v>114</v>
      </c>
      <c r="F191" s="3" t="s">
        <v>75</v>
      </c>
      <c r="G191" s="3" t="s">
        <v>12</v>
      </c>
      <c r="H191" s="3" t="s">
        <v>14</v>
      </c>
      <c r="I191" s="2">
        <v>0.23780136929181714</v>
      </c>
      <c r="J191" s="2">
        <v>0.34865615222151625</v>
      </c>
      <c r="K191" s="2">
        <v>0.25785825986112182</v>
      </c>
      <c r="L191" s="2">
        <v>0.11525719105607778</v>
      </c>
      <c r="M191" s="2">
        <v>3.3326134691183413E-3</v>
      </c>
      <c r="N191" s="2">
        <v>1.1735783823530089E-2</v>
      </c>
      <c r="O191" s="2">
        <v>6.4645667253338901E-4</v>
      </c>
      <c r="P191" s="2">
        <v>7.2455972312208211E-2</v>
      </c>
      <c r="Q191" s="2">
        <v>4.4376283366962338E-2</v>
      </c>
      <c r="R191" s="2">
        <v>0.51100253868399792</v>
      </c>
      <c r="S191" s="2">
        <v>2.5730948006811107E-2</v>
      </c>
      <c r="T191" s="2">
        <v>6.0797174315044514E-2</v>
      </c>
      <c r="U191" s="2">
        <v>0.23780136929181714</v>
      </c>
      <c r="V191" s="2">
        <v>9.7351921493512961E-2</v>
      </c>
      <c r="W191" s="2">
        <f t="shared" si="13"/>
        <v>0.14462885956186208</v>
      </c>
    </row>
    <row r="192" spans="1:23" hidden="1" x14ac:dyDescent="0.2">
      <c r="A192" t="str">
        <f t="shared" si="9"/>
        <v/>
      </c>
      <c r="B192" t="str">
        <f t="shared" si="10"/>
        <v>CAHeatingPTHP</v>
      </c>
      <c r="C192" t="str">
        <f t="shared" si="11"/>
        <v>CA2021 CPAHeating_PTHP</v>
      </c>
      <c r="D192" t="s">
        <v>118</v>
      </c>
      <c r="E192" t="s">
        <v>114</v>
      </c>
      <c r="F192" s="3" t="s">
        <v>76</v>
      </c>
      <c r="G192" s="3" t="s">
        <v>12</v>
      </c>
      <c r="H192" s="3" t="s">
        <v>8</v>
      </c>
      <c r="I192" s="2">
        <v>7.4592818269867177E-3</v>
      </c>
      <c r="J192" s="2">
        <v>7.0579866140762148E-3</v>
      </c>
      <c r="K192" s="2">
        <v>7.0406866957954022E-3</v>
      </c>
      <c r="L192" s="2">
        <v>5.2754115827650643E-3</v>
      </c>
      <c r="M192" s="2">
        <v>1.9225688804840411E-2</v>
      </c>
      <c r="N192" s="2">
        <v>6.2967143602967995E-3</v>
      </c>
      <c r="O192" s="2">
        <v>0</v>
      </c>
      <c r="P192" s="2">
        <v>2.2369060494469413E-2</v>
      </c>
      <c r="Q192" s="2">
        <v>1.6464750090678864E-2</v>
      </c>
      <c r="R192" s="2">
        <v>0.13046625758559927</v>
      </c>
      <c r="S192" s="2">
        <v>2.9564331643705012E-3</v>
      </c>
      <c r="T192" s="2">
        <v>1.1883157190798396E-3</v>
      </c>
      <c r="U192" s="2">
        <v>7.4592818269867177E-3</v>
      </c>
      <c r="V192" s="2">
        <v>2.1455005881469622E-2</v>
      </c>
      <c r="W192" s="2">
        <f t="shared" si="13"/>
        <v>1.8193919617672489E-2</v>
      </c>
    </row>
    <row r="193" spans="1:23" hidden="1" x14ac:dyDescent="0.2">
      <c r="A193" t="str">
        <f t="shared" si="9"/>
        <v/>
      </c>
      <c r="B193" t="str">
        <f t="shared" si="10"/>
        <v>CAHeatingAir-Source Heat Pump</v>
      </c>
      <c r="C193" t="str">
        <f t="shared" si="11"/>
        <v>CA2021 CPAHeating_Air-Source Heat Pump</v>
      </c>
      <c r="D193" t="s">
        <v>118</v>
      </c>
      <c r="E193" t="s">
        <v>114</v>
      </c>
      <c r="F193" s="3" t="s">
        <v>77</v>
      </c>
      <c r="G193" s="3" t="s">
        <v>12</v>
      </c>
      <c r="H193" s="3" t="s">
        <v>10</v>
      </c>
      <c r="I193" s="2">
        <v>0.14223050124647621</v>
      </c>
      <c r="J193" s="2">
        <v>0.13457877007396882</v>
      </c>
      <c r="K193" s="2">
        <v>4.1407526640150752E-2</v>
      </c>
      <c r="L193" s="2">
        <v>3.1025630750130456E-2</v>
      </c>
      <c r="M193" s="2">
        <v>8.220394628661859E-2</v>
      </c>
      <c r="N193" s="2">
        <v>7.2314763948010702E-2</v>
      </c>
      <c r="O193" s="2">
        <v>5.0192307692307706E-3</v>
      </c>
      <c r="P193" s="2">
        <v>8.3328971128292295E-2</v>
      </c>
      <c r="Q193" s="2">
        <v>6.1334300798191403E-2</v>
      </c>
      <c r="R193" s="2">
        <v>5.0952618394305094E-2</v>
      </c>
      <c r="S193" s="2">
        <v>1.6909917018605058E-2</v>
      </c>
      <c r="T193" s="2">
        <v>1.8616946265584161E-2</v>
      </c>
      <c r="U193" s="2">
        <v>0.14223050124647621</v>
      </c>
      <c r="V193" s="2">
        <v>4.5410932525077718E-2</v>
      </c>
      <c r="W193" s="2">
        <f t="shared" si="13"/>
        <v>6.6254611220794138E-2</v>
      </c>
    </row>
    <row r="194" spans="1:23" hidden="1" x14ac:dyDescent="0.2">
      <c r="A194" t="str">
        <f t="shared" si="9"/>
        <v/>
      </c>
      <c r="B194" t="str">
        <f t="shared" si="10"/>
        <v>CAHeatingGeothermal Heat Pump</v>
      </c>
      <c r="C194" t="str">
        <f t="shared" si="11"/>
        <v>CA2021 CPAHeating_Geothermal Heat Pump</v>
      </c>
      <c r="D194" t="s">
        <v>118</v>
      </c>
      <c r="E194" t="s">
        <v>114</v>
      </c>
      <c r="F194" s="3" t="s">
        <v>78</v>
      </c>
      <c r="G194" s="3" t="s">
        <v>12</v>
      </c>
      <c r="H194" s="3" t="s">
        <v>11</v>
      </c>
      <c r="I194" s="2">
        <v>7.6261839478082877E-2</v>
      </c>
      <c r="J194" s="2">
        <v>7.2159097173913014E-2</v>
      </c>
      <c r="K194" s="2">
        <v>0</v>
      </c>
      <c r="L194" s="2">
        <v>0</v>
      </c>
      <c r="M194" s="2">
        <v>0</v>
      </c>
      <c r="N194" s="2">
        <v>0</v>
      </c>
      <c r="O194" s="2">
        <v>7.5288461538461551E-3</v>
      </c>
      <c r="P194" s="2">
        <v>6.0327792162783951E-2</v>
      </c>
      <c r="Q194" s="2">
        <v>4.4404279818914816E-2</v>
      </c>
      <c r="R194" s="2">
        <v>5.4607234630949311E-2</v>
      </c>
      <c r="S194" s="2">
        <v>0</v>
      </c>
      <c r="T194" s="2">
        <v>0</v>
      </c>
      <c r="U194" s="2">
        <v>7.6261839478082877E-2</v>
      </c>
      <c r="V194" s="2">
        <v>8.6775644882542326E-3</v>
      </c>
      <c r="W194" s="2">
        <f t="shared" si="13"/>
        <v>2.8587749527487657E-2</v>
      </c>
    </row>
    <row r="195" spans="1:23" hidden="1" x14ac:dyDescent="0.2">
      <c r="A195" t="str">
        <f t="shared" ref="A195:A258" si="14">IF(D195=D194,"",1)</f>
        <v/>
      </c>
      <c r="B195" t="str">
        <f t="shared" ref="B195:B258" si="15">D195&amp;G195&amp;H195</f>
        <v>CAVentilationVentilation</v>
      </c>
      <c r="C195" t="str">
        <f t="shared" ref="C195:C258" si="16">D195&amp;E195&amp;F195</f>
        <v>CA2021 CPAVentilation_Ventilation</v>
      </c>
      <c r="D195" t="s">
        <v>118</v>
      </c>
      <c r="E195" t="s">
        <v>114</v>
      </c>
      <c r="F195" s="3" t="s">
        <v>79</v>
      </c>
      <c r="G195" s="3" t="s">
        <v>15</v>
      </c>
      <c r="H195" s="3" t="s">
        <v>15</v>
      </c>
      <c r="I195" s="2">
        <v>1</v>
      </c>
      <c r="J195" s="2">
        <v>1</v>
      </c>
      <c r="K195" s="2">
        <v>1</v>
      </c>
      <c r="L195" s="2">
        <v>1</v>
      </c>
      <c r="M195" s="2">
        <v>1</v>
      </c>
      <c r="N195" s="2">
        <v>1</v>
      </c>
      <c r="O195" s="2">
        <v>1</v>
      </c>
      <c r="P195" s="2">
        <v>1</v>
      </c>
      <c r="Q195" s="2">
        <v>1</v>
      </c>
      <c r="R195" s="2">
        <v>1</v>
      </c>
      <c r="S195" s="2">
        <v>1</v>
      </c>
      <c r="T195" s="2">
        <v>1</v>
      </c>
      <c r="U195" s="2">
        <v>1</v>
      </c>
      <c r="V195" s="2">
        <v>1</v>
      </c>
      <c r="W195" s="2">
        <f t="shared" si="13"/>
        <v>1</v>
      </c>
    </row>
    <row r="196" spans="1:23" hidden="1" x14ac:dyDescent="0.2">
      <c r="A196" t="str">
        <f t="shared" si="14"/>
        <v/>
      </c>
      <c r="B196" t="str">
        <f t="shared" si="15"/>
        <v>CAWater HeatingWater Heater</v>
      </c>
      <c r="C196" t="str">
        <f t="shared" si="16"/>
        <v>CA2021 CPAWater Heating_Water Heater</v>
      </c>
      <c r="D196" t="s">
        <v>118</v>
      </c>
      <c r="E196" t="s">
        <v>114</v>
      </c>
      <c r="F196" s="3" t="s">
        <v>80</v>
      </c>
      <c r="G196" s="3" t="s">
        <v>16</v>
      </c>
      <c r="H196" s="3" t="s">
        <v>17</v>
      </c>
      <c r="I196" s="2">
        <v>0.45178015900449359</v>
      </c>
      <c r="J196" s="2">
        <v>0.75001321710876034</v>
      </c>
      <c r="K196" s="2">
        <v>0.38221024258760106</v>
      </c>
      <c r="L196" s="2">
        <v>0.38221024258760106</v>
      </c>
      <c r="M196" s="2">
        <v>0.1513872135102533</v>
      </c>
      <c r="N196" s="2">
        <v>0.17533432392273401</v>
      </c>
      <c r="O196" s="2">
        <v>2.6444223876760608E-2</v>
      </c>
      <c r="P196" s="2">
        <v>0.3968121371932109</v>
      </c>
      <c r="Q196" s="2">
        <v>0.13616514489876935</v>
      </c>
      <c r="R196" s="2">
        <v>0.10507738256855824</v>
      </c>
      <c r="S196" s="2">
        <v>0.38283828382838286</v>
      </c>
      <c r="T196" s="2">
        <v>0.46733950486494147</v>
      </c>
      <c r="U196" s="2">
        <v>0.75001321710876034</v>
      </c>
      <c r="V196" s="2">
        <v>0.1244343891402715</v>
      </c>
      <c r="W196" s="2">
        <f t="shared" si="13"/>
        <v>0.33443283444293559</v>
      </c>
    </row>
    <row r="197" spans="1:23" hidden="1" x14ac:dyDescent="0.2">
      <c r="A197" t="str">
        <f t="shared" si="14"/>
        <v/>
      </c>
      <c r="B197" t="str">
        <f t="shared" si="15"/>
        <v>CAInterior LightingGeneral Service Lighting</v>
      </c>
      <c r="C197" t="str">
        <f t="shared" si="16"/>
        <v>CA2021 CPAInterior Lighting_General Service Lighting</v>
      </c>
      <c r="D197" t="s">
        <v>118</v>
      </c>
      <c r="E197" t="s">
        <v>114</v>
      </c>
      <c r="F197" s="3" t="s">
        <v>81</v>
      </c>
      <c r="G197" s="3" t="s">
        <v>18</v>
      </c>
      <c r="H197" s="3" t="s">
        <v>19</v>
      </c>
      <c r="I197" s="2">
        <v>1</v>
      </c>
      <c r="J197" s="2">
        <v>1</v>
      </c>
      <c r="K197" s="2">
        <v>1</v>
      </c>
      <c r="L197" s="2">
        <v>1</v>
      </c>
      <c r="M197" s="2">
        <v>1</v>
      </c>
      <c r="N197" s="2">
        <v>1</v>
      </c>
      <c r="O197" s="2">
        <v>1</v>
      </c>
      <c r="P197" s="2">
        <v>1</v>
      </c>
      <c r="Q197" s="2">
        <v>1</v>
      </c>
      <c r="R197" s="2">
        <v>1</v>
      </c>
      <c r="S197" s="2">
        <v>1</v>
      </c>
      <c r="T197" s="2">
        <v>1</v>
      </c>
      <c r="U197" s="2">
        <v>1</v>
      </c>
      <c r="V197" s="2">
        <v>1</v>
      </c>
      <c r="W197" s="2">
        <f t="shared" si="13"/>
        <v>1</v>
      </c>
    </row>
    <row r="198" spans="1:23" hidden="1" x14ac:dyDescent="0.2">
      <c r="A198" t="str">
        <f t="shared" si="14"/>
        <v/>
      </c>
      <c r="B198" t="str">
        <f t="shared" si="15"/>
        <v>CAInterior LightingExempted Lighting</v>
      </c>
      <c r="C198" t="str">
        <f t="shared" si="16"/>
        <v>CA2021 CPAInterior Lighting_Exempted Lighting</v>
      </c>
      <c r="D198" t="s">
        <v>118</v>
      </c>
      <c r="E198" t="s">
        <v>114</v>
      </c>
      <c r="F198" s="3" t="s">
        <v>82</v>
      </c>
      <c r="G198" s="3" t="s">
        <v>18</v>
      </c>
      <c r="H198" s="3" t="s">
        <v>20</v>
      </c>
      <c r="I198" s="2">
        <v>1</v>
      </c>
      <c r="J198" s="2">
        <v>1</v>
      </c>
      <c r="K198" s="2">
        <v>1</v>
      </c>
      <c r="L198" s="2">
        <v>1</v>
      </c>
      <c r="M198" s="2">
        <v>1</v>
      </c>
      <c r="N198" s="2">
        <v>1</v>
      </c>
      <c r="O198" s="2">
        <v>1</v>
      </c>
      <c r="P198" s="2">
        <v>1</v>
      </c>
      <c r="Q198" s="2">
        <v>1</v>
      </c>
      <c r="R198" s="2">
        <v>1</v>
      </c>
      <c r="S198" s="2">
        <v>1</v>
      </c>
      <c r="T198" s="2">
        <v>1</v>
      </c>
      <c r="U198" s="2">
        <v>1</v>
      </c>
      <c r="V198" s="2">
        <v>1</v>
      </c>
      <c r="W198" s="2">
        <f t="shared" si="13"/>
        <v>1</v>
      </c>
    </row>
    <row r="199" spans="1:23" hidden="1" x14ac:dyDescent="0.2">
      <c r="A199" t="str">
        <f t="shared" si="14"/>
        <v/>
      </c>
      <c r="B199" t="str">
        <f t="shared" si="15"/>
        <v>CAInterior LightingHigh-Bay Lighting</v>
      </c>
      <c r="C199" t="str">
        <f t="shared" si="16"/>
        <v>CA2021 CPAInterior Lighting_High-Bay Lighting</v>
      </c>
      <c r="D199" t="s">
        <v>118</v>
      </c>
      <c r="E199" t="s">
        <v>114</v>
      </c>
      <c r="F199" s="3" t="s">
        <v>83</v>
      </c>
      <c r="G199" s="3" t="s">
        <v>18</v>
      </c>
      <c r="H199" s="3" t="s">
        <v>21</v>
      </c>
      <c r="I199" s="2">
        <v>1</v>
      </c>
      <c r="J199" s="2">
        <v>1</v>
      </c>
      <c r="K199" s="2">
        <v>1</v>
      </c>
      <c r="L199" s="2">
        <v>1</v>
      </c>
      <c r="M199" s="2">
        <v>1</v>
      </c>
      <c r="N199" s="2">
        <v>1</v>
      </c>
      <c r="O199" s="2">
        <v>1</v>
      </c>
      <c r="P199" s="2">
        <v>1</v>
      </c>
      <c r="Q199" s="2">
        <v>1</v>
      </c>
      <c r="R199" s="2">
        <v>1</v>
      </c>
      <c r="S199" s="2">
        <v>1</v>
      </c>
      <c r="T199" s="2">
        <v>1</v>
      </c>
      <c r="U199" s="2">
        <v>1</v>
      </c>
      <c r="V199" s="2">
        <v>1</v>
      </c>
      <c r="W199" s="2">
        <f t="shared" si="13"/>
        <v>1</v>
      </c>
    </row>
    <row r="200" spans="1:23" hidden="1" x14ac:dyDescent="0.2">
      <c r="A200" t="str">
        <f t="shared" si="14"/>
        <v/>
      </c>
      <c r="B200" t="str">
        <f t="shared" si="15"/>
        <v>CAInterior LightingLinear Lighting</v>
      </c>
      <c r="C200" t="str">
        <f t="shared" si="16"/>
        <v>CA2021 CPAInterior Lighting_Linear Lighting</v>
      </c>
      <c r="D200" t="s">
        <v>118</v>
      </c>
      <c r="E200" t="s">
        <v>114</v>
      </c>
      <c r="F200" s="3" t="s">
        <v>84</v>
      </c>
      <c r="G200" s="3" t="s">
        <v>18</v>
      </c>
      <c r="H200" s="3" t="s">
        <v>22</v>
      </c>
      <c r="I200" s="2">
        <v>1</v>
      </c>
      <c r="J200" s="2">
        <v>1</v>
      </c>
      <c r="K200" s="2">
        <v>1</v>
      </c>
      <c r="L200" s="2">
        <v>1</v>
      </c>
      <c r="M200" s="2">
        <v>1</v>
      </c>
      <c r="N200" s="2">
        <v>1</v>
      </c>
      <c r="O200" s="2">
        <v>1</v>
      </c>
      <c r="P200" s="2">
        <v>1</v>
      </c>
      <c r="Q200" s="2">
        <v>1</v>
      </c>
      <c r="R200" s="2">
        <v>1</v>
      </c>
      <c r="S200" s="2">
        <v>1</v>
      </c>
      <c r="T200" s="2">
        <v>1</v>
      </c>
      <c r="U200" s="2">
        <v>1</v>
      </c>
      <c r="V200" s="2">
        <v>1</v>
      </c>
      <c r="W200" s="2">
        <f t="shared" si="13"/>
        <v>1</v>
      </c>
    </row>
    <row r="201" spans="1:23" hidden="1" x14ac:dyDescent="0.2">
      <c r="A201" t="str">
        <f t="shared" si="14"/>
        <v/>
      </c>
      <c r="B201" t="str">
        <f t="shared" si="15"/>
        <v>CAExterior LightingGeneral Service Lighting</v>
      </c>
      <c r="C201" t="str">
        <f t="shared" si="16"/>
        <v>CA2021 CPAExterior Lighting_General Service Lighting</v>
      </c>
      <c r="D201" t="s">
        <v>118</v>
      </c>
      <c r="E201" t="s">
        <v>114</v>
      </c>
      <c r="F201" s="3" t="s">
        <v>85</v>
      </c>
      <c r="G201" s="3" t="s">
        <v>23</v>
      </c>
      <c r="H201" s="3" t="s">
        <v>19</v>
      </c>
      <c r="I201" s="2">
        <v>1</v>
      </c>
      <c r="J201" s="2">
        <v>1</v>
      </c>
      <c r="K201" s="2">
        <v>1</v>
      </c>
      <c r="L201" s="2">
        <v>1</v>
      </c>
      <c r="M201" s="2">
        <v>1</v>
      </c>
      <c r="N201" s="2">
        <v>1</v>
      </c>
      <c r="O201" s="2">
        <v>1</v>
      </c>
      <c r="P201" s="2">
        <v>1</v>
      </c>
      <c r="Q201" s="2">
        <v>1</v>
      </c>
      <c r="R201" s="2">
        <v>1</v>
      </c>
      <c r="S201" s="2">
        <v>1</v>
      </c>
      <c r="T201" s="2">
        <v>1</v>
      </c>
      <c r="U201" s="2">
        <v>1</v>
      </c>
      <c r="V201" s="2">
        <v>1</v>
      </c>
      <c r="W201" s="2">
        <f t="shared" si="13"/>
        <v>1</v>
      </c>
    </row>
    <row r="202" spans="1:23" hidden="1" x14ac:dyDescent="0.2">
      <c r="A202" t="str">
        <f t="shared" si="14"/>
        <v/>
      </c>
      <c r="B202" t="str">
        <f t="shared" si="15"/>
        <v>CAExterior LightingArea Lighting</v>
      </c>
      <c r="C202" t="str">
        <f t="shared" si="16"/>
        <v>CA2021 CPAExterior Lighting_Area Lighting</v>
      </c>
      <c r="D202" t="s">
        <v>118</v>
      </c>
      <c r="E202" t="s">
        <v>114</v>
      </c>
      <c r="F202" s="3" t="s">
        <v>86</v>
      </c>
      <c r="G202" s="3" t="s">
        <v>23</v>
      </c>
      <c r="H202" s="3" t="s">
        <v>24</v>
      </c>
      <c r="I202" s="2">
        <v>1</v>
      </c>
      <c r="J202" s="2">
        <v>1</v>
      </c>
      <c r="K202" s="2">
        <v>1</v>
      </c>
      <c r="L202" s="2">
        <v>1</v>
      </c>
      <c r="M202" s="2">
        <v>1</v>
      </c>
      <c r="N202" s="2">
        <v>1</v>
      </c>
      <c r="O202" s="2">
        <v>1</v>
      </c>
      <c r="P202" s="2">
        <v>1</v>
      </c>
      <c r="Q202" s="2">
        <v>1</v>
      </c>
      <c r="R202" s="2">
        <v>1</v>
      </c>
      <c r="S202" s="2">
        <v>1</v>
      </c>
      <c r="T202" s="2">
        <v>1</v>
      </c>
      <c r="U202" s="2">
        <v>1</v>
      </c>
      <c r="V202" s="2">
        <v>1</v>
      </c>
      <c r="W202" s="2">
        <f t="shared" si="13"/>
        <v>1</v>
      </c>
    </row>
    <row r="203" spans="1:23" hidden="1" x14ac:dyDescent="0.2">
      <c r="A203" t="str">
        <f t="shared" si="14"/>
        <v/>
      </c>
      <c r="B203" t="str">
        <f t="shared" si="15"/>
        <v>CAExterior LightingLinear Lighting</v>
      </c>
      <c r="C203" t="str">
        <f t="shared" si="16"/>
        <v>CA2021 CPAExterior Lighting_Linear Lighting</v>
      </c>
      <c r="D203" t="s">
        <v>118</v>
      </c>
      <c r="E203" t="s">
        <v>114</v>
      </c>
      <c r="F203" s="3" t="s">
        <v>87</v>
      </c>
      <c r="G203" s="3" t="s">
        <v>23</v>
      </c>
      <c r="H203" s="3" t="s">
        <v>22</v>
      </c>
      <c r="I203" s="2">
        <v>1</v>
      </c>
      <c r="J203" s="2">
        <v>1</v>
      </c>
      <c r="K203" s="2">
        <v>1</v>
      </c>
      <c r="L203" s="2">
        <v>1</v>
      </c>
      <c r="M203" s="2">
        <v>1</v>
      </c>
      <c r="N203" s="2">
        <v>1</v>
      </c>
      <c r="O203" s="2">
        <v>1</v>
      </c>
      <c r="P203" s="2">
        <v>1</v>
      </c>
      <c r="Q203" s="2">
        <v>1</v>
      </c>
      <c r="R203" s="2">
        <v>1</v>
      </c>
      <c r="S203" s="2">
        <v>1</v>
      </c>
      <c r="T203" s="2">
        <v>1</v>
      </c>
      <c r="U203" s="2">
        <v>1</v>
      </c>
      <c r="V203" s="2">
        <v>1</v>
      </c>
      <c r="W203" s="2">
        <f t="shared" si="13"/>
        <v>1</v>
      </c>
    </row>
    <row r="204" spans="1:23" hidden="1" x14ac:dyDescent="0.2">
      <c r="A204" t="str">
        <f t="shared" si="14"/>
        <v/>
      </c>
      <c r="B204" t="str">
        <f t="shared" si="15"/>
        <v>CARefrigeration Walk-in Refrigerator/Freezer</v>
      </c>
      <c r="C204" t="str">
        <f t="shared" si="16"/>
        <v>CA2021 CPARefrigeration _Walk-in Refrigerator/Freezer</v>
      </c>
      <c r="D204" t="s">
        <v>118</v>
      </c>
      <c r="E204" t="s">
        <v>114</v>
      </c>
      <c r="F204" s="3" t="s">
        <v>88</v>
      </c>
      <c r="G204" s="3" t="s">
        <v>25</v>
      </c>
      <c r="H204" s="3" t="s">
        <v>26</v>
      </c>
      <c r="I204" s="2">
        <v>0.02</v>
      </c>
      <c r="J204" s="2">
        <v>0</v>
      </c>
      <c r="K204" s="2">
        <v>0.02</v>
      </c>
      <c r="L204" s="2">
        <v>0</v>
      </c>
      <c r="M204" s="2">
        <v>0.74</v>
      </c>
      <c r="N204" s="2">
        <v>0.16</v>
      </c>
      <c r="O204" s="2">
        <v>0.33</v>
      </c>
      <c r="P204" s="2">
        <v>7.6925418569254181E-2</v>
      </c>
      <c r="Q204" s="2">
        <v>0.19</v>
      </c>
      <c r="R204" s="2">
        <v>0.03</v>
      </c>
      <c r="S204" s="2">
        <v>1.0989010989011E-2</v>
      </c>
      <c r="T204" s="2">
        <v>0.91700000000000004</v>
      </c>
      <c r="U204" s="2">
        <v>0</v>
      </c>
      <c r="V204" s="2">
        <v>0.10344827586206896</v>
      </c>
      <c r="W204" s="2">
        <f t="shared" si="13"/>
        <v>0.18559733610145243</v>
      </c>
    </row>
    <row r="205" spans="1:23" hidden="1" x14ac:dyDescent="0.2">
      <c r="A205" t="str">
        <f t="shared" si="14"/>
        <v/>
      </c>
      <c r="B205" t="str">
        <f t="shared" si="15"/>
        <v>CARefrigeration Reach-in Refrigerator/Freezer</v>
      </c>
      <c r="C205" t="str">
        <f t="shared" si="16"/>
        <v>CA2021 CPARefrigeration _Reach-in Refrigerator/Freezer</v>
      </c>
      <c r="D205" t="s">
        <v>118</v>
      </c>
      <c r="E205" t="s">
        <v>114</v>
      </c>
      <c r="F205" s="3" t="s">
        <v>89</v>
      </c>
      <c r="G205" s="3" t="s">
        <v>25</v>
      </c>
      <c r="H205" s="3" t="s">
        <v>27</v>
      </c>
      <c r="I205" s="2">
        <v>0.14000000000000001</v>
      </c>
      <c r="J205" s="2">
        <v>8.771929824561403E-2</v>
      </c>
      <c r="K205" s="2">
        <v>0.14000000000000001</v>
      </c>
      <c r="L205" s="2">
        <v>5.3571428571428568E-2</v>
      </c>
      <c r="M205" s="2">
        <v>7.0000000000000007E-2</v>
      </c>
      <c r="N205" s="2">
        <v>0.83055975794251102</v>
      </c>
      <c r="O205" s="2">
        <v>0.5</v>
      </c>
      <c r="P205" s="2">
        <v>0.13360730593607306</v>
      </c>
      <c r="Q205" s="2">
        <v>0.33</v>
      </c>
      <c r="R205" s="2">
        <v>0.19</v>
      </c>
      <c r="S205" s="2">
        <v>0.02</v>
      </c>
      <c r="T205" s="2">
        <v>0.02</v>
      </c>
      <c r="U205" s="2">
        <v>8.771929824561403E-2</v>
      </c>
      <c r="V205" s="2">
        <v>0.1206896551724138</v>
      </c>
      <c r="W205" s="2">
        <f t="shared" si="13"/>
        <v>0.19456191029383246</v>
      </c>
    </row>
    <row r="206" spans="1:23" hidden="1" x14ac:dyDescent="0.2">
      <c r="A206" t="str">
        <f t="shared" si="14"/>
        <v/>
      </c>
      <c r="B206" t="str">
        <f t="shared" si="15"/>
        <v>CARefrigeration Glass Door Display</v>
      </c>
      <c r="C206" t="str">
        <f t="shared" si="16"/>
        <v>CA2021 CPARefrigeration _Glass Door Display</v>
      </c>
      <c r="D206" t="s">
        <v>118</v>
      </c>
      <c r="E206" t="s">
        <v>114</v>
      </c>
      <c r="F206" s="3" t="s">
        <v>90</v>
      </c>
      <c r="G206" s="3" t="s">
        <v>25</v>
      </c>
      <c r="H206" s="3" t="s">
        <v>28</v>
      </c>
      <c r="I206" s="2">
        <v>0.77400000000000002</v>
      </c>
      <c r="J206" s="2">
        <v>0</v>
      </c>
      <c r="K206" s="2">
        <v>0.81699999999999995</v>
      </c>
      <c r="L206" s="2">
        <v>5.3571428571428568E-2</v>
      </c>
      <c r="M206" s="2">
        <v>5.1999999999999998E-2</v>
      </c>
      <c r="N206" s="2">
        <v>0.94899999999999995</v>
      </c>
      <c r="O206" s="2">
        <v>0.85127804409160546</v>
      </c>
      <c r="P206" s="2">
        <v>0.26600000000000001</v>
      </c>
      <c r="Q206" s="2">
        <v>0.65700000000000003</v>
      </c>
      <c r="R206" s="2">
        <v>0.58899999999999997</v>
      </c>
      <c r="S206" s="2">
        <v>0.10100000000000001</v>
      </c>
      <c r="T206" s="2">
        <v>0.10100000000000001</v>
      </c>
      <c r="U206" s="2">
        <v>0</v>
      </c>
      <c r="V206" s="2">
        <v>3.4482758620689655E-2</v>
      </c>
      <c r="W206" s="2">
        <f t="shared" si="13"/>
        <v>0.37466658794883739</v>
      </c>
    </row>
    <row r="207" spans="1:23" hidden="1" x14ac:dyDescent="0.2">
      <c r="A207" t="str">
        <f t="shared" si="14"/>
        <v/>
      </c>
      <c r="B207" t="str">
        <f t="shared" si="15"/>
        <v>CARefrigeration Open Display Case</v>
      </c>
      <c r="C207" t="str">
        <f t="shared" si="16"/>
        <v>CA2021 CPARefrigeration _Open Display Case</v>
      </c>
      <c r="D207" t="s">
        <v>118</v>
      </c>
      <c r="E207" t="s">
        <v>114</v>
      </c>
      <c r="F207" s="3" t="s">
        <v>91</v>
      </c>
      <c r="G207" s="3" t="s">
        <v>25</v>
      </c>
      <c r="H207" s="3" t="s">
        <v>29</v>
      </c>
      <c r="I207" s="2">
        <v>0.77400000000000002</v>
      </c>
      <c r="J207" s="2">
        <v>0</v>
      </c>
      <c r="K207" s="2">
        <v>0.81699999999999995</v>
      </c>
      <c r="L207" s="2">
        <v>5.3571428571428568E-2</v>
      </c>
      <c r="M207" s="2">
        <v>5.1999999999999998E-2</v>
      </c>
      <c r="N207" s="2">
        <v>0.94899999999999995</v>
      </c>
      <c r="O207" s="2">
        <v>0.85127804409160546</v>
      </c>
      <c r="P207" s="2">
        <v>0.26600000000000001</v>
      </c>
      <c r="Q207" s="2">
        <v>0.65700000000000003</v>
      </c>
      <c r="R207" s="2">
        <v>0.58899999999999997</v>
      </c>
      <c r="S207" s="2">
        <v>0.10100000000000001</v>
      </c>
      <c r="T207" s="2">
        <v>0.10100000000000001</v>
      </c>
      <c r="U207" s="2">
        <v>0</v>
      </c>
      <c r="V207" s="2">
        <v>3.4482758620689655E-2</v>
      </c>
      <c r="W207" s="2">
        <f t="shared" si="13"/>
        <v>0.37466658794883739</v>
      </c>
    </row>
    <row r="208" spans="1:23" hidden="1" x14ac:dyDescent="0.2">
      <c r="A208" t="str">
        <f t="shared" si="14"/>
        <v/>
      </c>
      <c r="B208" t="str">
        <f t="shared" si="15"/>
        <v>CARefrigeration Icemaker</v>
      </c>
      <c r="C208" t="str">
        <f t="shared" si="16"/>
        <v>CA2021 CPARefrigeration _Icemaker</v>
      </c>
      <c r="D208" t="s">
        <v>118</v>
      </c>
      <c r="E208" t="s">
        <v>114</v>
      </c>
      <c r="F208" s="3" t="s">
        <v>92</v>
      </c>
      <c r="G208" s="3" t="s">
        <v>25</v>
      </c>
      <c r="H208" s="3" t="s">
        <v>30</v>
      </c>
      <c r="I208" s="2">
        <v>0.44900000000000001</v>
      </c>
      <c r="J208" s="2">
        <v>5.0999999999999997E-2</v>
      </c>
      <c r="K208" s="2">
        <v>0.52400000000000002</v>
      </c>
      <c r="L208" s="2">
        <v>5.0999999999999997E-2</v>
      </c>
      <c r="M208" s="2">
        <v>0.97299999999999998</v>
      </c>
      <c r="N208" s="2">
        <v>0.98899999999999999</v>
      </c>
      <c r="O208" s="2">
        <v>0.85127804409160546</v>
      </c>
      <c r="P208" s="2">
        <v>0.26600000000000001</v>
      </c>
      <c r="Q208" s="2">
        <v>0.65700000000000003</v>
      </c>
      <c r="R208" s="2">
        <v>0.58899999999999997</v>
      </c>
      <c r="S208" s="2">
        <v>0.10100000000000001</v>
      </c>
      <c r="T208" s="2">
        <v>0.91700000000000004</v>
      </c>
      <c r="U208" s="2">
        <v>5.0999999999999997E-2</v>
      </c>
      <c r="V208" s="2">
        <v>0.216</v>
      </c>
      <c r="W208" s="2">
        <f t="shared" si="13"/>
        <v>0.47751986029225751</v>
      </c>
    </row>
    <row r="209" spans="1:23" hidden="1" x14ac:dyDescent="0.2">
      <c r="A209" t="str">
        <f t="shared" si="14"/>
        <v/>
      </c>
      <c r="B209" t="str">
        <f t="shared" si="15"/>
        <v>CARefrigeration Vending Machine</v>
      </c>
      <c r="C209" t="str">
        <f t="shared" si="16"/>
        <v>CA2021 CPARefrigeration _Vending Machine</v>
      </c>
      <c r="D209" t="s">
        <v>118</v>
      </c>
      <c r="E209" t="s">
        <v>114</v>
      </c>
      <c r="F209" s="3" t="s">
        <v>93</v>
      </c>
      <c r="G209" s="3" t="s">
        <v>25</v>
      </c>
      <c r="H209" s="3" t="s">
        <v>31</v>
      </c>
      <c r="I209" s="2">
        <v>0.44900000000000001</v>
      </c>
      <c r="J209" s="2">
        <v>5.0999999999999997E-2</v>
      </c>
      <c r="K209" s="2">
        <v>0.52400000000000002</v>
      </c>
      <c r="L209" s="2">
        <v>5.0999999999999997E-2</v>
      </c>
      <c r="M209" s="2">
        <v>0.97299999999999998</v>
      </c>
      <c r="N209" s="2">
        <v>0.98899999999999999</v>
      </c>
      <c r="O209" s="2">
        <v>0.85127804409160546</v>
      </c>
      <c r="P209" s="2">
        <v>0.26600000000000001</v>
      </c>
      <c r="Q209" s="2">
        <v>0.65700000000000003</v>
      </c>
      <c r="R209" s="2">
        <v>0.58899999999999997</v>
      </c>
      <c r="S209" s="2">
        <v>0.10100000000000001</v>
      </c>
      <c r="T209" s="2">
        <v>0.91700000000000004</v>
      </c>
      <c r="U209" s="2">
        <v>5.0999999999999997E-2</v>
      </c>
      <c r="V209" s="2">
        <v>0.216</v>
      </c>
      <c r="W209" s="2">
        <f t="shared" si="13"/>
        <v>0.47751986029225751</v>
      </c>
    </row>
    <row r="210" spans="1:23" hidden="1" x14ac:dyDescent="0.2">
      <c r="A210" t="str">
        <f t="shared" si="14"/>
        <v/>
      </c>
      <c r="B210" t="str">
        <f t="shared" si="15"/>
        <v>CAFood PreparationOven</v>
      </c>
      <c r="C210" t="str">
        <f t="shared" si="16"/>
        <v>CA2021 CPAFood Preparation_Oven</v>
      </c>
      <c r="D210" t="s">
        <v>118</v>
      </c>
      <c r="E210" t="s">
        <v>114</v>
      </c>
      <c r="F210" s="3" t="s">
        <v>94</v>
      </c>
      <c r="G210" s="3" t="s">
        <v>32</v>
      </c>
      <c r="H210" s="3" t="s">
        <v>33</v>
      </c>
      <c r="I210" s="2">
        <v>0.66</v>
      </c>
      <c r="J210" s="2">
        <v>3.6464000000000003E-2</v>
      </c>
      <c r="K210" s="2">
        <v>0.48899999999999999</v>
      </c>
      <c r="L210" s="2">
        <v>3.6464000000000003E-2</v>
      </c>
      <c r="M210" s="2">
        <v>0.21</v>
      </c>
      <c r="N210" s="2">
        <v>0.11</v>
      </c>
      <c r="O210" s="2">
        <v>0.69699999999999995</v>
      </c>
      <c r="P210" s="2">
        <v>0.21049200000000001</v>
      </c>
      <c r="Q210" s="2">
        <v>0.42924600000000002</v>
      </c>
      <c r="R210" s="2">
        <v>0.13800000000000001</v>
      </c>
      <c r="S210" s="2">
        <v>2.2665999999999999E-2</v>
      </c>
      <c r="T210" s="2">
        <v>0.40838600000000003</v>
      </c>
      <c r="U210" s="2">
        <v>3.6464000000000003E-2</v>
      </c>
      <c r="V210" s="2">
        <v>3.6464000000000003E-2</v>
      </c>
      <c r="W210" s="2">
        <f t="shared" si="13"/>
        <v>0.25147471428571427</v>
      </c>
    </row>
    <row r="211" spans="1:23" hidden="1" x14ac:dyDescent="0.2">
      <c r="A211" t="str">
        <f t="shared" si="14"/>
        <v/>
      </c>
      <c r="B211" t="str">
        <f t="shared" si="15"/>
        <v>CAFood PreparationFryer</v>
      </c>
      <c r="C211" t="str">
        <f t="shared" si="16"/>
        <v>CA2021 CPAFood Preparation_Fryer</v>
      </c>
      <c r="D211" t="s">
        <v>118</v>
      </c>
      <c r="E211" t="s">
        <v>114</v>
      </c>
      <c r="F211" s="3" t="s">
        <v>95</v>
      </c>
      <c r="G211" s="3" t="s">
        <v>32</v>
      </c>
      <c r="H211" s="3" t="s">
        <v>34</v>
      </c>
      <c r="I211" s="2">
        <v>0.76400000000000001</v>
      </c>
      <c r="J211" s="2">
        <v>3.6464000000000003E-2</v>
      </c>
      <c r="K211" s="2">
        <v>0.45200000000000001</v>
      </c>
      <c r="L211" s="2">
        <v>3.6464000000000003E-2</v>
      </c>
      <c r="M211" s="2">
        <v>0.82</v>
      </c>
      <c r="N211" s="2">
        <v>0.87</v>
      </c>
      <c r="O211" s="2">
        <v>0.80700000000000005</v>
      </c>
      <c r="P211" s="2">
        <v>0.21049200000000001</v>
      </c>
      <c r="Q211" s="2">
        <v>0.39824599999999999</v>
      </c>
      <c r="R211" s="2">
        <v>0.21</v>
      </c>
      <c r="S211" s="2">
        <v>2.2665999999999999E-2</v>
      </c>
      <c r="T211" s="2">
        <v>0.40838600000000003</v>
      </c>
      <c r="U211" s="2">
        <v>3.6464000000000003E-2</v>
      </c>
      <c r="V211" s="2">
        <v>3.6464000000000003E-2</v>
      </c>
      <c r="W211" s="2">
        <f t="shared" si="13"/>
        <v>0.36490328571428565</v>
      </c>
    </row>
    <row r="212" spans="1:23" hidden="1" x14ac:dyDescent="0.2">
      <c r="A212" t="str">
        <f t="shared" si="14"/>
        <v/>
      </c>
      <c r="B212" t="str">
        <f t="shared" si="15"/>
        <v>CAFood PreparationDishwasher</v>
      </c>
      <c r="C212" t="str">
        <f t="shared" si="16"/>
        <v>CA2021 CPAFood Preparation_Dishwasher</v>
      </c>
      <c r="D212" t="s">
        <v>118</v>
      </c>
      <c r="E212" t="s">
        <v>114</v>
      </c>
      <c r="F212" s="3" t="s">
        <v>96</v>
      </c>
      <c r="G212" s="3" t="s">
        <v>32</v>
      </c>
      <c r="H212" s="3" t="s">
        <v>35</v>
      </c>
      <c r="I212" s="2">
        <v>0.430614</v>
      </c>
      <c r="J212" s="2">
        <v>3.6464000000000003E-2</v>
      </c>
      <c r="K212" s="2">
        <v>0.3957</v>
      </c>
      <c r="L212" s="2">
        <v>3.6464000000000003E-2</v>
      </c>
      <c r="M212" s="2">
        <v>0.52509700000000004</v>
      </c>
      <c r="N212" s="2">
        <v>0.548682</v>
      </c>
      <c r="O212" s="2">
        <v>0.49131464625715887</v>
      </c>
      <c r="P212" s="2">
        <v>0.21049200000000001</v>
      </c>
      <c r="Q212" s="2">
        <v>0.36686150000000001</v>
      </c>
      <c r="R212" s="2">
        <v>0.30025000000000002</v>
      </c>
      <c r="S212" s="2">
        <v>2.2665999999999999E-2</v>
      </c>
      <c r="T212" s="2">
        <v>0.40838600000000003</v>
      </c>
      <c r="U212" s="2">
        <v>3.6464000000000003E-2</v>
      </c>
      <c r="V212" s="2">
        <v>3.6464000000000003E-2</v>
      </c>
      <c r="W212" s="2">
        <f t="shared" si="13"/>
        <v>0.27470851044693995</v>
      </c>
    </row>
    <row r="213" spans="1:23" hidden="1" x14ac:dyDescent="0.2">
      <c r="A213" t="str">
        <f t="shared" si="14"/>
        <v/>
      </c>
      <c r="B213" t="str">
        <f t="shared" si="15"/>
        <v>CAFood PreparationHot Food Container</v>
      </c>
      <c r="C213" t="str">
        <f t="shared" si="16"/>
        <v>CA2021 CPAFood Preparation_Hot Food Container</v>
      </c>
      <c r="D213" t="s">
        <v>118</v>
      </c>
      <c r="E213" t="s">
        <v>114</v>
      </c>
      <c r="F213" s="3" t="s">
        <v>97</v>
      </c>
      <c r="G213" s="3" t="s">
        <v>32</v>
      </c>
      <c r="H213" s="3" t="s">
        <v>36</v>
      </c>
      <c r="I213" s="2">
        <v>0.430614</v>
      </c>
      <c r="J213" s="2">
        <v>3.6464000000000003E-2</v>
      </c>
      <c r="K213" s="2">
        <v>0.3957</v>
      </c>
      <c r="L213" s="2">
        <v>3.6464000000000003E-2</v>
      </c>
      <c r="M213" s="2">
        <v>0.84</v>
      </c>
      <c r="N213" s="2">
        <v>0.73</v>
      </c>
      <c r="O213" s="2">
        <v>0.49131464625715887</v>
      </c>
      <c r="P213" s="2">
        <v>0.21049200000000001</v>
      </c>
      <c r="Q213" s="2">
        <v>0.36686150000000001</v>
      </c>
      <c r="R213" s="2">
        <v>0.30025000000000002</v>
      </c>
      <c r="S213" s="2">
        <v>2.2665999999999999E-2</v>
      </c>
      <c r="T213" s="2">
        <v>0.40838600000000003</v>
      </c>
      <c r="U213" s="2">
        <v>3.6464000000000003E-2</v>
      </c>
      <c r="V213" s="2">
        <v>3.6464000000000003E-2</v>
      </c>
      <c r="W213" s="2">
        <f t="shared" si="13"/>
        <v>0.31015286758979699</v>
      </c>
    </row>
    <row r="214" spans="1:23" hidden="1" x14ac:dyDescent="0.2">
      <c r="A214" t="str">
        <f t="shared" si="14"/>
        <v/>
      </c>
      <c r="B214" t="str">
        <f t="shared" si="15"/>
        <v>CAFood PreparationSteamer</v>
      </c>
      <c r="C214" t="str">
        <f t="shared" si="16"/>
        <v>CA2021 CPAFood Preparation_Steamer</v>
      </c>
      <c r="D214" t="s">
        <v>118</v>
      </c>
      <c r="E214" t="s">
        <v>114</v>
      </c>
      <c r="F214" s="3" t="s">
        <v>98</v>
      </c>
      <c r="G214" s="3" t="s">
        <v>32</v>
      </c>
      <c r="H214" s="3" t="s">
        <v>37</v>
      </c>
      <c r="I214" s="2">
        <v>0.430614</v>
      </c>
      <c r="J214" s="2">
        <v>3.6464000000000003E-2</v>
      </c>
      <c r="K214" s="2">
        <v>0.3957</v>
      </c>
      <c r="L214" s="2">
        <v>3.6464000000000003E-2</v>
      </c>
      <c r="M214" s="2">
        <v>0.16</v>
      </c>
      <c r="N214" s="2">
        <v>0.2</v>
      </c>
      <c r="O214" s="2">
        <v>0.49131464625715887</v>
      </c>
      <c r="P214" s="2">
        <v>0.21049200000000001</v>
      </c>
      <c r="Q214" s="2">
        <v>0.36686150000000001</v>
      </c>
      <c r="R214" s="2">
        <v>0.30025000000000002</v>
      </c>
      <c r="S214" s="2">
        <v>2.2665999999999999E-2</v>
      </c>
      <c r="T214" s="2">
        <v>0.40838600000000003</v>
      </c>
      <c r="U214" s="2">
        <v>3.6464000000000003E-2</v>
      </c>
      <c r="V214" s="2">
        <v>3.6464000000000003E-2</v>
      </c>
      <c r="W214" s="2">
        <f t="shared" si="13"/>
        <v>0.22372429616122566</v>
      </c>
    </row>
    <row r="215" spans="1:23" hidden="1" x14ac:dyDescent="0.2">
      <c r="A215" t="str">
        <f t="shared" si="14"/>
        <v/>
      </c>
      <c r="B215" t="str">
        <f t="shared" si="15"/>
        <v>CAOffice EquipmentDesktop Computer</v>
      </c>
      <c r="C215" t="str">
        <f t="shared" si="16"/>
        <v>CA2021 CPAOffice Equipment_Desktop Computer</v>
      </c>
      <c r="D215" t="s">
        <v>118</v>
      </c>
      <c r="E215" t="s">
        <v>114</v>
      </c>
      <c r="F215" s="3" t="s">
        <v>99</v>
      </c>
      <c r="G215" s="3" t="s">
        <v>38</v>
      </c>
      <c r="H215" s="3" t="s">
        <v>39</v>
      </c>
      <c r="I215" s="2">
        <v>1</v>
      </c>
      <c r="J215" s="2">
        <v>1</v>
      </c>
      <c r="K215" s="2">
        <v>1</v>
      </c>
      <c r="L215" s="2">
        <v>1</v>
      </c>
      <c r="M215" s="2">
        <v>1</v>
      </c>
      <c r="N215" s="2">
        <v>1</v>
      </c>
      <c r="O215" s="2">
        <v>1</v>
      </c>
      <c r="P215" s="2">
        <v>1</v>
      </c>
      <c r="Q215" s="2">
        <v>1</v>
      </c>
      <c r="R215" s="2">
        <v>1</v>
      </c>
      <c r="S215" s="2">
        <v>1</v>
      </c>
      <c r="T215" s="2">
        <v>1</v>
      </c>
      <c r="U215" s="2">
        <v>1</v>
      </c>
      <c r="V215" s="2">
        <v>1</v>
      </c>
      <c r="W215" s="2">
        <f t="shared" si="13"/>
        <v>1</v>
      </c>
    </row>
    <row r="216" spans="1:23" hidden="1" x14ac:dyDescent="0.2">
      <c r="A216" t="str">
        <f t="shared" si="14"/>
        <v/>
      </c>
      <c r="B216" t="str">
        <f t="shared" si="15"/>
        <v>CAOffice EquipmentLaptop</v>
      </c>
      <c r="C216" t="str">
        <f t="shared" si="16"/>
        <v>CA2021 CPAOffice Equipment_Laptop</v>
      </c>
      <c r="D216" t="s">
        <v>118</v>
      </c>
      <c r="E216" t="s">
        <v>114</v>
      </c>
      <c r="F216" s="3" t="s">
        <v>100</v>
      </c>
      <c r="G216" s="3" t="s">
        <v>38</v>
      </c>
      <c r="H216" s="3" t="s">
        <v>40</v>
      </c>
      <c r="I216" s="2">
        <v>1</v>
      </c>
      <c r="J216" s="2">
        <v>1</v>
      </c>
      <c r="K216" s="2">
        <v>1</v>
      </c>
      <c r="L216" s="2">
        <v>1</v>
      </c>
      <c r="M216" s="2">
        <v>1</v>
      </c>
      <c r="N216" s="2">
        <v>0.64</v>
      </c>
      <c r="O216" s="2">
        <v>1</v>
      </c>
      <c r="P216" s="2">
        <v>1</v>
      </c>
      <c r="Q216" s="2">
        <v>1</v>
      </c>
      <c r="R216" s="2">
        <v>1</v>
      </c>
      <c r="S216" s="2">
        <v>1</v>
      </c>
      <c r="T216" s="2">
        <v>1</v>
      </c>
      <c r="U216" s="2">
        <v>1</v>
      </c>
      <c r="V216" s="2">
        <v>1</v>
      </c>
      <c r="W216" s="2">
        <f t="shared" si="13"/>
        <v>0.97428571428571431</v>
      </c>
    </row>
    <row r="217" spans="1:23" hidden="1" x14ac:dyDescent="0.2">
      <c r="A217" t="str">
        <f t="shared" si="14"/>
        <v/>
      </c>
      <c r="B217" t="str">
        <f t="shared" si="15"/>
        <v>CAOffice EquipmentServer</v>
      </c>
      <c r="C217" t="str">
        <f t="shared" si="16"/>
        <v>CA2021 CPAOffice Equipment_Server</v>
      </c>
      <c r="D217" t="s">
        <v>118</v>
      </c>
      <c r="E217" t="s">
        <v>114</v>
      </c>
      <c r="F217" s="3" t="s">
        <v>101</v>
      </c>
      <c r="G217" s="3" t="s">
        <v>38</v>
      </c>
      <c r="H217" s="3" t="s">
        <v>41</v>
      </c>
      <c r="I217" s="2">
        <v>1</v>
      </c>
      <c r="J217" s="2">
        <v>1</v>
      </c>
      <c r="K217" s="2">
        <v>0.82</v>
      </c>
      <c r="L217" s="2">
        <v>1</v>
      </c>
      <c r="M217" s="2">
        <v>0.5</v>
      </c>
      <c r="N217" s="2">
        <v>1</v>
      </c>
      <c r="O217" s="2">
        <v>1</v>
      </c>
      <c r="P217" s="2">
        <v>1</v>
      </c>
      <c r="Q217" s="2">
        <v>1</v>
      </c>
      <c r="R217" s="2">
        <v>1</v>
      </c>
      <c r="S217" s="2">
        <v>0.89</v>
      </c>
      <c r="T217" s="2">
        <v>0.89</v>
      </c>
      <c r="U217" s="2">
        <v>1</v>
      </c>
      <c r="V217" s="2">
        <v>0.66</v>
      </c>
      <c r="W217" s="2">
        <f t="shared" si="13"/>
        <v>0.91142857142857159</v>
      </c>
    </row>
    <row r="218" spans="1:23" hidden="1" x14ac:dyDescent="0.2">
      <c r="A218" t="str">
        <f t="shared" si="14"/>
        <v/>
      </c>
      <c r="B218" t="str">
        <f t="shared" si="15"/>
        <v>CAOffice EquipmentMonitor</v>
      </c>
      <c r="C218" t="str">
        <f t="shared" si="16"/>
        <v>CA2021 CPAOffice Equipment_Monitor</v>
      </c>
      <c r="D218" t="s">
        <v>118</v>
      </c>
      <c r="E218" t="s">
        <v>114</v>
      </c>
      <c r="F218" s="3" t="s">
        <v>102</v>
      </c>
      <c r="G218" s="3" t="s">
        <v>38</v>
      </c>
      <c r="H218" s="3" t="s">
        <v>42</v>
      </c>
      <c r="I218" s="2">
        <v>1</v>
      </c>
      <c r="J218" s="2">
        <v>1</v>
      </c>
      <c r="K218" s="2">
        <v>1</v>
      </c>
      <c r="L218" s="2">
        <v>1</v>
      </c>
      <c r="M218" s="2">
        <v>1</v>
      </c>
      <c r="N218" s="2">
        <v>1</v>
      </c>
      <c r="O218" s="2">
        <v>1</v>
      </c>
      <c r="P218" s="2">
        <v>1</v>
      </c>
      <c r="Q218" s="2">
        <v>1</v>
      </c>
      <c r="R218" s="2">
        <v>1</v>
      </c>
      <c r="S218" s="2">
        <v>1</v>
      </c>
      <c r="T218" s="2">
        <v>1</v>
      </c>
      <c r="U218" s="2">
        <v>1</v>
      </c>
      <c r="V218" s="2">
        <v>1</v>
      </c>
      <c r="W218" s="2">
        <f t="shared" si="13"/>
        <v>1</v>
      </c>
    </row>
    <row r="219" spans="1:23" hidden="1" x14ac:dyDescent="0.2">
      <c r="A219" t="str">
        <f t="shared" si="14"/>
        <v/>
      </c>
      <c r="B219" t="str">
        <f t="shared" si="15"/>
        <v>CAOffice EquipmentPrinter/Copier/Fax</v>
      </c>
      <c r="C219" t="str">
        <f t="shared" si="16"/>
        <v>CA2021 CPAOffice Equipment_Printer/Copier/Fax</v>
      </c>
      <c r="D219" t="s">
        <v>118</v>
      </c>
      <c r="E219" t="s">
        <v>114</v>
      </c>
      <c r="F219" s="3" t="s">
        <v>103</v>
      </c>
      <c r="G219" s="3" t="s">
        <v>38</v>
      </c>
      <c r="H219" s="3" t="s">
        <v>43</v>
      </c>
      <c r="I219" s="2">
        <v>1</v>
      </c>
      <c r="J219" s="2">
        <v>1</v>
      </c>
      <c r="K219" s="2">
        <v>1</v>
      </c>
      <c r="L219" s="2">
        <v>1</v>
      </c>
      <c r="M219" s="2">
        <v>1</v>
      </c>
      <c r="N219" s="2">
        <v>1</v>
      </c>
      <c r="O219" s="2">
        <v>1</v>
      </c>
      <c r="P219" s="2">
        <v>1</v>
      </c>
      <c r="Q219" s="2">
        <v>1</v>
      </c>
      <c r="R219" s="2">
        <v>1</v>
      </c>
      <c r="S219" s="2">
        <v>1</v>
      </c>
      <c r="T219" s="2">
        <v>1</v>
      </c>
      <c r="U219" s="2">
        <v>1</v>
      </c>
      <c r="V219" s="2">
        <v>1</v>
      </c>
      <c r="W219" s="2">
        <f t="shared" si="13"/>
        <v>1</v>
      </c>
    </row>
    <row r="220" spans="1:23" hidden="1" x14ac:dyDescent="0.2">
      <c r="A220" t="str">
        <f t="shared" si="14"/>
        <v/>
      </c>
      <c r="B220" t="str">
        <f t="shared" si="15"/>
        <v>CAOffice EquipmentPOS Terminal</v>
      </c>
      <c r="C220" t="str">
        <f t="shared" si="16"/>
        <v>CA2021 CPAOffice Equipment_POS Terminal</v>
      </c>
      <c r="D220" t="s">
        <v>118</v>
      </c>
      <c r="E220" t="s">
        <v>114</v>
      </c>
      <c r="F220" s="3" t="s">
        <v>104</v>
      </c>
      <c r="G220" s="3" t="s">
        <v>38</v>
      </c>
      <c r="H220" s="3" t="s">
        <v>44</v>
      </c>
      <c r="I220" s="2">
        <v>0.4</v>
      </c>
      <c r="J220" s="2">
        <v>0.2</v>
      </c>
      <c r="K220" s="2">
        <v>1</v>
      </c>
      <c r="L220" s="2">
        <v>1</v>
      </c>
      <c r="M220" s="2">
        <v>1</v>
      </c>
      <c r="N220" s="2">
        <v>1</v>
      </c>
      <c r="O220" s="2">
        <v>1</v>
      </c>
      <c r="P220" s="2">
        <v>1</v>
      </c>
      <c r="Q220" s="2">
        <v>0.36</v>
      </c>
      <c r="R220" s="2">
        <v>0.57999999999999996</v>
      </c>
      <c r="S220" s="2">
        <v>0.77</v>
      </c>
      <c r="T220" s="2">
        <v>0.77</v>
      </c>
      <c r="U220" s="2">
        <v>0.2</v>
      </c>
      <c r="V220" s="2">
        <v>0.28000000000000003</v>
      </c>
      <c r="W220" s="2">
        <f t="shared" si="13"/>
        <v>0.68285714285714272</v>
      </c>
    </row>
    <row r="221" spans="1:23" hidden="1" x14ac:dyDescent="0.2">
      <c r="A221" t="str">
        <f t="shared" si="14"/>
        <v/>
      </c>
      <c r="B221" t="str">
        <f t="shared" si="15"/>
        <v>CAMiscellaneousNon-HVAC Motors</v>
      </c>
      <c r="C221" t="str">
        <f t="shared" si="16"/>
        <v>CA2021 CPAMiscellaneous_Non-HVAC Motors</v>
      </c>
      <c r="D221" t="s">
        <v>118</v>
      </c>
      <c r="E221" t="s">
        <v>114</v>
      </c>
      <c r="F221" s="3" t="s">
        <v>105</v>
      </c>
      <c r="G221" s="3" t="s">
        <v>45</v>
      </c>
      <c r="H221" s="3" t="s">
        <v>46</v>
      </c>
      <c r="I221" s="2">
        <v>0.8957499208271652</v>
      </c>
      <c r="J221" s="2">
        <v>0.21970777803924474</v>
      </c>
      <c r="K221" s="2">
        <v>0.40173654010717463</v>
      </c>
      <c r="L221" s="2">
        <v>0.21970777803924474</v>
      </c>
      <c r="M221" s="2">
        <v>0.19994718336345799</v>
      </c>
      <c r="N221" s="2">
        <v>0.34644139250345779</v>
      </c>
      <c r="O221" s="2">
        <v>0.74104394863625245</v>
      </c>
      <c r="P221" s="2">
        <v>0.88831888096371459</v>
      </c>
      <c r="Q221" s="2">
        <v>0.43663447205500328</v>
      </c>
      <c r="R221" s="2">
        <v>0.91274673866983413</v>
      </c>
      <c r="S221" s="2">
        <v>0.49853334976354247</v>
      </c>
      <c r="T221" s="2">
        <v>0.79471679065865775</v>
      </c>
      <c r="U221" s="2">
        <v>0.21970777803924474</v>
      </c>
      <c r="V221" s="2">
        <v>0.21970777803924474</v>
      </c>
      <c r="W221" s="2">
        <f t="shared" si="13"/>
        <v>0.49962145212180287</v>
      </c>
    </row>
    <row r="222" spans="1:23" hidden="1" x14ac:dyDescent="0.2">
      <c r="A222" t="str">
        <f t="shared" si="14"/>
        <v/>
      </c>
      <c r="B222" t="str">
        <f t="shared" si="15"/>
        <v>CAMiscellaneousPool Pump</v>
      </c>
      <c r="C222" t="str">
        <f t="shared" si="16"/>
        <v>CA2021 CPAMiscellaneous_Pool Pump</v>
      </c>
      <c r="D222" t="s">
        <v>118</v>
      </c>
      <c r="E222" t="s">
        <v>114</v>
      </c>
      <c r="F222" s="3" t="s">
        <v>106</v>
      </c>
      <c r="G222" s="3" t="s">
        <v>45</v>
      </c>
      <c r="H222" s="3" t="s">
        <v>47</v>
      </c>
      <c r="I222" s="2">
        <v>0</v>
      </c>
      <c r="J222" s="2">
        <v>0</v>
      </c>
      <c r="K222" s="2">
        <v>0</v>
      </c>
      <c r="L222" s="2">
        <v>0</v>
      </c>
      <c r="M222" s="2">
        <v>0</v>
      </c>
      <c r="N222" s="2">
        <v>0</v>
      </c>
      <c r="O222" s="2">
        <v>0</v>
      </c>
      <c r="P222" s="2">
        <v>0.90300000000000002</v>
      </c>
      <c r="Q222" s="2">
        <v>0.06</v>
      </c>
      <c r="R222" s="2">
        <v>0.76</v>
      </c>
      <c r="S222" s="2">
        <v>0</v>
      </c>
      <c r="T222" s="2">
        <v>0</v>
      </c>
      <c r="U222" s="2">
        <v>0</v>
      </c>
      <c r="V222" s="2">
        <v>0.04</v>
      </c>
      <c r="W222" s="2">
        <f t="shared" si="13"/>
        <v>0.12592857142857145</v>
      </c>
    </row>
    <row r="223" spans="1:23" hidden="1" x14ac:dyDescent="0.2">
      <c r="A223" t="str">
        <f t="shared" si="14"/>
        <v/>
      </c>
      <c r="B223" t="str">
        <f t="shared" si="15"/>
        <v>CAMiscellaneousPool Heater</v>
      </c>
      <c r="C223" t="str">
        <f t="shared" si="16"/>
        <v>CA2021 CPAMiscellaneous_Pool Heater</v>
      </c>
      <c r="D223" t="s">
        <v>118</v>
      </c>
      <c r="E223" t="s">
        <v>114</v>
      </c>
      <c r="F223" s="3" t="s">
        <v>107</v>
      </c>
      <c r="G223" s="3" t="s">
        <v>45</v>
      </c>
      <c r="H223" s="3" t="s">
        <v>48</v>
      </c>
      <c r="I223" s="2">
        <v>0</v>
      </c>
      <c r="J223" s="2">
        <v>0</v>
      </c>
      <c r="K223" s="2">
        <v>0</v>
      </c>
      <c r="L223" s="2">
        <v>0</v>
      </c>
      <c r="M223" s="2">
        <v>0</v>
      </c>
      <c r="N223" s="2">
        <v>0</v>
      </c>
      <c r="O223" s="2">
        <v>0</v>
      </c>
      <c r="P223" s="2">
        <v>0.36199999999999999</v>
      </c>
      <c r="Q223" s="2">
        <v>0.01</v>
      </c>
      <c r="R223" s="2">
        <v>0.27</v>
      </c>
      <c r="S223" s="2">
        <v>0</v>
      </c>
      <c r="T223" s="2">
        <v>0</v>
      </c>
      <c r="U223" s="2">
        <v>0</v>
      </c>
      <c r="V223" s="2">
        <v>0.01</v>
      </c>
      <c r="W223" s="2">
        <f t="shared" si="13"/>
        <v>4.6571428571428576E-2</v>
      </c>
    </row>
    <row r="224" spans="1:23" hidden="1" x14ac:dyDescent="0.2">
      <c r="A224" t="str">
        <f t="shared" si="14"/>
        <v/>
      </c>
      <c r="B224" t="str">
        <f t="shared" si="15"/>
        <v>CAMiscellaneousClothes Washer</v>
      </c>
      <c r="C224" t="str">
        <f t="shared" si="16"/>
        <v>CA2021 CPAMiscellaneous_Clothes Washer</v>
      </c>
      <c r="D224" t="s">
        <v>118</v>
      </c>
      <c r="E224" t="s">
        <v>114</v>
      </c>
      <c r="F224" s="3" t="s">
        <v>108</v>
      </c>
      <c r="G224" s="3" t="s">
        <v>45</v>
      </c>
      <c r="H224" s="3" t="s">
        <v>49</v>
      </c>
      <c r="I224" s="2">
        <v>0</v>
      </c>
      <c r="J224" s="2">
        <v>0</v>
      </c>
      <c r="K224" s="2">
        <v>7.0000000000000007E-2</v>
      </c>
      <c r="L224" s="2">
        <v>0</v>
      </c>
      <c r="M224" s="2">
        <v>0</v>
      </c>
      <c r="N224" s="2">
        <v>0</v>
      </c>
      <c r="O224" s="2">
        <v>0.63</v>
      </c>
      <c r="P224" s="2">
        <v>0.15</v>
      </c>
      <c r="Q224" s="2">
        <v>0.15</v>
      </c>
      <c r="R224" s="2">
        <v>0.67</v>
      </c>
      <c r="S224" s="2">
        <v>0</v>
      </c>
      <c r="T224" s="2">
        <v>0</v>
      </c>
      <c r="U224" s="2">
        <v>0</v>
      </c>
      <c r="V224" s="2">
        <v>0.15</v>
      </c>
      <c r="W224" s="2">
        <f t="shared" si="13"/>
        <v>0.12999999999999998</v>
      </c>
    </row>
    <row r="225" spans="1:23" hidden="1" x14ac:dyDescent="0.2">
      <c r="A225" t="str">
        <f t="shared" si="14"/>
        <v/>
      </c>
      <c r="B225" t="str">
        <f t="shared" si="15"/>
        <v>CAMiscellaneousClothes Dryer</v>
      </c>
      <c r="C225" t="str">
        <f t="shared" si="16"/>
        <v>CA2021 CPAMiscellaneous_Clothes Dryer</v>
      </c>
      <c r="D225" t="s">
        <v>118</v>
      </c>
      <c r="E225" t="s">
        <v>114</v>
      </c>
      <c r="F225" s="3" t="s">
        <v>109</v>
      </c>
      <c r="G225" s="3" t="s">
        <v>45</v>
      </c>
      <c r="H225" s="3" t="s">
        <v>50</v>
      </c>
      <c r="I225" s="2">
        <v>0</v>
      </c>
      <c r="J225" s="2">
        <v>0</v>
      </c>
      <c r="K225" s="2">
        <v>0.04</v>
      </c>
      <c r="L225" s="2">
        <v>0</v>
      </c>
      <c r="M225" s="2">
        <v>0</v>
      </c>
      <c r="N225" s="2">
        <v>0</v>
      </c>
      <c r="O225" s="2">
        <v>0.57999999999999996</v>
      </c>
      <c r="P225" s="2">
        <v>0.11</v>
      </c>
      <c r="Q225" s="2">
        <v>0.11</v>
      </c>
      <c r="R225" s="2">
        <v>0.26</v>
      </c>
      <c r="S225" s="2">
        <v>0</v>
      </c>
      <c r="T225" s="2">
        <v>0</v>
      </c>
      <c r="U225" s="2">
        <v>0</v>
      </c>
      <c r="V225" s="2">
        <v>0.1</v>
      </c>
      <c r="W225" s="2">
        <f t="shared" si="13"/>
        <v>8.5714285714285729E-2</v>
      </c>
    </row>
    <row r="226" spans="1:23" hidden="1" x14ac:dyDescent="0.2">
      <c r="A226" t="str">
        <f t="shared" si="14"/>
        <v/>
      </c>
      <c r="B226" t="str">
        <f t="shared" si="15"/>
        <v>CAMiscellaneousOther Miscellaneous</v>
      </c>
      <c r="C226" t="str">
        <f t="shared" si="16"/>
        <v>CA2021 CPAMiscellaneous_Other Miscellaneous</v>
      </c>
      <c r="D226" t="s">
        <v>118</v>
      </c>
      <c r="E226" t="s">
        <v>114</v>
      </c>
      <c r="F226" s="3" t="s">
        <v>110</v>
      </c>
      <c r="G226" s="3" t="s">
        <v>45</v>
      </c>
      <c r="H226" s="3" t="s">
        <v>51</v>
      </c>
      <c r="I226" s="2">
        <v>1</v>
      </c>
      <c r="J226" s="2">
        <v>1</v>
      </c>
      <c r="K226" s="2">
        <v>1</v>
      </c>
      <c r="L226" s="2">
        <v>1</v>
      </c>
      <c r="M226" s="2">
        <v>1</v>
      </c>
      <c r="N226" s="2">
        <v>1</v>
      </c>
      <c r="O226" s="2">
        <v>1</v>
      </c>
      <c r="P226" s="2">
        <v>1</v>
      </c>
      <c r="Q226" s="2">
        <v>1</v>
      </c>
      <c r="R226" s="2">
        <v>1</v>
      </c>
      <c r="S226" s="2">
        <v>1</v>
      </c>
      <c r="T226" s="2">
        <v>1</v>
      </c>
      <c r="U226" s="2">
        <v>1</v>
      </c>
      <c r="V226" s="2">
        <v>1</v>
      </c>
      <c r="W226" s="2">
        <f t="shared" si="13"/>
        <v>1</v>
      </c>
    </row>
    <row r="227" spans="1:23" hidden="1" x14ac:dyDescent="0.2">
      <c r="A227">
        <f t="shared" si="14"/>
        <v>1</v>
      </c>
      <c r="B227" t="str">
        <f t="shared" si="15"/>
        <v>WYCoolingAir-Cooled Chiller</v>
      </c>
      <c r="C227" t="str">
        <f t="shared" si="16"/>
        <v>WY2019 CPACooling_Air-Cooled Chiller</v>
      </c>
      <c r="D227" t="s">
        <v>115</v>
      </c>
      <c r="E227" t="s">
        <v>120</v>
      </c>
      <c r="F227" s="4" t="s">
        <v>66</v>
      </c>
      <c r="G227" s="4" t="s">
        <v>3</v>
      </c>
      <c r="H227" s="4" t="s">
        <v>4</v>
      </c>
      <c r="I227" s="2">
        <v>0.13727939170712</v>
      </c>
      <c r="J227" s="2">
        <v>0</v>
      </c>
      <c r="K227" s="2">
        <v>1.1275898878945626E-2</v>
      </c>
      <c r="L227" s="2">
        <v>0</v>
      </c>
      <c r="M227" s="2">
        <v>0</v>
      </c>
      <c r="N227" s="2">
        <v>5.1563961209992642E-3</v>
      </c>
      <c r="O227" s="2">
        <v>0.16681413461538463</v>
      </c>
      <c r="P227" s="2">
        <v>0.2731300551625172</v>
      </c>
      <c r="Q227" s="2">
        <v>0.22071991397963514</v>
      </c>
      <c r="R227" s="2">
        <v>2.0084556692651273E-2</v>
      </c>
      <c r="S227" s="2">
        <v>0</v>
      </c>
      <c r="T227" s="2">
        <v>0.14966776421394493</v>
      </c>
      <c r="U227" s="2">
        <v>0.14677753010726652</v>
      </c>
      <c r="V227" s="2">
        <v>9.6604803000723549E-2</v>
      </c>
      <c r="W227" s="2">
        <f>AVERAGE(I227:V227)</f>
        <v>8.7679317462799153E-2</v>
      </c>
    </row>
    <row r="228" spans="1:23" hidden="1" x14ac:dyDescent="0.2">
      <c r="A228" t="str">
        <f t="shared" si="14"/>
        <v/>
      </c>
      <c r="B228" t="str">
        <f t="shared" si="15"/>
        <v>WYCoolingWater-Cooled Chiller</v>
      </c>
      <c r="C228" t="str">
        <f t="shared" si="16"/>
        <v>WY2019 CPACooling_Water-Cooled Chiller</v>
      </c>
      <c r="D228" t="s">
        <v>115</v>
      </c>
      <c r="E228" t="s">
        <v>120</v>
      </c>
      <c r="F228" s="4" t="s">
        <v>67</v>
      </c>
      <c r="G228" s="4" t="s">
        <v>3</v>
      </c>
      <c r="H228" s="4" t="s">
        <v>5</v>
      </c>
      <c r="I228" s="2">
        <v>8.4542447182941738E-2</v>
      </c>
      <c r="J228" s="2">
        <v>0</v>
      </c>
      <c r="K228" s="2">
        <v>6.9441747487289452E-3</v>
      </c>
      <c r="L228" s="2">
        <v>0</v>
      </c>
      <c r="M228" s="2">
        <v>0</v>
      </c>
      <c r="N228" s="2">
        <v>3.1755265032347617E-3</v>
      </c>
      <c r="O228" s="2">
        <v>0.66725653846153854</v>
      </c>
      <c r="P228" s="2">
        <v>0</v>
      </c>
      <c r="Q228" s="2">
        <v>0</v>
      </c>
      <c r="R228" s="2">
        <v>7.2842952116803902E-2</v>
      </c>
      <c r="S228" s="2">
        <v>0</v>
      </c>
      <c r="T228" s="2">
        <v>1.6629751579327216E-2</v>
      </c>
      <c r="U228" s="2">
        <v>9.0391801948031439E-2</v>
      </c>
      <c r="V228" s="2">
        <v>5.0008027863998779E-2</v>
      </c>
      <c r="W228" s="2">
        <f t="shared" ref="W228:W271" si="17">AVERAGE(I228:V228)</f>
        <v>7.0842230028900388E-2</v>
      </c>
    </row>
    <row r="229" spans="1:23" hidden="1" x14ac:dyDescent="0.2">
      <c r="A229" t="str">
        <f t="shared" si="14"/>
        <v/>
      </c>
      <c r="B229" t="str">
        <f t="shared" si="15"/>
        <v>WYCoolingRTU</v>
      </c>
      <c r="C229" t="str">
        <f t="shared" si="16"/>
        <v>WY2019 CPACooling_RTU</v>
      </c>
      <c r="D229" t="s">
        <v>115</v>
      </c>
      <c r="E229" t="s">
        <v>120</v>
      </c>
      <c r="F229" s="4" t="s">
        <v>68</v>
      </c>
      <c r="G229" s="4" t="s">
        <v>3</v>
      </c>
      <c r="H229" s="4" t="s">
        <v>6</v>
      </c>
      <c r="I229" s="2">
        <v>0.44482045290657624</v>
      </c>
      <c r="J229" s="2">
        <v>0.65949720572137849</v>
      </c>
      <c r="K229" s="2">
        <v>0.78971769831144045</v>
      </c>
      <c r="L229" s="2">
        <v>0.67049115492346423</v>
      </c>
      <c r="M229" s="2">
        <v>0.72906423383809549</v>
      </c>
      <c r="N229" s="2">
        <v>0.71349743622154482</v>
      </c>
      <c r="O229" s="2">
        <v>0.1096701923076923</v>
      </c>
      <c r="P229" s="2">
        <v>0.44823777270941412</v>
      </c>
      <c r="Q229" s="2">
        <v>0.36222671494712316</v>
      </c>
      <c r="R229" s="2">
        <v>0.1576374163802691</v>
      </c>
      <c r="S229" s="2">
        <v>0.16009626602208238</v>
      </c>
      <c r="T229" s="2">
        <v>0.19624683143376667</v>
      </c>
      <c r="U229" s="2">
        <v>0.47559685839893373</v>
      </c>
      <c r="V229" s="2">
        <v>0.56833845388894677</v>
      </c>
      <c r="W229" s="2">
        <f t="shared" si="17"/>
        <v>0.46322419200076631</v>
      </c>
    </row>
    <row r="230" spans="1:23" hidden="1" x14ac:dyDescent="0.2">
      <c r="A230" t="str">
        <f t="shared" si="14"/>
        <v/>
      </c>
      <c r="B230" t="str">
        <f t="shared" si="15"/>
        <v>WYCoolingPTAC</v>
      </c>
      <c r="C230" t="str">
        <f t="shared" si="16"/>
        <v>WY2019 CPACooling_PTAC</v>
      </c>
      <c r="D230" t="s">
        <v>115</v>
      </c>
      <c r="E230" t="s">
        <v>120</v>
      </c>
      <c r="F230" s="4" t="s">
        <v>69</v>
      </c>
      <c r="G230" s="4" t="s">
        <v>3</v>
      </c>
      <c r="H230" s="4" t="s">
        <v>7</v>
      </c>
      <c r="I230" s="2">
        <v>2.3517370821267865E-2</v>
      </c>
      <c r="J230" s="2">
        <v>2.3265311147212541E-2</v>
      </c>
      <c r="K230" s="2">
        <v>3.4568437258775182E-2</v>
      </c>
      <c r="L230" s="2">
        <v>2.3653148497703502E-2</v>
      </c>
      <c r="M230" s="2">
        <v>2.6689338444342726E-2</v>
      </c>
      <c r="N230" s="2">
        <v>2.1299904545566722E-2</v>
      </c>
      <c r="O230" s="2">
        <v>3.8480769230769228E-3</v>
      </c>
      <c r="P230" s="2">
        <v>2.9100255004777101E-2</v>
      </c>
      <c r="Q230" s="2">
        <v>2.3516290719518388E-2</v>
      </c>
      <c r="R230" s="2">
        <v>0.38754500935224145</v>
      </c>
      <c r="S230" s="2">
        <v>1.0505295312615633E-2</v>
      </c>
      <c r="T230" s="2">
        <v>1.182209827914257E-2</v>
      </c>
      <c r="U230" s="2">
        <v>2.5144499555524807E-2</v>
      </c>
      <c r="V230" s="2">
        <v>5.0797495593784575E-2</v>
      </c>
      <c r="W230" s="2">
        <f t="shared" si="17"/>
        <v>4.9662323675396428E-2</v>
      </c>
    </row>
    <row r="231" spans="1:23" hidden="1" x14ac:dyDescent="0.2">
      <c r="A231" t="str">
        <f t="shared" si="14"/>
        <v/>
      </c>
      <c r="B231" t="str">
        <f t="shared" si="15"/>
        <v>WYCoolingPTHP</v>
      </c>
      <c r="C231" t="str">
        <f t="shared" si="16"/>
        <v>WY2019 CPACooling_PTHP</v>
      </c>
      <c r="D231" t="s">
        <v>115</v>
      </c>
      <c r="E231" t="s">
        <v>120</v>
      </c>
      <c r="F231" s="4" t="s">
        <v>70</v>
      </c>
      <c r="G231" s="4" t="s">
        <v>3</v>
      </c>
      <c r="H231" s="4" t="s">
        <v>8</v>
      </c>
      <c r="I231" s="2">
        <v>7.4592818269867177E-3</v>
      </c>
      <c r="J231" s="2">
        <v>7.379333087806369E-3</v>
      </c>
      <c r="K231" s="2">
        <v>7.1169664920310302E-3</v>
      </c>
      <c r="L231" s="2">
        <v>7.5023480337512464E-3</v>
      </c>
      <c r="M231" s="2">
        <v>1.9225688804840411E-2</v>
      </c>
      <c r="N231" s="2">
        <v>6.2967143602967995E-3</v>
      </c>
      <c r="O231" s="2">
        <v>0</v>
      </c>
      <c r="P231" s="2">
        <v>2.0374319740443077E-2</v>
      </c>
      <c r="Q231" s="2">
        <v>1.6464750090678864E-2</v>
      </c>
      <c r="R231" s="2">
        <v>0.13046625758559927</v>
      </c>
      <c r="S231" s="2">
        <v>2.9564331643705008E-3</v>
      </c>
      <c r="T231" s="2">
        <v>1.1822098279142567E-3</v>
      </c>
      <c r="U231" s="2">
        <v>7.9753774352013251E-3</v>
      </c>
      <c r="V231" s="2">
        <v>2.5931863049291713E-2</v>
      </c>
      <c r="W231" s="2">
        <f t="shared" si="17"/>
        <v>1.8595110249943682E-2</v>
      </c>
    </row>
    <row r="232" spans="1:23" hidden="1" x14ac:dyDescent="0.2">
      <c r="A232" t="str">
        <f t="shared" si="14"/>
        <v/>
      </c>
      <c r="B232" t="str">
        <f t="shared" si="15"/>
        <v>WYCoolingEvaporative AC</v>
      </c>
      <c r="C232" t="str">
        <f t="shared" si="16"/>
        <v>WY2019 CPACooling_Evaporative AC</v>
      </c>
      <c r="D232" t="s">
        <v>115</v>
      </c>
      <c r="E232" t="s">
        <v>120</v>
      </c>
      <c r="F232" s="4" t="s">
        <v>71</v>
      </c>
      <c r="G232" s="4" t="s">
        <v>3</v>
      </c>
      <c r="H232" s="4" t="s">
        <v>9</v>
      </c>
      <c r="I232" s="2">
        <v>4.7181698970683109E-4</v>
      </c>
      <c r="J232" s="2">
        <v>4.6676004530844974E-4</v>
      </c>
      <c r="K232" s="2">
        <v>4.0383406902000117E-2</v>
      </c>
      <c r="L232" s="2">
        <v>4.7454102782538288E-4</v>
      </c>
      <c r="M232" s="2">
        <v>3.2928339375230604E-2</v>
      </c>
      <c r="N232" s="2">
        <v>1.1759528107979466E-2</v>
      </c>
      <c r="O232" s="2">
        <v>0</v>
      </c>
      <c r="P232" s="2">
        <v>3.8221221804809659E-5</v>
      </c>
      <c r="Q232" s="2">
        <v>3.0887061418174811E-5</v>
      </c>
      <c r="R232" s="2">
        <v>4.7455747096300507E-3</v>
      </c>
      <c r="S232" s="2">
        <v>0</v>
      </c>
      <c r="T232" s="2">
        <v>1.1822098279142567E-3</v>
      </c>
      <c r="U232" s="2">
        <v>5.0446124178318667E-4</v>
      </c>
      <c r="V232" s="2">
        <v>8.7470674930776254E-5</v>
      </c>
      <c r="W232" s="2">
        <f t="shared" si="17"/>
        <v>6.6480869418237215E-3</v>
      </c>
    </row>
    <row r="233" spans="1:23" hidden="1" x14ac:dyDescent="0.2">
      <c r="A233" t="str">
        <f t="shared" si="14"/>
        <v/>
      </c>
      <c r="B233" t="str">
        <f t="shared" si="15"/>
        <v>WYCoolingAir-Source Heat Pump</v>
      </c>
      <c r="C233" t="str">
        <f t="shared" si="16"/>
        <v>WY2019 CPACooling_Air-Source Heat Pump</v>
      </c>
      <c r="D233" t="s">
        <v>115</v>
      </c>
      <c r="E233" t="s">
        <v>120</v>
      </c>
      <c r="F233" s="4" t="s">
        <v>72</v>
      </c>
      <c r="G233" s="4" t="s">
        <v>3</v>
      </c>
      <c r="H233" s="4" t="s">
        <v>10</v>
      </c>
      <c r="I233" s="2">
        <v>0.14223050124647621</v>
      </c>
      <c r="J233" s="2">
        <v>0.14070607174891983</v>
      </c>
      <c r="K233" s="2">
        <v>4.1856141644794877E-2</v>
      </c>
      <c r="L233" s="2">
        <v>0.14305166986793019</v>
      </c>
      <c r="M233" s="2">
        <v>8.220394628661859E-2</v>
      </c>
      <c r="N233" s="2">
        <v>7.2314763948010702E-2</v>
      </c>
      <c r="O233" s="2">
        <v>5.7721153846153851E-3</v>
      </c>
      <c r="P233" s="2">
        <v>7.589818543473198E-2</v>
      </c>
      <c r="Q233" s="2">
        <v>6.1334300798191403E-2</v>
      </c>
      <c r="R233" s="2">
        <v>5.0952618394305094E-2</v>
      </c>
      <c r="S233" s="2">
        <v>1.6909917018605058E-2</v>
      </c>
      <c r="T233" s="2">
        <v>1.8521287303990025E-2</v>
      </c>
      <c r="U233" s="2">
        <v>0.15207119888333187</v>
      </c>
      <c r="V233" s="2">
        <v>5.4886495472742318E-2</v>
      </c>
      <c r="W233" s="2">
        <f t="shared" si="17"/>
        <v>7.5622086673804545E-2</v>
      </c>
    </row>
    <row r="234" spans="1:23" hidden="1" x14ac:dyDescent="0.2">
      <c r="A234" t="str">
        <f t="shared" si="14"/>
        <v/>
      </c>
      <c r="B234" t="str">
        <f t="shared" si="15"/>
        <v>WYCoolingGeothermal Heat Pump</v>
      </c>
      <c r="C234" t="str">
        <f t="shared" si="16"/>
        <v>WY2019 CPACooling_Geothermal Heat Pump</v>
      </c>
      <c r="D234" t="s">
        <v>115</v>
      </c>
      <c r="E234" t="s">
        <v>120</v>
      </c>
      <c r="F234" s="4" t="s">
        <v>73</v>
      </c>
      <c r="G234" s="4" t="s">
        <v>3</v>
      </c>
      <c r="H234" s="4" t="s">
        <v>11</v>
      </c>
      <c r="I234" s="2">
        <v>7.6261839478082877E-2</v>
      </c>
      <c r="J234" s="2">
        <v>7.5444463481939589E-2</v>
      </c>
      <c r="K234" s="2">
        <v>0</v>
      </c>
      <c r="L234" s="2">
        <v>7.6702137649325625E-2</v>
      </c>
      <c r="M234" s="2">
        <v>0</v>
      </c>
      <c r="N234" s="2">
        <v>0</v>
      </c>
      <c r="O234" s="2">
        <v>8.6581730769230772E-3</v>
      </c>
      <c r="P234" s="2">
        <v>5.4948115816641094E-2</v>
      </c>
      <c r="Q234" s="2">
        <v>4.4404279818914816E-2</v>
      </c>
      <c r="R234" s="2">
        <v>5.4607234630949311E-2</v>
      </c>
      <c r="S234" s="2">
        <v>0</v>
      </c>
      <c r="T234" s="2">
        <v>0</v>
      </c>
      <c r="U234" s="2">
        <v>8.1538272429927158E-2</v>
      </c>
      <c r="V234" s="2">
        <v>1.0488247598438418E-2</v>
      </c>
      <c r="W234" s="2">
        <f t="shared" si="17"/>
        <v>3.4503768855795855E-2</v>
      </c>
    </row>
    <row r="235" spans="1:23" hidden="1" x14ac:dyDescent="0.2">
      <c r="A235" t="str">
        <f t="shared" si="14"/>
        <v/>
      </c>
      <c r="B235" t="str">
        <f t="shared" si="15"/>
        <v>WYHeatingElectric Furnace</v>
      </c>
      <c r="C235" t="str">
        <f t="shared" si="16"/>
        <v>WY2019 CPAHeating_Electric Furnace</v>
      </c>
      <c r="D235" t="s">
        <v>115</v>
      </c>
      <c r="E235" t="s">
        <v>120</v>
      </c>
      <c r="F235" s="4" t="s">
        <v>74</v>
      </c>
      <c r="G235" s="4" t="s">
        <v>12</v>
      </c>
      <c r="H235" s="4" t="s">
        <v>13</v>
      </c>
      <c r="I235" s="2">
        <v>1.234131866398199E-2</v>
      </c>
      <c r="J235" s="2">
        <v>8.51809560144174E-3</v>
      </c>
      <c r="K235" s="2">
        <v>3.3649258828868434E-2</v>
      </c>
      <c r="L235" s="2">
        <v>4.9880836767247092E-3</v>
      </c>
      <c r="M235" s="2">
        <v>6.0836125661213533E-2</v>
      </c>
      <c r="N235" s="2">
        <v>6.3733657468609123E-2</v>
      </c>
      <c r="O235" s="2">
        <v>2.9530484522207263E-2</v>
      </c>
      <c r="P235" s="2">
        <v>0</v>
      </c>
      <c r="Q235" s="2">
        <v>0</v>
      </c>
      <c r="R235" s="2">
        <v>1.4401774543907835E-2</v>
      </c>
      <c r="S235" s="2">
        <v>7.0707150801075196E-3</v>
      </c>
      <c r="T235" s="2">
        <v>4.8923623400534142E-3</v>
      </c>
      <c r="U235" s="2">
        <v>1.1570020378915484E-2</v>
      </c>
      <c r="V235" s="2">
        <v>0.12450002924379691</v>
      </c>
      <c r="W235" s="2">
        <f t="shared" si="17"/>
        <v>2.685942328641628E-2</v>
      </c>
    </row>
    <row r="236" spans="1:23" hidden="1" x14ac:dyDescent="0.2">
      <c r="A236" t="str">
        <f t="shared" si="14"/>
        <v/>
      </c>
      <c r="B236" t="str">
        <f t="shared" si="15"/>
        <v>WYHeatingElectric Room Heat</v>
      </c>
      <c r="C236" t="str">
        <f t="shared" si="16"/>
        <v>WY2019 CPAHeating_Electric Room Heat</v>
      </c>
      <c r="D236" t="s">
        <v>115</v>
      </c>
      <c r="E236" t="s">
        <v>120</v>
      </c>
      <c r="F236" s="4" t="s">
        <v>75</v>
      </c>
      <c r="G236" s="4" t="s">
        <v>12</v>
      </c>
      <c r="H236" s="4" t="s">
        <v>14</v>
      </c>
      <c r="I236" s="2">
        <v>0.23780136929181714</v>
      </c>
      <c r="J236" s="2">
        <v>0.16413276838018828</v>
      </c>
      <c r="K236" s="2">
        <v>0.3934719435416506</v>
      </c>
      <c r="L236" s="2">
        <v>9.611396972749206E-2</v>
      </c>
      <c r="M236" s="2">
        <v>5.5127946993864547E-3</v>
      </c>
      <c r="N236" s="2">
        <v>1.1735783823530089E-2</v>
      </c>
      <c r="O236" s="2">
        <v>6.0845778548504037E-4</v>
      </c>
      <c r="P236" s="2">
        <v>0.16179349055045036</v>
      </c>
      <c r="Q236" s="2">
        <v>4.4376283366962338E-2</v>
      </c>
      <c r="R236" s="2">
        <v>0.51100253868399792</v>
      </c>
      <c r="S236" s="2">
        <v>3.8245434736916925E-2</v>
      </c>
      <c r="T236" s="2">
        <v>2.646274421554231E-2</v>
      </c>
      <c r="U236" s="2">
        <v>0.2229394413799691</v>
      </c>
      <c r="V236" s="2">
        <v>0.14782972827209426</v>
      </c>
      <c r="W236" s="2">
        <f t="shared" si="17"/>
        <v>0.14728762488967737</v>
      </c>
    </row>
    <row r="237" spans="1:23" hidden="1" x14ac:dyDescent="0.2">
      <c r="A237" t="str">
        <f t="shared" si="14"/>
        <v/>
      </c>
      <c r="B237" t="str">
        <f t="shared" si="15"/>
        <v>WYHeatingPTHP</v>
      </c>
      <c r="C237" t="str">
        <f t="shared" si="16"/>
        <v>WY2019 CPAHeating_PTHP</v>
      </c>
      <c r="D237" t="s">
        <v>115</v>
      </c>
      <c r="E237" t="s">
        <v>120</v>
      </c>
      <c r="F237" s="4" t="s">
        <v>76</v>
      </c>
      <c r="G237" s="4" t="s">
        <v>12</v>
      </c>
      <c r="H237" s="4" t="s">
        <v>8</v>
      </c>
      <c r="I237" s="2">
        <v>7.4592818269867177E-3</v>
      </c>
      <c r="J237" s="2">
        <v>7.379333087806369E-3</v>
      </c>
      <c r="K237" s="2">
        <v>7.1169664920310302E-3</v>
      </c>
      <c r="L237" s="2">
        <v>7.5023480337512464E-3</v>
      </c>
      <c r="M237" s="2">
        <v>1.9225688804840411E-2</v>
      </c>
      <c r="N237" s="2">
        <v>6.2967143602967995E-3</v>
      </c>
      <c r="O237" s="2">
        <v>0</v>
      </c>
      <c r="P237" s="2">
        <v>2.0374319740443077E-2</v>
      </c>
      <c r="Q237" s="2">
        <v>1.6464750090678864E-2</v>
      </c>
      <c r="R237" s="2">
        <v>0.13046625758559927</v>
      </c>
      <c r="S237" s="2">
        <v>2.9564331643705012E-3</v>
      </c>
      <c r="T237" s="2">
        <v>1.1822098279142563E-3</v>
      </c>
      <c r="U237" s="2">
        <v>7.9753774352013251E-3</v>
      </c>
      <c r="V237" s="2">
        <v>2.5931863049291713E-2</v>
      </c>
      <c r="W237" s="2">
        <f t="shared" si="17"/>
        <v>1.8595110249943682E-2</v>
      </c>
    </row>
    <row r="238" spans="1:23" hidden="1" x14ac:dyDescent="0.2">
      <c r="A238" t="str">
        <f t="shared" si="14"/>
        <v/>
      </c>
      <c r="B238" t="str">
        <f t="shared" si="15"/>
        <v>WYHeatingAir-Source Heat Pump</v>
      </c>
      <c r="C238" t="str">
        <f t="shared" si="16"/>
        <v>WY2019 CPAHeating_Air-Source Heat Pump</v>
      </c>
      <c r="D238" t="s">
        <v>115</v>
      </c>
      <c r="E238" t="s">
        <v>120</v>
      </c>
      <c r="F238" s="4" t="s">
        <v>77</v>
      </c>
      <c r="G238" s="4" t="s">
        <v>12</v>
      </c>
      <c r="H238" s="4" t="s">
        <v>10</v>
      </c>
      <c r="I238" s="2">
        <v>0.14223050124647621</v>
      </c>
      <c r="J238" s="2">
        <v>0.14070607174891983</v>
      </c>
      <c r="K238" s="2">
        <v>4.1856141644794877E-2</v>
      </c>
      <c r="L238" s="2">
        <v>0.14305166986793019</v>
      </c>
      <c r="M238" s="2">
        <v>8.220394628661859E-2</v>
      </c>
      <c r="N238" s="2">
        <v>7.2314763948010702E-2</v>
      </c>
      <c r="O238" s="2">
        <v>5.7721153846153851E-3</v>
      </c>
      <c r="P238" s="2">
        <v>7.589818543473198E-2</v>
      </c>
      <c r="Q238" s="2">
        <v>6.1334300798191403E-2</v>
      </c>
      <c r="R238" s="2">
        <v>5.0952618394305094E-2</v>
      </c>
      <c r="S238" s="2">
        <v>1.6909917018605058E-2</v>
      </c>
      <c r="T238" s="2">
        <v>1.8521287303990025E-2</v>
      </c>
      <c r="U238" s="2">
        <v>0.15207119888333187</v>
      </c>
      <c r="V238" s="2">
        <v>5.4886495472742318E-2</v>
      </c>
      <c r="W238" s="2">
        <f t="shared" si="17"/>
        <v>7.5622086673804545E-2</v>
      </c>
    </row>
    <row r="239" spans="1:23" hidden="1" x14ac:dyDescent="0.2">
      <c r="A239" t="str">
        <f t="shared" si="14"/>
        <v/>
      </c>
      <c r="B239" t="str">
        <f t="shared" si="15"/>
        <v>WYHeatingGeothermal Heat Pump</v>
      </c>
      <c r="C239" t="str">
        <f t="shared" si="16"/>
        <v>WY2019 CPAHeating_Geothermal Heat Pump</v>
      </c>
      <c r="D239" t="s">
        <v>115</v>
      </c>
      <c r="E239" t="s">
        <v>120</v>
      </c>
      <c r="F239" s="4" t="s">
        <v>78</v>
      </c>
      <c r="G239" s="4" t="s">
        <v>12</v>
      </c>
      <c r="H239" s="4" t="s">
        <v>11</v>
      </c>
      <c r="I239" s="2">
        <v>7.6261839478082877E-2</v>
      </c>
      <c r="J239" s="2">
        <v>7.5444463481939589E-2</v>
      </c>
      <c r="K239" s="2">
        <v>0</v>
      </c>
      <c r="L239" s="2">
        <v>7.6702137649325625E-2</v>
      </c>
      <c r="M239" s="2">
        <v>0</v>
      </c>
      <c r="N239" s="2">
        <v>0</v>
      </c>
      <c r="O239" s="2">
        <v>8.6581730769230772E-3</v>
      </c>
      <c r="P239" s="2">
        <v>5.4948115816641094E-2</v>
      </c>
      <c r="Q239" s="2">
        <v>4.4404279818914816E-2</v>
      </c>
      <c r="R239" s="2">
        <v>5.4607234630949311E-2</v>
      </c>
      <c r="S239" s="2">
        <v>0</v>
      </c>
      <c r="T239" s="2">
        <v>0</v>
      </c>
      <c r="U239" s="2">
        <v>8.1538272429927158E-2</v>
      </c>
      <c r="V239" s="2">
        <v>1.0488247598438418E-2</v>
      </c>
      <c r="W239" s="2">
        <f t="shared" si="17"/>
        <v>3.4503768855795855E-2</v>
      </c>
    </row>
    <row r="240" spans="1:23" hidden="1" x14ac:dyDescent="0.2">
      <c r="A240" t="str">
        <f t="shared" si="14"/>
        <v/>
      </c>
      <c r="B240" t="str">
        <f t="shared" si="15"/>
        <v>WYVentilationVentilation</v>
      </c>
      <c r="C240" t="str">
        <f t="shared" si="16"/>
        <v>WY2019 CPAVentilation_Ventilation</v>
      </c>
      <c r="D240" t="s">
        <v>115</v>
      </c>
      <c r="E240" t="s">
        <v>120</v>
      </c>
      <c r="F240" s="4" t="s">
        <v>79</v>
      </c>
      <c r="G240" s="4" t="s">
        <v>15</v>
      </c>
      <c r="H240" s="4" t="s">
        <v>15</v>
      </c>
      <c r="I240" s="2">
        <v>1</v>
      </c>
      <c r="J240" s="2">
        <v>1</v>
      </c>
      <c r="K240" s="2">
        <v>1</v>
      </c>
      <c r="L240" s="2">
        <v>1</v>
      </c>
      <c r="M240" s="2">
        <v>1</v>
      </c>
      <c r="N240" s="2">
        <v>1</v>
      </c>
      <c r="O240" s="2">
        <v>1</v>
      </c>
      <c r="P240" s="2">
        <v>1</v>
      </c>
      <c r="Q240" s="2">
        <v>1</v>
      </c>
      <c r="R240" s="2">
        <v>1</v>
      </c>
      <c r="S240" s="2">
        <v>1</v>
      </c>
      <c r="T240" s="2">
        <v>1</v>
      </c>
      <c r="U240" s="2">
        <v>1</v>
      </c>
      <c r="V240" s="2">
        <v>1</v>
      </c>
      <c r="W240" s="2">
        <f t="shared" si="17"/>
        <v>1</v>
      </c>
    </row>
    <row r="241" spans="1:23" hidden="1" x14ac:dyDescent="0.2">
      <c r="A241" t="str">
        <f t="shared" si="14"/>
        <v/>
      </c>
      <c r="B241" t="str">
        <f t="shared" si="15"/>
        <v>WYWater HeatingWater Heater</v>
      </c>
      <c r="C241" t="str">
        <f t="shared" si="16"/>
        <v>WY2019 CPAWater Heating_Water Heater</v>
      </c>
      <c r="D241" t="s">
        <v>115</v>
      </c>
      <c r="E241" t="s">
        <v>120</v>
      </c>
      <c r="F241" s="4" t="s">
        <v>80</v>
      </c>
      <c r="G241" s="4" t="s">
        <v>16</v>
      </c>
      <c r="H241" s="4" t="s">
        <v>17</v>
      </c>
      <c r="I241" s="2">
        <v>0.45178015900449359</v>
      </c>
      <c r="J241" s="2">
        <v>0.6</v>
      </c>
      <c r="K241" s="2">
        <v>0.61</v>
      </c>
      <c r="L241" s="2">
        <v>0.61764705882352944</v>
      </c>
      <c r="M241" s="2">
        <v>0.57894736842105265</v>
      </c>
      <c r="N241" s="2">
        <v>0.625</v>
      </c>
      <c r="O241" s="2">
        <v>3.9563000000000001E-2</v>
      </c>
      <c r="P241" s="2">
        <v>0.64322557384929702</v>
      </c>
      <c r="Q241" s="2">
        <v>0.5</v>
      </c>
      <c r="R241" s="2">
        <v>0.5</v>
      </c>
      <c r="S241" s="2">
        <v>0.51893699999999998</v>
      </c>
      <c r="T241" s="2">
        <v>0.52678000000000003</v>
      </c>
      <c r="U241" s="2">
        <v>0.45178015900449359</v>
      </c>
      <c r="V241" s="2">
        <v>0.53030303030303028</v>
      </c>
      <c r="W241" s="2">
        <f t="shared" si="17"/>
        <v>0.51385452495756401</v>
      </c>
    </row>
    <row r="242" spans="1:23" hidden="1" x14ac:dyDescent="0.2">
      <c r="A242" t="str">
        <f t="shared" si="14"/>
        <v/>
      </c>
      <c r="B242" t="str">
        <f t="shared" si="15"/>
        <v>WYInterior LightingGeneral Service Lighting</v>
      </c>
      <c r="C242" t="str">
        <f t="shared" si="16"/>
        <v>WY2019 CPAInterior Lighting_General Service Lighting</v>
      </c>
      <c r="D242" t="s">
        <v>115</v>
      </c>
      <c r="E242" t="s">
        <v>120</v>
      </c>
      <c r="F242" s="4" t="s">
        <v>81</v>
      </c>
      <c r="G242" s="4" t="s">
        <v>18</v>
      </c>
      <c r="H242" s="4" t="s">
        <v>19</v>
      </c>
      <c r="I242" s="2">
        <v>1</v>
      </c>
      <c r="J242" s="2">
        <v>1</v>
      </c>
      <c r="K242" s="2">
        <v>1</v>
      </c>
      <c r="L242" s="2">
        <v>1</v>
      </c>
      <c r="M242" s="2">
        <v>1</v>
      </c>
      <c r="N242" s="2">
        <v>1</v>
      </c>
      <c r="O242" s="2">
        <v>1</v>
      </c>
      <c r="P242" s="2">
        <v>1</v>
      </c>
      <c r="Q242" s="2">
        <v>1</v>
      </c>
      <c r="R242" s="2">
        <v>1</v>
      </c>
      <c r="S242" s="2">
        <v>1</v>
      </c>
      <c r="T242" s="2">
        <v>1</v>
      </c>
      <c r="U242" s="2">
        <v>1</v>
      </c>
      <c r="V242" s="2">
        <v>1</v>
      </c>
      <c r="W242" s="2">
        <f t="shared" si="17"/>
        <v>1</v>
      </c>
    </row>
    <row r="243" spans="1:23" hidden="1" x14ac:dyDescent="0.2">
      <c r="A243" t="str">
        <f t="shared" si="14"/>
        <v/>
      </c>
      <c r="B243" t="str">
        <f t="shared" si="15"/>
        <v>WYInterior LightingExempted Lighting</v>
      </c>
      <c r="C243" t="str">
        <f t="shared" si="16"/>
        <v>WY2019 CPAInterior Lighting_Exempted Lighting</v>
      </c>
      <c r="D243" t="s">
        <v>115</v>
      </c>
      <c r="E243" t="s">
        <v>120</v>
      </c>
      <c r="F243" s="4" t="s">
        <v>82</v>
      </c>
      <c r="G243" s="4" t="s">
        <v>18</v>
      </c>
      <c r="H243" s="4" t="s">
        <v>20</v>
      </c>
      <c r="I243" s="2">
        <v>1</v>
      </c>
      <c r="J243" s="2">
        <v>1</v>
      </c>
      <c r="K243" s="2">
        <v>1</v>
      </c>
      <c r="L243" s="2">
        <v>1</v>
      </c>
      <c r="M243" s="2">
        <v>1</v>
      </c>
      <c r="N243" s="2">
        <v>1</v>
      </c>
      <c r="O243" s="2">
        <v>1</v>
      </c>
      <c r="P243" s="2">
        <v>1</v>
      </c>
      <c r="Q243" s="2">
        <v>1</v>
      </c>
      <c r="R243" s="2">
        <v>1</v>
      </c>
      <c r="S243" s="2">
        <v>1</v>
      </c>
      <c r="T243" s="2">
        <v>1</v>
      </c>
      <c r="U243" s="2">
        <v>1</v>
      </c>
      <c r="V243" s="2">
        <v>1</v>
      </c>
      <c r="W243" s="2">
        <f t="shared" si="17"/>
        <v>1</v>
      </c>
    </row>
    <row r="244" spans="1:23" hidden="1" x14ac:dyDescent="0.2">
      <c r="A244" t="str">
        <f t="shared" si="14"/>
        <v/>
      </c>
      <c r="B244" t="str">
        <f t="shared" si="15"/>
        <v>WYInterior LightingHigh-Bay Lighting</v>
      </c>
      <c r="C244" t="str">
        <f t="shared" si="16"/>
        <v>WY2019 CPAInterior Lighting_High-Bay Lighting</v>
      </c>
      <c r="D244" t="s">
        <v>115</v>
      </c>
      <c r="E244" t="s">
        <v>120</v>
      </c>
      <c r="F244" s="4" t="s">
        <v>83</v>
      </c>
      <c r="G244" s="4" t="s">
        <v>18</v>
      </c>
      <c r="H244" s="4" t="s">
        <v>21</v>
      </c>
      <c r="I244" s="2">
        <v>1</v>
      </c>
      <c r="J244" s="2">
        <v>1</v>
      </c>
      <c r="K244" s="2">
        <v>1</v>
      </c>
      <c r="L244" s="2">
        <v>1</v>
      </c>
      <c r="M244" s="2">
        <v>1</v>
      </c>
      <c r="N244" s="2">
        <v>1</v>
      </c>
      <c r="O244" s="2">
        <v>1</v>
      </c>
      <c r="P244" s="2">
        <v>1</v>
      </c>
      <c r="Q244" s="2">
        <v>1</v>
      </c>
      <c r="R244" s="2">
        <v>1</v>
      </c>
      <c r="S244" s="2">
        <v>1</v>
      </c>
      <c r="T244" s="2">
        <v>1</v>
      </c>
      <c r="U244" s="2">
        <v>1</v>
      </c>
      <c r="V244" s="2">
        <v>1</v>
      </c>
      <c r="W244" s="2">
        <f t="shared" si="17"/>
        <v>1</v>
      </c>
    </row>
    <row r="245" spans="1:23" hidden="1" x14ac:dyDescent="0.2">
      <c r="A245" t="str">
        <f t="shared" si="14"/>
        <v/>
      </c>
      <c r="B245" t="str">
        <f t="shared" si="15"/>
        <v>WYInterior LightingLinear Lighting</v>
      </c>
      <c r="C245" t="str">
        <f t="shared" si="16"/>
        <v>WY2019 CPAInterior Lighting_Linear Lighting</v>
      </c>
      <c r="D245" t="s">
        <v>115</v>
      </c>
      <c r="E245" t="s">
        <v>120</v>
      </c>
      <c r="F245" s="4" t="s">
        <v>84</v>
      </c>
      <c r="G245" s="4" t="s">
        <v>18</v>
      </c>
      <c r="H245" s="4" t="s">
        <v>22</v>
      </c>
      <c r="I245" s="2">
        <v>1</v>
      </c>
      <c r="J245" s="2">
        <v>1</v>
      </c>
      <c r="K245" s="2">
        <v>1</v>
      </c>
      <c r="L245" s="2">
        <v>1</v>
      </c>
      <c r="M245" s="2">
        <v>1</v>
      </c>
      <c r="N245" s="2">
        <v>1</v>
      </c>
      <c r="O245" s="2">
        <v>1</v>
      </c>
      <c r="P245" s="2">
        <v>1</v>
      </c>
      <c r="Q245" s="2">
        <v>1</v>
      </c>
      <c r="R245" s="2">
        <v>1</v>
      </c>
      <c r="S245" s="2">
        <v>1</v>
      </c>
      <c r="T245" s="2">
        <v>1</v>
      </c>
      <c r="U245" s="2">
        <v>1</v>
      </c>
      <c r="V245" s="2">
        <v>1</v>
      </c>
      <c r="W245" s="2">
        <f t="shared" si="17"/>
        <v>1</v>
      </c>
    </row>
    <row r="246" spans="1:23" hidden="1" x14ac:dyDescent="0.2">
      <c r="A246" t="str">
        <f t="shared" si="14"/>
        <v/>
      </c>
      <c r="B246" t="str">
        <f t="shared" si="15"/>
        <v>WYExterior LightingGeneral Service Lighting</v>
      </c>
      <c r="C246" t="str">
        <f t="shared" si="16"/>
        <v>WY2019 CPAExterior Lighting_General Service Lighting</v>
      </c>
      <c r="D246" t="s">
        <v>115</v>
      </c>
      <c r="E246" t="s">
        <v>120</v>
      </c>
      <c r="F246" s="4" t="s">
        <v>85</v>
      </c>
      <c r="G246" s="4" t="s">
        <v>23</v>
      </c>
      <c r="H246" s="4" t="s">
        <v>19</v>
      </c>
      <c r="I246" s="2">
        <v>1</v>
      </c>
      <c r="J246" s="2">
        <v>1</v>
      </c>
      <c r="K246" s="2">
        <v>1</v>
      </c>
      <c r="L246" s="2">
        <v>1</v>
      </c>
      <c r="M246" s="2">
        <v>1</v>
      </c>
      <c r="N246" s="2">
        <v>1</v>
      </c>
      <c r="O246" s="2">
        <v>1</v>
      </c>
      <c r="P246" s="2">
        <v>1</v>
      </c>
      <c r="Q246" s="2">
        <v>1</v>
      </c>
      <c r="R246" s="2">
        <v>1</v>
      </c>
      <c r="S246" s="2">
        <v>1</v>
      </c>
      <c r="T246" s="2">
        <v>1</v>
      </c>
      <c r="U246" s="2">
        <v>1</v>
      </c>
      <c r="V246" s="2">
        <v>1</v>
      </c>
      <c r="W246" s="2">
        <f t="shared" si="17"/>
        <v>1</v>
      </c>
    </row>
    <row r="247" spans="1:23" hidden="1" x14ac:dyDescent="0.2">
      <c r="A247" t="str">
        <f t="shared" si="14"/>
        <v/>
      </c>
      <c r="B247" t="str">
        <f t="shared" si="15"/>
        <v>WYExterior LightingArea Lighting</v>
      </c>
      <c r="C247" t="str">
        <f t="shared" si="16"/>
        <v>WY2019 CPAExterior Lighting_Area Lighting</v>
      </c>
      <c r="D247" t="s">
        <v>115</v>
      </c>
      <c r="E247" t="s">
        <v>120</v>
      </c>
      <c r="F247" s="4" t="s">
        <v>86</v>
      </c>
      <c r="G247" s="4" t="s">
        <v>23</v>
      </c>
      <c r="H247" s="4" t="s">
        <v>24</v>
      </c>
      <c r="I247" s="2">
        <v>1</v>
      </c>
      <c r="J247" s="2">
        <v>1</v>
      </c>
      <c r="K247" s="2">
        <v>1</v>
      </c>
      <c r="L247" s="2">
        <v>1</v>
      </c>
      <c r="M247" s="2">
        <v>1</v>
      </c>
      <c r="N247" s="2">
        <v>1</v>
      </c>
      <c r="O247" s="2">
        <v>1</v>
      </c>
      <c r="P247" s="2">
        <v>1</v>
      </c>
      <c r="Q247" s="2">
        <v>1</v>
      </c>
      <c r="R247" s="2">
        <v>1</v>
      </c>
      <c r="S247" s="2">
        <v>1</v>
      </c>
      <c r="T247" s="2">
        <v>1</v>
      </c>
      <c r="U247" s="2">
        <v>1</v>
      </c>
      <c r="V247" s="2">
        <v>1</v>
      </c>
      <c r="W247" s="2">
        <f t="shared" si="17"/>
        <v>1</v>
      </c>
    </row>
    <row r="248" spans="1:23" hidden="1" x14ac:dyDescent="0.2">
      <c r="A248" t="str">
        <f t="shared" si="14"/>
        <v/>
      </c>
      <c r="B248" t="str">
        <f t="shared" si="15"/>
        <v>WYExterior LightingLinear Lighting</v>
      </c>
      <c r="C248" t="str">
        <f t="shared" si="16"/>
        <v>WY2019 CPAExterior Lighting_Linear Lighting</v>
      </c>
      <c r="D248" t="s">
        <v>115</v>
      </c>
      <c r="E248" t="s">
        <v>120</v>
      </c>
      <c r="F248" s="4" t="s">
        <v>87</v>
      </c>
      <c r="G248" s="4" t="s">
        <v>23</v>
      </c>
      <c r="H248" s="4" t="s">
        <v>22</v>
      </c>
      <c r="I248" s="2">
        <v>1</v>
      </c>
      <c r="J248" s="2">
        <v>1</v>
      </c>
      <c r="K248" s="2">
        <v>1</v>
      </c>
      <c r="L248" s="2">
        <v>1</v>
      </c>
      <c r="M248" s="2">
        <v>1</v>
      </c>
      <c r="N248" s="2">
        <v>1</v>
      </c>
      <c r="O248" s="2">
        <v>1</v>
      </c>
      <c r="P248" s="2">
        <v>1</v>
      </c>
      <c r="Q248" s="2">
        <v>1</v>
      </c>
      <c r="R248" s="2">
        <v>1</v>
      </c>
      <c r="S248" s="2">
        <v>1</v>
      </c>
      <c r="T248" s="2">
        <v>1</v>
      </c>
      <c r="U248" s="2">
        <v>1</v>
      </c>
      <c r="V248" s="2">
        <v>1</v>
      </c>
      <c r="W248" s="2">
        <f t="shared" si="17"/>
        <v>1</v>
      </c>
    </row>
    <row r="249" spans="1:23" hidden="1" x14ac:dyDescent="0.2">
      <c r="A249" t="str">
        <f t="shared" si="14"/>
        <v/>
      </c>
      <c r="B249" t="str">
        <f t="shared" si="15"/>
        <v>WYRefrigeration Walk-in Refrigerator/Freezer</v>
      </c>
      <c r="C249" t="str">
        <f t="shared" si="16"/>
        <v>WY2019 CPARefrigeration _Walk-in Refrigerator/Freezer</v>
      </c>
      <c r="D249" t="s">
        <v>115</v>
      </c>
      <c r="E249" t="s">
        <v>120</v>
      </c>
      <c r="F249" s="4" t="s">
        <v>88</v>
      </c>
      <c r="G249" s="4" t="s">
        <v>25</v>
      </c>
      <c r="H249" s="4" t="s">
        <v>26</v>
      </c>
      <c r="I249" s="2">
        <v>0.02</v>
      </c>
      <c r="J249" s="2">
        <v>0</v>
      </c>
      <c r="K249" s="2">
        <v>0.02</v>
      </c>
      <c r="L249" s="2">
        <v>0</v>
      </c>
      <c r="M249" s="2">
        <v>0.74</v>
      </c>
      <c r="N249" s="2">
        <v>0.16</v>
      </c>
      <c r="O249" s="2">
        <v>0.33</v>
      </c>
      <c r="P249" s="2">
        <v>7.6925418569254181E-2</v>
      </c>
      <c r="Q249" s="2">
        <v>0.19</v>
      </c>
      <c r="R249" s="2">
        <v>0.03</v>
      </c>
      <c r="S249" s="2">
        <v>1.0989010989011E-2</v>
      </c>
      <c r="T249" s="2">
        <v>0.91700000000000004</v>
      </c>
      <c r="U249" s="2">
        <v>0.02</v>
      </c>
      <c r="V249" s="2">
        <v>0.10344827586206896</v>
      </c>
      <c r="W249" s="2">
        <f t="shared" si="17"/>
        <v>0.18702590753002385</v>
      </c>
    </row>
    <row r="250" spans="1:23" hidden="1" x14ac:dyDescent="0.2">
      <c r="A250" t="str">
        <f t="shared" si="14"/>
        <v/>
      </c>
      <c r="B250" t="str">
        <f t="shared" si="15"/>
        <v>WYRefrigeration Reach-in Refrigerator/Freezer</v>
      </c>
      <c r="C250" t="str">
        <f t="shared" si="16"/>
        <v>WY2019 CPARefrigeration _Reach-in Refrigerator/Freezer</v>
      </c>
      <c r="D250" t="s">
        <v>115</v>
      </c>
      <c r="E250" t="s">
        <v>120</v>
      </c>
      <c r="F250" s="4" t="s">
        <v>89</v>
      </c>
      <c r="G250" s="4" t="s">
        <v>25</v>
      </c>
      <c r="H250" s="4" t="s">
        <v>27</v>
      </c>
      <c r="I250" s="2">
        <v>0.14000000000000001</v>
      </c>
      <c r="J250" s="2">
        <v>8.771929824561403E-2</v>
      </c>
      <c r="K250" s="2">
        <v>0.14000000000000001</v>
      </c>
      <c r="L250" s="2">
        <v>5.3571428571428568E-2</v>
      </c>
      <c r="M250" s="2">
        <v>7.0000000000000007E-2</v>
      </c>
      <c r="N250" s="2">
        <v>0.83055975794251102</v>
      </c>
      <c r="O250" s="2">
        <v>0.5</v>
      </c>
      <c r="P250" s="2">
        <v>0.13360730593607306</v>
      </c>
      <c r="Q250" s="2">
        <v>0.33</v>
      </c>
      <c r="R250" s="2">
        <v>0.19</v>
      </c>
      <c r="S250" s="2">
        <v>0.02</v>
      </c>
      <c r="T250" s="2">
        <v>0.02</v>
      </c>
      <c r="U250" s="2">
        <v>0.14000000000000001</v>
      </c>
      <c r="V250" s="2">
        <v>0.1206896551724138</v>
      </c>
      <c r="W250" s="2">
        <f t="shared" si="17"/>
        <v>0.19829624613343147</v>
      </c>
    </row>
    <row r="251" spans="1:23" hidden="1" x14ac:dyDescent="0.2">
      <c r="A251" t="str">
        <f t="shared" si="14"/>
        <v/>
      </c>
      <c r="B251" t="str">
        <f t="shared" si="15"/>
        <v>WYRefrigeration Glass Door Display</v>
      </c>
      <c r="C251" t="str">
        <f t="shared" si="16"/>
        <v>WY2019 CPARefrigeration _Glass Door Display</v>
      </c>
      <c r="D251" t="s">
        <v>115</v>
      </c>
      <c r="E251" t="s">
        <v>120</v>
      </c>
      <c r="F251" s="4" t="s">
        <v>90</v>
      </c>
      <c r="G251" s="4" t="s">
        <v>25</v>
      </c>
      <c r="H251" s="4" t="s">
        <v>28</v>
      </c>
      <c r="I251" s="2">
        <v>0.77400000000000002</v>
      </c>
      <c r="J251" s="2">
        <v>0</v>
      </c>
      <c r="K251" s="2">
        <v>0.81699999999999995</v>
      </c>
      <c r="L251" s="2">
        <v>5.3571428571428568E-2</v>
      </c>
      <c r="M251" s="2">
        <v>5.1999999999999998E-2</v>
      </c>
      <c r="N251" s="2">
        <v>0.94899999999999995</v>
      </c>
      <c r="O251" s="2">
        <v>0.90400000000000003</v>
      </c>
      <c r="P251" s="2">
        <v>0.26600000000000001</v>
      </c>
      <c r="Q251" s="2">
        <v>0.65700000000000003</v>
      </c>
      <c r="R251" s="2">
        <v>0.58899999999999997</v>
      </c>
      <c r="S251" s="2">
        <v>0.10100000000000001</v>
      </c>
      <c r="T251" s="2">
        <v>0.10100000000000001</v>
      </c>
      <c r="U251" s="2">
        <v>5.0999999999999997E-2</v>
      </c>
      <c r="V251" s="2">
        <v>3.4482758620689655E-2</v>
      </c>
      <c r="W251" s="2">
        <f t="shared" si="17"/>
        <v>0.38207529908515125</v>
      </c>
    </row>
    <row r="252" spans="1:23" hidden="1" x14ac:dyDescent="0.2">
      <c r="A252" t="str">
        <f t="shared" si="14"/>
        <v/>
      </c>
      <c r="B252" t="str">
        <f t="shared" si="15"/>
        <v>WYRefrigeration Open Display Case</v>
      </c>
      <c r="C252" t="str">
        <f t="shared" si="16"/>
        <v>WY2019 CPARefrigeration _Open Display Case</v>
      </c>
      <c r="D252" t="s">
        <v>115</v>
      </c>
      <c r="E252" t="s">
        <v>120</v>
      </c>
      <c r="F252" s="4" t="s">
        <v>91</v>
      </c>
      <c r="G252" s="4" t="s">
        <v>25</v>
      </c>
      <c r="H252" s="4" t="s">
        <v>29</v>
      </c>
      <c r="I252" s="2">
        <v>0.77400000000000002</v>
      </c>
      <c r="J252" s="2">
        <v>0</v>
      </c>
      <c r="K252" s="2">
        <v>0.81699999999999995</v>
      </c>
      <c r="L252" s="2">
        <v>5.3571428571428568E-2</v>
      </c>
      <c r="M252" s="2">
        <v>5.1999999999999998E-2</v>
      </c>
      <c r="N252" s="2">
        <v>0.94899999999999995</v>
      </c>
      <c r="O252" s="2">
        <v>0.90400000000000003</v>
      </c>
      <c r="P252" s="2">
        <v>0.26600000000000001</v>
      </c>
      <c r="Q252" s="2">
        <v>0.65700000000000003</v>
      </c>
      <c r="R252" s="2">
        <v>0.58899999999999997</v>
      </c>
      <c r="S252" s="2">
        <v>0.10100000000000001</v>
      </c>
      <c r="T252" s="2">
        <v>0.10100000000000001</v>
      </c>
      <c r="U252" s="2">
        <v>5.0999999999999997E-2</v>
      </c>
      <c r="V252" s="2">
        <v>3.4482758620689655E-2</v>
      </c>
      <c r="W252" s="2">
        <f t="shared" si="17"/>
        <v>0.38207529908515125</v>
      </c>
    </row>
    <row r="253" spans="1:23" hidden="1" x14ac:dyDescent="0.2">
      <c r="A253" t="str">
        <f t="shared" si="14"/>
        <v/>
      </c>
      <c r="B253" t="str">
        <f t="shared" si="15"/>
        <v>WYRefrigeration Icemaker</v>
      </c>
      <c r="C253" t="str">
        <f t="shared" si="16"/>
        <v>WY2019 CPARefrigeration _Icemaker</v>
      </c>
      <c r="D253" t="s">
        <v>115</v>
      </c>
      <c r="E253" t="s">
        <v>120</v>
      </c>
      <c r="F253" s="4" t="s">
        <v>92</v>
      </c>
      <c r="G253" s="4" t="s">
        <v>25</v>
      </c>
      <c r="H253" s="4" t="s">
        <v>30</v>
      </c>
      <c r="I253" s="2">
        <v>0.44900000000000001</v>
      </c>
      <c r="J253" s="2">
        <v>5.0999999999999997E-2</v>
      </c>
      <c r="K253" s="2">
        <v>0.52400000000000002</v>
      </c>
      <c r="L253" s="2">
        <v>5.0999999999999997E-2</v>
      </c>
      <c r="M253" s="2">
        <v>0.97299999999999998</v>
      </c>
      <c r="N253" s="2">
        <v>0.98899999999999999</v>
      </c>
      <c r="O253" s="2">
        <v>0.90400000000000003</v>
      </c>
      <c r="P253" s="2">
        <v>0.26600000000000001</v>
      </c>
      <c r="Q253" s="2">
        <v>0.65700000000000003</v>
      </c>
      <c r="R253" s="2">
        <v>0.58899999999999997</v>
      </c>
      <c r="S253" s="2">
        <v>0.10100000000000001</v>
      </c>
      <c r="T253" s="2">
        <v>0.91700000000000004</v>
      </c>
      <c r="U253" s="2">
        <v>5.0999999999999997E-2</v>
      </c>
      <c r="V253" s="2">
        <v>0.216</v>
      </c>
      <c r="W253" s="2">
        <f t="shared" si="17"/>
        <v>0.48128571428571426</v>
      </c>
    </row>
    <row r="254" spans="1:23" hidden="1" x14ac:dyDescent="0.2">
      <c r="A254" t="str">
        <f t="shared" si="14"/>
        <v/>
      </c>
      <c r="B254" t="str">
        <f t="shared" si="15"/>
        <v>WYRefrigeration Vending Machine</v>
      </c>
      <c r="C254" t="str">
        <f t="shared" si="16"/>
        <v>WY2019 CPARefrigeration _Vending Machine</v>
      </c>
      <c r="D254" t="s">
        <v>115</v>
      </c>
      <c r="E254" t="s">
        <v>120</v>
      </c>
      <c r="F254" s="4" t="s">
        <v>93</v>
      </c>
      <c r="G254" s="4" t="s">
        <v>25</v>
      </c>
      <c r="H254" s="4" t="s">
        <v>31</v>
      </c>
      <c r="I254" s="2">
        <v>0.44900000000000001</v>
      </c>
      <c r="J254" s="2">
        <v>5.0999999999999997E-2</v>
      </c>
      <c r="K254" s="2">
        <v>0.52400000000000002</v>
      </c>
      <c r="L254" s="2">
        <v>5.0999999999999997E-2</v>
      </c>
      <c r="M254" s="2">
        <v>0.97299999999999998</v>
      </c>
      <c r="N254" s="2">
        <v>0.98899999999999999</v>
      </c>
      <c r="O254" s="2">
        <v>0.90400000000000003</v>
      </c>
      <c r="P254" s="2">
        <v>0.26600000000000001</v>
      </c>
      <c r="Q254" s="2">
        <v>0.65700000000000003</v>
      </c>
      <c r="R254" s="2">
        <v>0.58899999999999997</v>
      </c>
      <c r="S254" s="2">
        <v>0.10100000000000001</v>
      </c>
      <c r="T254" s="2">
        <v>0.91700000000000004</v>
      </c>
      <c r="U254" s="2">
        <v>5.0999999999999997E-2</v>
      </c>
      <c r="V254" s="2">
        <v>0.216</v>
      </c>
      <c r="W254" s="2">
        <f t="shared" si="17"/>
        <v>0.48128571428571426</v>
      </c>
    </row>
    <row r="255" spans="1:23" hidden="1" x14ac:dyDescent="0.2">
      <c r="A255" t="str">
        <f t="shared" si="14"/>
        <v/>
      </c>
      <c r="B255" t="str">
        <f t="shared" si="15"/>
        <v>WYFood PreparationOven</v>
      </c>
      <c r="C255" t="str">
        <f t="shared" si="16"/>
        <v>WY2019 CPAFood Preparation_Oven</v>
      </c>
      <c r="D255" t="s">
        <v>115</v>
      </c>
      <c r="E255" t="s">
        <v>120</v>
      </c>
      <c r="F255" s="4" t="s">
        <v>94</v>
      </c>
      <c r="G255" s="4" t="s">
        <v>32</v>
      </c>
      <c r="H255" s="4" t="s">
        <v>33</v>
      </c>
      <c r="I255" s="2">
        <v>0.66</v>
      </c>
      <c r="J255" s="2">
        <v>3.6464000000000003E-2</v>
      </c>
      <c r="K255" s="2">
        <v>0.48899999999999999</v>
      </c>
      <c r="L255" s="2">
        <v>3.6464000000000003E-2</v>
      </c>
      <c r="M255" s="2">
        <v>0</v>
      </c>
      <c r="N255" s="2">
        <v>0.11</v>
      </c>
      <c r="O255" s="2">
        <v>0.69699999999999995</v>
      </c>
      <c r="P255" s="2">
        <v>0.21049200000000001</v>
      </c>
      <c r="Q255" s="2">
        <v>0.64800000000000002</v>
      </c>
      <c r="R255" s="2">
        <v>0.13800000000000001</v>
      </c>
      <c r="S255" s="2">
        <v>2.2665999999999999E-2</v>
      </c>
      <c r="T255" s="2">
        <v>0.40838600000000003</v>
      </c>
      <c r="U255" s="2">
        <v>3.6464000000000003E-2</v>
      </c>
      <c r="V255" s="2">
        <v>0.58899999999999997</v>
      </c>
      <c r="W255" s="2">
        <f t="shared" si="17"/>
        <v>0.29156685714285718</v>
      </c>
    </row>
    <row r="256" spans="1:23" hidden="1" x14ac:dyDescent="0.2">
      <c r="A256" t="str">
        <f t="shared" si="14"/>
        <v/>
      </c>
      <c r="B256" t="str">
        <f t="shared" si="15"/>
        <v>WYFood PreparationFryer</v>
      </c>
      <c r="C256" t="str">
        <f t="shared" si="16"/>
        <v>WY2019 CPAFood Preparation_Fryer</v>
      </c>
      <c r="D256" t="s">
        <v>115</v>
      </c>
      <c r="E256" t="s">
        <v>120</v>
      </c>
      <c r="F256" s="4" t="s">
        <v>95</v>
      </c>
      <c r="G256" s="4" t="s">
        <v>32</v>
      </c>
      <c r="H256" s="4" t="s">
        <v>34</v>
      </c>
      <c r="I256" s="2">
        <v>0.76400000000000001</v>
      </c>
      <c r="J256" s="2">
        <v>3.6464000000000003E-2</v>
      </c>
      <c r="K256" s="2">
        <v>0.45200000000000001</v>
      </c>
      <c r="L256" s="2">
        <v>3.6464000000000003E-2</v>
      </c>
      <c r="M256" s="2">
        <v>0</v>
      </c>
      <c r="N256" s="2">
        <v>0.87</v>
      </c>
      <c r="O256" s="2">
        <v>0.80700000000000005</v>
      </c>
      <c r="P256" s="2">
        <v>0.21049200000000001</v>
      </c>
      <c r="Q256" s="2">
        <v>0.58599999999999997</v>
      </c>
      <c r="R256" s="2">
        <v>0.21</v>
      </c>
      <c r="S256" s="2">
        <v>2.2665999999999999E-2</v>
      </c>
      <c r="T256" s="2">
        <v>0.40838600000000003</v>
      </c>
      <c r="U256" s="2">
        <v>3.6464000000000003E-2</v>
      </c>
      <c r="V256" s="2">
        <v>0.29899999999999999</v>
      </c>
      <c r="W256" s="2">
        <f t="shared" si="17"/>
        <v>0.33849542857142856</v>
      </c>
    </row>
    <row r="257" spans="1:23" hidden="1" x14ac:dyDescent="0.2">
      <c r="A257" t="str">
        <f t="shared" si="14"/>
        <v/>
      </c>
      <c r="B257" t="str">
        <f t="shared" si="15"/>
        <v>WYFood PreparationDishwasher</v>
      </c>
      <c r="C257" t="str">
        <f t="shared" si="16"/>
        <v>WY2019 CPAFood Preparation_Dishwasher</v>
      </c>
      <c r="D257" t="s">
        <v>115</v>
      </c>
      <c r="E257" t="s">
        <v>120</v>
      </c>
      <c r="F257" s="4" t="s">
        <v>96</v>
      </c>
      <c r="G257" s="4" t="s">
        <v>32</v>
      </c>
      <c r="H257" s="4" t="s">
        <v>35</v>
      </c>
      <c r="I257" s="2">
        <v>0.430614</v>
      </c>
      <c r="J257" s="2">
        <v>3.6464000000000003E-2</v>
      </c>
      <c r="K257" s="2">
        <v>0.3957</v>
      </c>
      <c r="L257" s="2">
        <v>3.6464000000000003E-2</v>
      </c>
      <c r="M257" s="2">
        <v>0.52509700000000004</v>
      </c>
      <c r="N257" s="2">
        <v>0.548682</v>
      </c>
      <c r="O257" s="2">
        <v>0.53468099999999996</v>
      </c>
      <c r="P257" s="2">
        <v>0.21049200000000001</v>
      </c>
      <c r="Q257" s="2">
        <v>0.523231</v>
      </c>
      <c r="R257" s="2">
        <v>0.30025000000000002</v>
      </c>
      <c r="S257" s="2">
        <v>2.2665999999999999E-2</v>
      </c>
      <c r="T257" s="2">
        <v>0.40838600000000003</v>
      </c>
      <c r="U257" s="2">
        <v>3.6464000000000003E-2</v>
      </c>
      <c r="V257" s="2">
        <v>0.15409500000000001</v>
      </c>
      <c r="W257" s="2">
        <f t="shared" si="17"/>
        <v>0.29737757142857146</v>
      </c>
    </row>
    <row r="258" spans="1:23" hidden="1" x14ac:dyDescent="0.2">
      <c r="A258" t="str">
        <f t="shared" si="14"/>
        <v/>
      </c>
      <c r="B258" t="str">
        <f t="shared" si="15"/>
        <v>WYFood PreparationHot Food Container</v>
      </c>
      <c r="C258" t="str">
        <f t="shared" si="16"/>
        <v>WY2019 CPAFood Preparation_Hot Food Container</v>
      </c>
      <c r="D258" t="s">
        <v>115</v>
      </c>
      <c r="E258" t="s">
        <v>120</v>
      </c>
      <c r="F258" s="4" t="s">
        <v>97</v>
      </c>
      <c r="G258" s="4" t="s">
        <v>32</v>
      </c>
      <c r="H258" s="4" t="s">
        <v>36</v>
      </c>
      <c r="I258" s="2">
        <v>0.430614</v>
      </c>
      <c r="J258" s="2">
        <v>3.6464000000000003E-2</v>
      </c>
      <c r="K258" s="2">
        <v>0.3957</v>
      </c>
      <c r="L258" s="2">
        <v>3.6464000000000003E-2</v>
      </c>
      <c r="M258" s="2">
        <v>0</v>
      </c>
      <c r="N258" s="2">
        <v>0.73</v>
      </c>
      <c r="O258" s="2">
        <v>0.53468099999999996</v>
      </c>
      <c r="P258" s="2">
        <v>0.21049200000000001</v>
      </c>
      <c r="Q258" s="2">
        <v>0.523231</v>
      </c>
      <c r="R258" s="2">
        <v>0.30025000000000002</v>
      </c>
      <c r="S258" s="2">
        <v>2.2665999999999999E-2</v>
      </c>
      <c r="T258" s="2">
        <v>0.40838600000000003</v>
      </c>
      <c r="U258" s="2">
        <v>3.6464000000000003E-2</v>
      </c>
      <c r="V258" s="2">
        <v>0.15409500000000001</v>
      </c>
      <c r="W258" s="2">
        <f t="shared" si="17"/>
        <v>0.27282192857142856</v>
      </c>
    </row>
    <row r="259" spans="1:23" hidden="1" x14ac:dyDescent="0.2">
      <c r="A259" t="str">
        <f t="shared" ref="A259:A322" si="18">IF(D259=D258,"",1)</f>
        <v/>
      </c>
      <c r="B259" t="str">
        <f t="shared" ref="B259:B322" si="19">D259&amp;G259&amp;H259</f>
        <v>WYFood PreparationSteamer</v>
      </c>
      <c r="C259" t="str">
        <f t="shared" ref="C259:C322" si="20">D259&amp;E259&amp;F259</f>
        <v>WY2019 CPAFood Preparation_Steamer</v>
      </c>
      <c r="D259" t="s">
        <v>115</v>
      </c>
      <c r="E259" t="s">
        <v>120</v>
      </c>
      <c r="F259" s="4" t="s">
        <v>98</v>
      </c>
      <c r="G259" s="4" t="s">
        <v>32</v>
      </c>
      <c r="H259" s="4" t="s">
        <v>37</v>
      </c>
      <c r="I259" s="2">
        <v>0.430614</v>
      </c>
      <c r="J259" s="2">
        <v>3.6464000000000003E-2</v>
      </c>
      <c r="K259" s="2">
        <v>0.3957</v>
      </c>
      <c r="L259" s="2">
        <v>3.6464000000000003E-2</v>
      </c>
      <c r="M259" s="2">
        <v>0</v>
      </c>
      <c r="N259" s="2">
        <v>0.2</v>
      </c>
      <c r="O259" s="2">
        <v>0.53468099999999996</v>
      </c>
      <c r="P259" s="2">
        <v>0.21049200000000001</v>
      </c>
      <c r="Q259" s="2">
        <v>0.523231</v>
      </c>
      <c r="R259" s="2">
        <v>0.30025000000000002</v>
      </c>
      <c r="S259" s="2">
        <v>2.2665999999999999E-2</v>
      </c>
      <c r="T259" s="2">
        <v>0.40838600000000003</v>
      </c>
      <c r="U259" s="2">
        <v>3.6464000000000003E-2</v>
      </c>
      <c r="V259" s="2">
        <v>0.15409500000000001</v>
      </c>
      <c r="W259" s="2">
        <f t="shared" si="17"/>
        <v>0.23496478571428575</v>
      </c>
    </row>
    <row r="260" spans="1:23" hidden="1" x14ac:dyDescent="0.2">
      <c r="A260" t="str">
        <f t="shared" si="18"/>
        <v/>
      </c>
      <c r="B260" t="str">
        <f t="shared" si="19"/>
        <v>WYOffice EquipmentDesktop Computer</v>
      </c>
      <c r="C260" t="str">
        <f t="shared" si="20"/>
        <v>WY2019 CPAOffice Equipment_Desktop Computer</v>
      </c>
      <c r="D260" t="s">
        <v>115</v>
      </c>
      <c r="E260" t="s">
        <v>120</v>
      </c>
      <c r="F260" s="4" t="s">
        <v>99</v>
      </c>
      <c r="G260" s="4" t="s">
        <v>38</v>
      </c>
      <c r="H260" s="4" t="s">
        <v>39</v>
      </c>
      <c r="I260" s="2">
        <v>1</v>
      </c>
      <c r="J260" s="2">
        <v>1</v>
      </c>
      <c r="K260" s="2">
        <v>1</v>
      </c>
      <c r="L260" s="2">
        <v>1</v>
      </c>
      <c r="M260" s="2">
        <v>1</v>
      </c>
      <c r="N260" s="2">
        <v>1</v>
      </c>
      <c r="O260" s="2">
        <v>1</v>
      </c>
      <c r="P260" s="2">
        <v>1</v>
      </c>
      <c r="Q260" s="2">
        <v>1</v>
      </c>
      <c r="R260" s="2">
        <v>1</v>
      </c>
      <c r="S260" s="2">
        <v>1</v>
      </c>
      <c r="T260" s="2">
        <v>1</v>
      </c>
      <c r="U260" s="2">
        <v>1</v>
      </c>
      <c r="V260" s="2">
        <v>1</v>
      </c>
      <c r="W260" s="2">
        <f t="shared" si="17"/>
        <v>1</v>
      </c>
    </row>
    <row r="261" spans="1:23" hidden="1" x14ac:dyDescent="0.2">
      <c r="A261" t="str">
        <f t="shared" si="18"/>
        <v/>
      </c>
      <c r="B261" t="str">
        <f t="shared" si="19"/>
        <v>WYOffice EquipmentLaptop</v>
      </c>
      <c r="C261" t="str">
        <f t="shared" si="20"/>
        <v>WY2019 CPAOffice Equipment_Laptop</v>
      </c>
      <c r="D261" t="s">
        <v>115</v>
      </c>
      <c r="E261" t="s">
        <v>120</v>
      </c>
      <c r="F261" s="4" t="s">
        <v>100</v>
      </c>
      <c r="G261" s="4" t="s">
        <v>38</v>
      </c>
      <c r="H261" s="4" t="s">
        <v>40</v>
      </c>
      <c r="I261" s="2">
        <v>1</v>
      </c>
      <c r="J261" s="2">
        <v>1</v>
      </c>
      <c r="K261" s="2">
        <v>1</v>
      </c>
      <c r="L261" s="2">
        <v>1</v>
      </c>
      <c r="M261" s="2">
        <v>1</v>
      </c>
      <c r="N261" s="2">
        <v>0.64</v>
      </c>
      <c r="O261" s="2">
        <v>1</v>
      </c>
      <c r="P261" s="2">
        <v>1</v>
      </c>
      <c r="Q261" s="2">
        <v>1</v>
      </c>
      <c r="R261" s="2">
        <v>1</v>
      </c>
      <c r="S261" s="2">
        <v>1</v>
      </c>
      <c r="T261" s="2">
        <v>1</v>
      </c>
      <c r="U261" s="2">
        <v>1</v>
      </c>
      <c r="V261" s="2">
        <v>1</v>
      </c>
      <c r="W261" s="2">
        <f t="shared" si="17"/>
        <v>0.97428571428571431</v>
      </c>
    </row>
    <row r="262" spans="1:23" hidden="1" x14ac:dyDescent="0.2">
      <c r="A262" t="str">
        <f t="shared" si="18"/>
        <v/>
      </c>
      <c r="B262" t="str">
        <f t="shared" si="19"/>
        <v>WYOffice EquipmentServer</v>
      </c>
      <c r="C262" t="str">
        <f t="shared" si="20"/>
        <v>WY2019 CPAOffice Equipment_Server</v>
      </c>
      <c r="D262" t="s">
        <v>115</v>
      </c>
      <c r="E262" t="s">
        <v>120</v>
      </c>
      <c r="F262" s="4" t="s">
        <v>101</v>
      </c>
      <c r="G262" s="4" t="s">
        <v>38</v>
      </c>
      <c r="H262" s="4" t="s">
        <v>41</v>
      </c>
      <c r="I262" s="2">
        <v>1</v>
      </c>
      <c r="J262" s="2">
        <v>1</v>
      </c>
      <c r="K262" s="2">
        <v>0.82</v>
      </c>
      <c r="L262" s="2">
        <v>1</v>
      </c>
      <c r="M262" s="2">
        <v>0.5</v>
      </c>
      <c r="N262" s="2">
        <v>1</v>
      </c>
      <c r="O262" s="2">
        <v>1</v>
      </c>
      <c r="P262" s="2">
        <v>1</v>
      </c>
      <c r="Q262" s="2">
        <v>1</v>
      </c>
      <c r="R262" s="2">
        <v>1</v>
      </c>
      <c r="S262" s="2">
        <v>0.89</v>
      </c>
      <c r="T262" s="2">
        <v>0.89</v>
      </c>
      <c r="U262" s="2">
        <v>1</v>
      </c>
      <c r="V262" s="2">
        <v>0.66</v>
      </c>
      <c r="W262" s="2">
        <f t="shared" si="17"/>
        <v>0.91142857142857159</v>
      </c>
    </row>
    <row r="263" spans="1:23" hidden="1" x14ac:dyDescent="0.2">
      <c r="A263" t="str">
        <f t="shared" si="18"/>
        <v/>
      </c>
      <c r="B263" t="str">
        <f t="shared" si="19"/>
        <v>WYOffice EquipmentMonitor</v>
      </c>
      <c r="C263" t="str">
        <f t="shared" si="20"/>
        <v>WY2019 CPAOffice Equipment_Monitor</v>
      </c>
      <c r="D263" t="s">
        <v>115</v>
      </c>
      <c r="E263" t="s">
        <v>120</v>
      </c>
      <c r="F263" s="4" t="s">
        <v>102</v>
      </c>
      <c r="G263" s="4" t="s">
        <v>38</v>
      </c>
      <c r="H263" s="4" t="s">
        <v>42</v>
      </c>
      <c r="I263" s="2">
        <v>1</v>
      </c>
      <c r="J263" s="2">
        <v>1</v>
      </c>
      <c r="K263" s="2">
        <v>1</v>
      </c>
      <c r="L263" s="2">
        <v>1</v>
      </c>
      <c r="M263" s="2">
        <v>1</v>
      </c>
      <c r="N263" s="2">
        <v>1</v>
      </c>
      <c r="O263" s="2">
        <v>1</v>
      </c>
      <c r="P263" s="2">
        <v>1</v>
      </c>
      <c r="Q263" s="2">
        <v>1</v>
      </c>
      <c r="R263" s="2">
        <v>1</v>
      </c>
      <c r="S263" s="2">
        <v>1</v>
      </c>
      <c r="T263" s="2">
        <v>1</v>
      </c>
      <c r="U263" s="2">
        <v>1</v>
      </c>
      <c r="V263" s="2">
        <v>1</v>
      </c>
      <c r="W263" s="2">
        <f t="shared" si="17"/>
        <v>1</v>
      </c>
    </row>
    <row r="264" spans="1:23" hidden="1" x14ac:dyDescent="0.2">
      <c r="A264" t="str">
        <f t="shared" si="18"/>
        <v/>
      </c>
      <c r="B264" t="str">
        <f t="shared" si="19"/>
        <v>WYOffice EquipmentPrinter/Copier/Fax</v>
      </c>
      <c r="C264" t="str">
        <f t="shared" si="20"/>
        <v>WY2019 CPAOffice Equipment_Printer/Copier/Fax</v>
      </c>
      <c r="D264" t="s">
        <v>115</v>
      </c>
      <c r="E264" t="s">
        <v>120</v>
      </c>
      <c r="F264" s="4" t="s">
        <v>103</v>
      </c>
      <c r="G264" s="4" t="s">
        <v>38</v>
      </c>
      <c r="H264" s="4" t="s">
        <v>43</v>
      </c>
      <c r="I264" s="2">
        <v>1</v>
      </c>
      <c r="J264" s="2">
        <v>1</v>
      </c>
      <c r="K264" s="2">
        <v>1</v>
      </c>
      <c r="L264" s="2">
        <v>1</v>
      </c>
      <c r="M264" s="2">
        <v>1</v>
      </c>
      <c r="N264" s="2">
        <v>1</v>
      </c>
      <c r="O264" s="2">
        <v>1</v>
      </c>
      <c r="P264" s="2">
        <v>1</v>
      </c>
      <c r="Q264" s="2">
        <v>1</v>
      </c>
      <c r="R264" s="2">
        <v>1</v>
      </c>
      <c r="S264" s="2">
        <v>1</v>
      </c>
      <c r="T264" s="2">
        <v>1</v>
      </c>
      <c r="U264" s="2">
        <v>1</v>
      </c>
      <c r="V264" s="2">
        <v>1</v>
      </c>
      <c r="W264" s="2">
        <f t="shared" si="17"/>
        <v>1</v>
      </c>
    </row>
    <row r="265" spans="1:23" hidden="1" x14ac:dyDescent="0.2">
      <c r="A265" t="str">
        <f t="shared" si="18"/>
        <v/>
      </c>
      <c r="B265" t="str">
        <f t="shared" si="19"/>
        <v>WYOffice EquipmentPOS Terminal</v>
      </c>
      <c r="C265" t="str">
        <f t="shared" si="20"/>
        <v>WY2019 CPAOffice Equipment_POS Terminal</v>
      </c>
      <c r="D265" t="s">
        <v>115</v>
      </c>
      <c r="E265" t="s">
        <v>120</v>
      </c>
      <c r="F265" s="4" t="s">
        <v>104</v>
      </c>
      <c r="G265" s="4" t="s">
        <v>38</v>
      </c>
      <c r="H265" s="4" t="s">
        <v>44</v>
      </c>
      <c r="I265" s="2">
        <v>0.4</v>
      </c>
      <c r="J265" s="2">
        <v>0.2</v>
      </c>
      <c r="K265" s="2">
        <v>1</v>
      </c>
      <c r="L265" s="2">
        <v>1</v>
      </c>
      <c r="M265" s="2">
        <v>1</v>
      </c>
      <c r="N265" s="2">
        <v>1</v>
      </c>
      <c r="O265" s="2">
        <v>1</v>
      </c>
      <c r="P265" s="2">
        <v>1</v>
      </c>
      <c r="Q265" s="2">
        <v>0.36</v>
      </c>
      <c r="R265" s="2">
        <v>0.57999999999999996</v>
      </c>
      <c r="S265" s="2">
        <v>0.77</v>
      </c>
      <c r="T265" s="2">
        <v>0.77</v>
      </c>
      <c r="U265" s="2">
        <v>0.4</v>
      </c>
      <c r="V265" s="2">
        <v>0.28000000000000003</v>
      </c>
      <c r="W265" s="2">
        <f t="shared" si="17"/>
        <v>0.69714285714285718</v>
      </c>
    </row>
    <row r="266" spans="1:23" hidden="1" x14ac:dyDescent="0.2">
      <c r="A266" t="str">
        <f t="shared" si="18"/>
        <v/>
      </c>
      <c r="B266" t="str">
        <f t="shared" si="19"/>
        <v>WYMiscellaneousNon-HVAC Motors</v>
      </c>
      <c r="C266" t="str">
        <f t="shared" si="20"/>
        <v>WY2019 CPAMiscellaneous_Non-HVAC Motors</v>
      </c>
      <c r="D266" t="s">
        <v>115</v>
      </c>
      <c r="E266" t="s">
        <v>120</v>
      </c>
      <c r="F266" s="4" t="s">
        <v>105</v>
      </c>
      <c r="G266" s="4" t="s">
        <v>45</v>
      </c>
      <c r="H266" s="4" t="s">
        <v>46</v>
      </c>
      <c r="I266" s="2">
        <v>0.8957499208271652</v>
      </c>
      <c r="J266" s="2">
        <v>0.21970777803924474</v>
      </c>
      <c r="K266" s="2">
        <v>0.40173654010717463</v>
      </c>
      <c r="L266" s="2">
        <v>0.21970777803924474</v>
      </c>
      <c r="M266" s="2">
        <v>0.19994718336345799</v>
      </c>
      <c r="N266" s="2">
        <v>0.34644139250345779</v>
      </c>
      <c r="O266" s="2">
        <v>0.74104394863625245</v>
      </c>
      <c r="P266" s="2">
        <v>0.88831888096371459</v>
      </c>
      <c r="Q266" s="2">
        <v>0.43663447205500328</v>
      </c>
      <c r="R266" s="2">
        <v>0.91274673866983413</v>
      </c>
      <c r="S266" s="2">
        <v>0.49853334976354247</v>
      </c>
      <c r="T266" s="2">
        <v>0.79471679065865775</v>
      </c>
      <c r="U266" s="2">
        <v>0.8957499208271652</v>
      </c>
      <c r="V266" s="2">
        <v>0.59897778685790826</v>
      </c>
      <c r="W266" s="2">
        <f t="shared" si="17"/>
        <v>0.57500089152227307</v>
      </c>
    </row>
    <row r="267" spans="1:23" hidden="1" x14ac:dyDescent="0.2">
      <c r="A267" t="str">
        <f t="shared" si="18"/>
        <v/>
      </c>
      <c r="B267" t="str">
        <f t="shared" si="19"/>
        <v>WYMiscellaneousPool Pump</v>
      </c>
      <c r="C267" t="str">
        <f t="shared" si="20"/>
        <v>WY2019 CPAMiscellaneous_Pool Pump</v>
      </c>
      <c r="D267" t="s">
        <v>115</v>
      </c>
      <c r="E267" t="s">
        <v>120</v>
      </c>
      <c r="F267" s="4" t="s">
        <v>106</v>
      </c>
      <c r="G267" s="4" t="s">
        <v>45</v>
      </c>
      <c r="H267" s="4" t="s">
        <v>47</v>
      </c>
      <c r="I267" s="2">
        <v>0</v>
      </c>
      <c r="J267" s="2">
        <v>0</v>
      </c>
      <c r="K267" s="2">
        <v>0</v>
      </c>
      <c r="L267" s="2">
        <v>0</v>
      </c>
      <c r="M267" s="2">
        <v>0</v>
      </c>
      <c r="N267" s="2">
        <v>0</v>
      </c>
      <c r="O267" s="2">
        <v>0</v>
      </c>
      <c r="P267" s="2">
        <v>0.90300000000000002</v>
      </c>
      <c r="Q267" s="2">
        <v>0.06</v>
      </c>
      <c r="R267" s="2">
        <v>0.76</v>
      </c>
      <c r="S267" s="2">
        <v>0</v>
      </c>
      <c r="T267" s="2">
        <v>0</v>
      </c>
      <c r="U267" s="2">
        <v>0</v>
      </c>
      <c r="V267" s="2">
        <v>0.04</v>
      </c>
      <c r="W267" s="2">
        <f t="shared" si="17"/>
        <v>0.12592857142857145</v>
      </c>
    </row>
    <row r="268" spans="1:23" hidden="1" x14ac:dyDescent="0.2">
      <c r="A268" t="str">
        <f t="shared" si="18"/>
        <v/>
      </c>
      <c r="B268" t="str">
        <f t="shared" si="19"/>
        <v>WYMiscellaneousPool Heater</v>
      </c>
      <c r="C268" t="str">
        <f t="shared" si="20"/>
        <v>WY2019 CPAMiscellaneous_Pool Heater</v>
      </c>
      <c r="D268" t="s">
        <v>115</v>
      </c>
      <c r="E268" t="s">
        <v>120</v>
      </c>
      <c r="F268" s="4" t="s">
        <v>107</v>
      </c>
      <c r="G268" s="4" t="s">
        <v>45</v>
      </c>
      <c r="H268" s="4" t="s">
        <v>48</v>
      </c>
      <c r="I268" s="2">
        <v>0</v>
      </c>
      <c r="J268" s="2">
        <v>0</v>
      </c>
      <c r="K268" s="2">
        <v>0</v>
      </c>
      <c r="L268" s="2">
        <v>0</v>
      </c>
      <c r="M268" s="2">
        <v>0</v>
      </c>
      <c r="N268" s="2">
        <v>0</v>
      </c>
      <c r="O268" s="2">
        <v>0</v>
      </c>
      <c r="P268" s="2">
        <v>0.36199999999999999</v>
      </c>
      <c r="Q268" s="2">
        <v>0.01</v>
      </c>
      <c r="R268" s="2">
        <v>0.27</v>
      </c>
      <c r="S268" s="2">
        <v>0</v>
      </c>
      <c r="T268" s="2">
        <v>0</v>
      </c>
      <c r="U268" s="2">
        <v>0</v>
      </c>
      <c r="V268" s="2">
        <v>0.01</v>
      </c>
      <c r="W268" s="2">
        <f t="shared" si="17"/>
        <v>4.6571428571428576E-2</v>
      </c>
    </row>
    <row r="269" spans="1:23" hidden="1" x14ac:dyDescent="0.2">
      <c r="A269" t="str">
        <f t="shared" si="18"/>
        <v/>
      </c>
      <c r="B269" t="str">
        <f t="shared" si="19"/>
        <v>WYMiscellaneousClothes Washer</v>
      </c>
      <c r="C269" t="str">
        <f t="shared" si="20"/>
        <v>WY2019 CPAMiscellaneous_Clothes Washer</v>
      </c>
      <c r="D269" t="s">
        <v>115</v>
      </c>
      <c r="E269" t="s">
        <v>120</v>
      </c>
      <c r="F269" s="4" t="s">
        <v>108</v>
      </c>
      <c r="G269" s="4" t="s">
        <v>45</v>
      </c>
      <c r="H269" s="4" t="s">
        <v>49</v>
      </c>
      <c r="I269" s="2">
        <v>0</v>
      </c>
      <c r="J269" s="2">
        <v>0</v>
      </c>
      <c r="K269" s="2">
        <v>7.0000000000000007E-2</v>
      </c>
      <c r="L269" s="2">
        <v>0</v>
      </c>
      <c r="M269" s="2">
        <v>0</v>
      </c>
      <c r="N269" s="2">
        <v>0</v>
      </c>
      <c r="O269" s="2">
        <v>0.63</v>
      </c>
      <c r="P269" s="2">
        <v>0.15</v>
      </c>
      <c r="Q269" s="2">
        <v>0.15</v>
      </c>
      <c r="R269" s="2">
        <v>0.67</v>
      </c>
      <c r="S269" s="2">
        <v>0</v>
      </c>
      <c r="T269" s="2">
        <v>0</v>
      </c>
      <c r="U269" s="2">
        <v>0</v>
      </c>
      <c r="V269" s="2">
        <v>0.15</v>
      </c>
      <c r="W269" s="2">
        <f t="shared" si="17"/>
        <v>0.12999999999999998</v>
      </c>
    </row>
    <row r="270" spans="1:23" hidden="1" x14ac:dyDescent="0.2">
      <c r="A270" t="str">
        <f t="shared" si="18"/>
        <v/>
      </c>
      <c r="B270" t="str">
        <f t="shared" si="19"/>
        <v>WYMiscellaneousClothes Dryer</v>
      </c>
      <c r="C270" t="str">
        <f t="shared" si="20"/>
        <v>WY2019 CPAMiscellaneous_Clothes Dryer</v>
      </c>
      <c r="D270" t="s">
        <v>115</v>
      </c>
      <c r="E270" t="s">
        <v>120</v>
      </c>
      <c r="F270" s="4" t="s">
        <v>109</v>
      </c>
      <c r="G270" s="4" t="s">
        <v>45</v>
      </c>
      <c r="H270" s="4" t="s">
        <v>50</v>
      </c>
      <c r="I270" s="2">
        <v>0</v>
      </c>
      <c r="J270" s="2">
        <v>0</v>
      </c>
      <c r="K270" s="2">
        <v>0.04</v>
      </c>
      <c r="L270" s="2">
        <v>0</v>
      </c>
      <c r="M270" s="2">
        <v>0</v>
      </c>
      <c r="N270" s="2">
        <v>0</v>
      </c>
      <c r="O270" s="2">
        <v>0.57999999999999996</v>
      </c>
      <c r="P270" s="2">
        <v>0.11</v>
      </c>
      <c r="Q270" s="2">
        <v>0.11</v>
      </c>
      <c r="R270" s="2">
        <v>0.26</v>
      </c>
      <c r="S270" s="2">
        <v>0</v>
      </c>
      <c r="T270" s="2">
        <v>0</v>
      </c>
      <c r="U270" s="2">
        <v>0</v>
      </c>
      <c r="V270" s="2">
        <v>0.1</v>
      </c>
      <c r="W270" s="2">
        <f t="shared" si="17"/>
        <v>8.5714285714285729E-2</v>
      </c>
    </row>
    <row r="271" spans="1:23" hidden="1" x14ac:dyDescent="0.2">
      <c r="A271" t="str">
        <f t="shared" si="18"/>
        <v/>
      </c>
      <c r="B271" t="str">
        <f t="shared" si="19"/>
        <v>WYMiscellaneousOther Miscellaneous</v>
      </c>
      <c r="C271" t="str">
        <f t="shared" si="20"/>
        <v>WY2019 CPAMiscellaneous_Other Miscellaneous</v>
      </c>
      <c r="D271" t="s">
        <v>115</v>
      </c>
      <c r="E271" t="s">
        <v>120</v>
      </c>
      <c r="F271" s="4" t="s">
        <v>110</v>
      </c>
      <c r="G271" s="4" t="s">
        <v>45</v>
      </c>
      <c r="H271" s="4" t="s">
        <v>51</v>
      </c>
      <c r="I271" s="2">
        <v>1</v>
      </c>
      <c r="J271" s="2">
        <v>1</v>
      </c>
      <c r="K271" s="2">
        <v>1</v>
      </c>
      <c r="L271" s="2">
        <v>1</v>
      </c>
      <c r="M271" s="2">
        <v>1</v>
      </c>
      <c r="N271" s="2">
        <v>1</v>
      </c>
      <c r="O271" s="2">
        <v>1</v>
      </c>
      <c r="P271" s="2">
        <v>1</v>
      </c>
      <c r="Q271" s="2">
        <v>1</v>
      </c>
      <c r="R271" s="2">
        <v>1</v>
      </c>
      <c r="S271" s="2">
        <v>1</v>
      </c>
      <c r="T271" s="2">
        <v>1</v>
      </c>
      <c r="U271" s="2">
        <v>1</v>
      </c>
      <c r="V271" s="2">
        <v>1</v>
      </c>
      <c r="W271" s="2">
        <f t="shared" si="17"/>
        <v>1</v>
      </c>
    </row>
    <row r="272" spans="1:23" hidden="1" x14ac:dyDescent="0.2">
      <c r="A272">
        <f t="shared" si="18"/>
        <v>1</v>
      </c>
      <c r="B272" t="str">
        <f t="shared" si="19"/>
        <v>WACoolingAir-Cooled Chiller</v>
      </c>
      <c r="C272" t="str">
        <f t="shared" si="20"/>
        <v>WA2019 CPACooling_Air-Cooled Chiller</v>
      </c>
      <c r="D272" t="s">
        <v>116</v>
      </c>
      <c r="E272" t="s">
        <v>120</v>
      </c>
      <c r="F272" s="4" t="s">
        <v>66</v>
      </c>
      <c r="G272" s="4" t="s">
        <v>3</v>
      </c>
      <c r="H272" s="4" t="s">
        <v>4</v>
      </c>
      <c r="I272" s="2">
        <v>0.13727939170712</v>
      </c>
      <c r="J272" s="2">
        <v>0</v>
      </c>
      <c r="K272" s="2">
        <v>1.134419749672416E-2</v>
      </c>
      <c r="L272" s="2">
        <v>0</v>
      </c>
      <c r="M272" s="2">
        <v>0</v>
      </c>
      <c r="N272" s="2">
        <v>5.1563961209992642E-3</v>
      </c>
      <c r="O272" s="2">
        <v>0.16681413461538463</v>
      </c>
      <c r="P272" s="2">
        <v>0.2848772211485126</v>
      </c>
      <c r="Q272" s="2">
        <v>0.22071991397963514</v>
      </c>
      <c r="R272" s="2">
        <v>2.0084556692651273E-2</v>
      </c>
      <c r="S272" s="2">
        <v>0</v>
      </c>
      <c r="T272" s="2">
        <v>0.15044077003550774</v>
      </c>
      <c r="U272" s="2">
        <v>0.14677753010726652</v>
      </c>
      <c r="V272" s="2">
        <v>9.6604803000723549E-2</v>
      </c>
      <c r="W272" s="2">
        <f>AVERAGE(I272:V272)</f>
        <v>8.857849392175178E-2</v>
      </c>
    </row>
    <row r="273" spans="1:23" hidden="1" x14ac:dyDescent="0.2">
      <c r="A273" t="str">
        <f t="shared" si="18"/>
        <v/>
      </c>
      <c r="B273" t="str">
        <f t="shared" si="19"/>
        <v>WACoolingWater-Cooled Chiller</v>
      </c>
      <c r="C273" t="str">
        <f t="shared" si="20"/>
        <v>WA2019 CPACooling_Water-Cooled Chiller</v>
      </c>
      <c r="D273" t="s">
        <v>116</v>
      </c>
      <c r="E273" t="s">
        <v>120</v>
      </c>
      <c r="F273" s="4" t="s">
        <v>67</v>
      </c>
      <c r="G273" s="4" t="s">
        <v>3</v>
      </c>
      <c r="H273" s="4" t="s">
        <v>5</v>
      </c>
      <c r="I273" s="2">
        <v>8.4542447182941738E-2</v>
      </c>
      <c r="J273" s="2">
        <v>0</v>
      </c>
      <c r="K273" s="2">
        <v>6.9862359220369428E-3</v>
      </c>
      <c r="L273" s="2">
        <v>0</v>
      </c>
      <c r="M273" s="2">
        <v>0</v>
      </c>
      <c r="N273" s="2">
        <v>3.1755265032347617E-3</v>
      </c>
      <c r="O273" s="2">
        <v>0.66725653846153854</v>
      </c>
      <c r="P273" s="2">
        <v>0</v>
      </c>
      <c r="Q273" s="2">
        <v>0</v>
      </c>
      <c r="R273" s="2">
        <v>7.2842952116803902E-2</v>
      </c>
      <c r="S273" s="2">
        <v>0</v>
      </c>
      <c r="T273" s="2">
        <v>1.6715641115056419E-2</v>
      </c>
      <c r="U273" s="2">
        <v>9.0391801948031439E-2</v>
      </c>
      <c r="V273" s="2">
        <v>5.0008027863998779E-2</v>
      </c>
      <c r="W273" s="2">
        <f t="shared" ref="W273:W316" si="21">AVERAGE(I273:V273)</f>
        <v>7.0851369365260181E-2</v>
      </c>
    </row>
    <row r="274" spans="1:23" hidden="1" x14ac:dyDescent="0.2">
      <c r="A274" t="str">
        <f t="shared" si="18"/>
        <v/>
      </c>
      <c r="B274" t="str">
        <f t="shared" si="19"/>
        <v>WACoolingRTU</v>
      </c>
      <c r="C274" t="str">
        <f t="shared" si="20"/>
        <v>WA2019 CPACooling_RTU</v>
      </c>
      <c r="D274" t="s">
        <v>116</v>
      </c>
      <c r="E274" t="s">
        <v>120</v>
      </c>
      <c r="F274" s="4" t="s">
        <v>68</v>
      </c>
      <c r="G274" s="4" t="s">
        <v>3</v>
      </c>
      <c r="H274" s="4" t="s">
        <v>6</v>
      </c>
      <c r="I274" s="2">
        <v>0.44482045290657624</v>
      </c>
      <c r="J274" s="2">
        <v>0.65552665182432379</v>
      </c>
      <c r="K274" s="2">
        <v>0.79450105330681264</v>
      </c>
      <c r="L274" s="2">
        <v>0.67049115492346423</v>
      </c>
      <c r="M274" s="2">
        <v>0.72906423383809549</v>
      </c>
      <c r="N274" s="2">
        <v>0.71349743622154482</v>
      </c>
      <c r="O274" s="2">
        <v>0.1096701923076923</v>
      </c>
      <c r="P274" s="2">
        <v>0.46751622053192599</v>
      </c>
      <c r="Q274" s="2">
        <v>0.36222671494712316</v>
      </c>
      <c r="R274" s="2">
        <v>0.1576374163802691</v>
      </c>
      <c r="S274" s="2">
        <v>0.16009626602208238</v>
      </c>
      <c r="T274" s="2">
        <v>0.19726040936725348</v>
      </c>
      <c r="U274" s="2">
        <v>0.47559685839893373</v>
      </c>
      <c r="V274" s="2">
        <v>0.56833845388894677</v>
      </c>
      <c r="W274" s="2">
        <f t="shared" si="21"/>
        <v>0.46473167963321738</v>
      </c>
    </row>
    <row r="275" spans="1:23" hidden="1" x14ac:dyDescent="0.2">
      <c r="A275" t="str">
        <f t="shared" si="18"/>
        <v/>
      </c>
      <c r="B275" t="str">
        <f t="shared" si="19"/>
        <v>WACoolingPTAC</v>
      </c>
      <c r="C275" t="str">
        <f t="shared" si="20"/>
        <v>WA2019 CPACooling_PTAC</v>
      </c>
      <c r="D275" t="s">
        <v>116</v>
      </c>
      <c r="E275" t="s">
        <v>120</v>
      </c>
      <c r="F275" s="4" t="s">
        <v>69</v>
      </c>
      <c r="G275" s="4" t="s">
        <v>3</v>
      </c>
      <c r="H275" s="4" t="s">
        <v>7</v>
      </c>
      <c r="I275" s="2">
        <v>2.3517370821267865E-2</v>
      </c>
      <c r="J275" s="2">
        <v>2.3125240543364095E-2</v>
      </c>
      <c r="K275" s="2">
        <v>3.4777819810790325E-2</v>
      </c>
      <c r="L275" s="2">
        <v>2.3653148497703502E-2</v>
      </c>
      <c r="M275" s="2">
        <v>2.6689338444342726E-2</v>
      </c>
      <c r="N275" s="2">
        <v>2.1299904545566722E-2</v>
      </c>
      <c r="O275" s="2">
        <v>3.8480769230769228E-3</v>
      </c>
      <c r="P275" s="2">
        <v>3.0351840172042951E-2</v>
      </c>
      <c r="Q275" s="2">
        <v>2.3516290719518388E-2</v>
      </c>
      <c r="R275" s="2">
        <v>0.38754500935224145</v>
      </c>
      <c r="S275" s="2">
        <v>1.0505295312615633E-2</v>
      </c>
      <c r="T275" s="2">
        <v>1.1883157190798401E-2</v>
      </c>
      <c r="U275" s="2">
        <v>2.5144499555524807E-2</v>
      </c>
      <c r="V275" s="2">
        <v>5.0797495593784575E-2</v>
      </c>
      <c r="W275" s="2">
        <f t="shared" si="21"/>
        <v>4.9761034820188454E-2</v>
      </c>
    </row>
    <row r="276" spans="1:23" hidden="1" x14ac:dyDescent="0.2">
      <c r="A276" t="str">
        <f t="shared" si="18"/>
        <v/>
      </c>
      <c r="B276" t="str">
        <f t="shared" si="19"/>
        <v>WACoolingPTHP</v>
      </c>
      <c r="C276" t="str">
        <f t="shared" si="20"/>
        <v>WA2019 CPACooling_PTHP</v>
      </c>
      <c r="D276" t="s">
        <v>116</v>
      </c>
      <c r="E276" t="s">
        <v>120</v>
      </c>
      <c r="F276" s="4" t="s">
        <v>70</v>
      </c>
      <c r="G276" s="4" t="s">
        <v>3</v>
      </c>
      <c r="H276" s="4" t="s">
        <v>8</v>
      </c>
      <c r="I276" s="2">
        <v>7.4592818269867177E-3</v>
      </c>
      <c r="J276" s="2">
        <v>7.3349052426308842E-3</v>
      </c>
      <c r="K276" s="2">
        <v>7.1600742725636737E-3</v>
      </c>
      <c r="L276" s="2">
        <v>7.5023480337512464E-3</v>
      </c>
      <c r="M276" s="2">
        <v>1.9225688804840411E-2</v>
      </c>
      <c r="N276" s="2">
        <v>6.2967143602967995E-3</v>
      </c>
      <c r="O276" s="2">
        <v>0</v>
      </c>
      <c r="P276" s="2">
        <v>2.1250607469745938E-2</v>
      </c>
      <c r="Q276" s="2">
        <v>1.6464750090678864E-2</v>
      </c>
      <c r="R276" s="2">
        <v>0.13046625758559927</v>
      </c>
      <c r="S276" s="2">
        <v>2.9564331643705008E-3</v>
      </c>
      <c r="T276" s="2">
        <v>1.1883157190798401E-3</v>
      </c>
      <c r="U276" s="2">
        <v>7.9753774352013251E-3</v>
      </c>
      <c r="V276" s="2">
        <v>2.5931863049291713E-2</v>
      </c>
      <c r="W276" s="2">
        <f t="shared" si="21"/>
        <v>1.8658044075359804E-2</v>
      </c>
    </row>
    <row r="277" spans="1:23" hidden="1" x14ac:dyDescent="0.2">
      <c r="A277" t="str">
        <f t="shared" si="18"/>
        <v/>
      </c>
      <c r="B277" t="str">
        <f t="shared" si="19"/>
        <v>WACoolingEvaporative AC</v>
      </c>
      <c r="C277" t="str">
        <f t="shared" si="20"/>
        <v>WA2019 CPACooling_Evaporative AC</v>
      </c>
      <c r="D277" t="s">
        <v>116</v>
      </c>
      <c r="E277" t="s">
        <v>120</v>
      </c>
      <c r="F277" s="4" t="s">
        <v>71</v>
      </c>
      <c r="G277" s="4" t="s">
        <v>3</v>
      </c>
      <c r="H277" s="4" t="s">
        <v>9</v>
      </c>
      <c r="I277" s="2">
        <v>4.7181698970683109E-4</v>
      </c>
      <c r="J277" s="2">
        <v>4.6394988038157684E-4</v>
      </c>
      <c r="K277" s="2">
        <v>4.0628010982100969E-2</v>
      </c>
      <c r="L277" s="2">
        <v>4.7454102782538288E-4</v>
      </c>
      <c r="M277" s="2">
        <v>3.2928339375230604E-2</v>
      </c>
      <c r="N277" s="2">
        <v>1.1759528107979466E-2</v>
      </c>
      <c r="O277" s="2">
        <v>0</v>
      </c>
      <c r="P277" s="2">
        <v>3.9865094488324797E-5</v>
      </c>
      <c r="Q277" s="2">
        <v>3.0887061418174811E-5</v>
      </c>
      <c r="R277" s="2">
        <v>4.7455747096300507E-3</v>
      </c>
      <c r="S277" s="2">
        <v>0</v>
      </c>
      <c r="T277" s="2">
        <v>1.1883157190798401E-3</v>
      </c>
      <c r="U277" s="2">
        <v>5.0446124178318667E-4</v>
      </c>
      <c r="V277" s="2">
        <v>8.7470674930776254E-5</v>
      </c>
      <c r="W277" s="2">
        <f t="shared" si="21"/>
        <v>6.6659114903253698E-3</v>
      </c>
    </row>
    <row r="278" spans="1:23" hidden="1" x14ac:dyDescent="0.2">
      <c r="A278" t="str">
        <f t="shared" si="18"/>
        <v/>
      </c>
      <c r="B278" t="str">
        <f t="shared" si="19"/>
        <v>WACoolingAir-Source Heat Pump</v>
      </c>
      <c r="C278" t="str">
        <f t="shared" si="20"/>
        <v>WA2019 CPACooling_Air-Source Heat Pump</v>
      </c>
      <c r="D278" t="s">
        <v>116</v>
      </c>
      <c r="E278" t="s">
        <v>120</v>
      </c>
      <c r="F278" s="4" t="s">
        <v>72</v>
      </c>
      <c r="G278" s="4" t="s">
        <v>3</v>
      </c>
      <c r="H278" s="4" t="s">
        <v>10</v>
      </c>
      <c r="I278" s="2">
        <v>0.14223050124647621</v>
      </c>
      <c r="J278" s="2">
        <v>0.13985893996932294</v>
      </c>
      <c r="K278" s="2">
        <v>4.2109666144311261E-2</v>
      </c>
      <c r="L278" s="2">
        <v>0.14305166986793019</v>
      </c>
      <c r="M278" s="2">
        <v>8.220394628661859E-2</v>
      </c>
      <c r="N278" s="2">
        <v>7.2314763948010702E-2</v>
      </c>
      <c r="O278" s="2">
        <v>5.7721153846153851E-3</v>
      </c>
      <c r="P278" s="2">
        <v>7.9162522571877669E-2</v>
      </c>
      <c r="Q278" s="2">
        <v>6.1334300798191403E-2</v>
      </c>
      <c r="R278" s="2">
        <v>5.0952618394305094E-2</v>
      </c>
      <c r="S278" s="2">
        <v>1.6909917018605058E-2</v>
      </c>
      <c r="T278" s="2">
        <v>1.8616946265584161E-2</v>
      </c>
      <c r="U278" s="2">
        <v>0.15207119888333187</v>
      </c>
      <c r="V278" s="2">
        <v>5.4886495472742318E-2</v>
      </c>
      <c r="W278" s="2">
        <f t="shared" si="21"/>
        <v>7.5819685875137349E-2</v>
      </c>
    </row>
    <row r="279" spans="1:23" hidden="1" x14ac:dyDescent="0.2">
      <c r="A279" t="str">
        <f t="shared" si="18"/>
        <v/>
      </c>
      <c r="B279" t="str">
        <f t="shared" si="19"/>
        <v>WACoolingGeothermal Heat Pump</v>
      </c>
      <c r="C279" t="str">
        <f t="shared" si="20"/>
        <v>WA2019 CPACooling_Geothermal Heat Pump</v>
      </c>
      <c r="D279" t="s">
        <v>116</v>
      </c>
      <c r="E279" t="s">
        <v>120</v>
      </c>
      <c r="F279" s="4" t="s">
        <v>73</v>
      </c>
      <c r="G279" s="4" t="s">
        <v>3</v>
      </c>
      <c r="H279" s="4" t="s">
        <v>11</v>
      </c>
      <c r="I279" s="2">
        <v>7.6261839478082877E-2</v>
      </c>
      <c r="J279" s="2">
        <v>7.4990244258733393E-2</v>
      </c>
      <c r="K279" s="2">
        <v>0</v>
      </c>
      <c r="L279" s="2">
        <v>7.6702137649325625E-2</v>
      </c>
      <c r="M279" s="2">
        <v>0</v>
      </c>
      <c r="N279" s="2">
        <v>0</v>
      </c>
      <c r="O279" s="2">
        <v>8.6581730769230772E-3</v>
      </c>
      <c r="P279" s="2">
        <v>5.7311402554644744E-2</v>
      </c>
      <c r="Q279" s="2">
        <v>4.4404279818914816E-2</v>
      </c>
      <c r="R279" s="2">
        <v>5.4607234630949311E-2</v>
      </c>
      <c r="S279" s="2">
        <v>0</v>
      </c>
      <c r="T279" s="2">
        <v>0</v>
      </c>
      <c r="U279" s="2">
        <v>8.1538272429927158E-2</v>
      </c>
      <c r="V279" s="2">
        <v>1.0488247598438418E-2</v>
      </c>
      <c r="W279" s="2">
        <f t="shared" si="21"/>
        <v>3.464013082113853E-2</v>
      </c>
    </row>
    <row r="280" spans="1:23" hidden="1" x14ac:dyDescent="0.2">
      <c r="A280" t="str">
        <f t="shared" si="18"/>
        <v/>
      </c>
      <c r="B280" t="str">
        <f t="shared" si="19"/>
        <v>WAHeatingElectric Furnace</v>
      </c>
      <c r="C280" t="str">
        <f t="shared" si="20"/>
        <v>WA2019 CPAHeating_Electric Furnace</v>
      </c>
      <c r="D280" t="s">
        <v>116</v>
      </c>
      <c r="E280" t="s">
        <v>120</v>
      </c>
      <c r="F280" s="4" t="s">
        <v>74</v>
      </c>
      <c r="G280" s="4" t="s">
        <v>12</v>
      </c>
      <c r="H280" s="4" t="s">
        <v>13</v>
      </c>
      <c r="I280" s="2">
        <v>1.234131866398199E-2</v>
      </c>
      <c r="J280" s="2">
        <v>1.1358265553819493E-2</v>
      </c>
      <c r="K280" s="2">
        <v>3.3625889686074842E-2</v>
      </c>
      <c r="L280" s="2">
        <v>4.9880836767247092E-3</v>
      </c>
      <c r="M280" s="2">
        <v>0.19050858080631489</v>
      </c>
      <c r="N280" s="2">
        <v>6.3733657468609123E-2</v>
      </c>
      <c r="O280" s="2">
        <v>2.9530484522207263E-2</v>
      </c>
      <c r="P280" s="2">
        <v>0</v>
      </c>
      <c r="Q280" s="2">
        <v>0</v>
      </c>
      <c r="R280" s="2">
        <v>1.4401774543907835E-2</v>
      </c>
      <c r="S280" s="2">
        <v>2.2940451652751701E-2</v>
      </c>
      <c r="T280" s="2">
        <v>1.840514722999028E-2</v>
      </c>
      <c r="U280" s="2">
        <v>1.1570020378915484E-2</v>
      </c>
      <c r="V280" s="2">
        <v>0.12450002924379691</v>
      </c>
      <c r="W280" s="2">
        <f t="shared" si="21"/>
        <v>3.8421693101935321E-2</v>
      </c>
    </row>
    <row r="281" spans="1:23" hidden="1" x14ac:dyDescent="0.2">
      <c r="A281" t="str">
        <f t="shared" si="18"/>
        <v/>
      </c>
      <c r="B281" t="str">
        <f t="shared" si="19"/>
        <v>WAHeatingElectric Room Heat</v>
      </c>
      <c r="C281" t="str">
        <f t="shared" si="20"/>
        <v>WA2019 CPAHeating_Electric Room Heat</v>
      </c>
      <c r="D281" t="s">
        <v>116</v>
      </c>
      <c r="E281" t="s">
        <v>120</v>
      </c>
      <c r="F281" s="4" t="s">
        <v>75</v>
      </c>
      <c r="G281" s="4" t="s">
        <v>12</v>
      </c>
      <c r="H281" s="4" t="s">
        <v>14</v>
      </c>
      <c r="I281" s="2">
        <v>0.23780136929181714</v>
      </c>
      <c r="J281" s="2">
        <v>0.21885919770966031</v>
      </c>
      <c r="K281" s="2">
        <v>0.39319868040439521</v>
      </c>
      <c r="L281" s="2">
        <v>9.611396972749206E-2</v>
      </c>
      <c r="M281" s="2">
        <v>1.7263339554285134E-2</v>
      </c>
      <c r="N281" s="2">
        <v>1.1735783823530089E-2</v>
      </c>
      <c r="O281" s="2">
        <v>6.0845778548504037E-4</v>
      </c>
      <c r="P281" s="2">
        <v>8.0757263501485543E-2</v>
      </c>
      <c r="Q281" s="2">
        <v>4.4376283366962338E-2</v>
      </c>
      <c r="R281" s="2">
        <v>0.51100253868399792</v>
      </c>
      <c r="S281" s="2">
        <v>0.12408469816427276</v>
      </c>
      <c r="T281" s="2">
        <v>9.9553277035345708E-2</v>
      </c>
      <c r="U281" s="2">
        <v>0.2229394413799691</v>
      </c>
      <c r="V281" s="2">
        <v>0.14782972827209426</v>
      </c>
      <c r="W281" s="2">
        <f t="shared" si="21"/>
        <v>0.15758028776434235</v>
      </c>
    </row>
    <row r="282" spans="1:23" hidden="1" x14ac:dyDescent="0.2">
      <c r="A282" t="str">
        <f t="shared" si="18"/>
        <v/>
      </c>
      <c r="B282" t="str">
        <f t="shared" si="19"/>
        <v>WAHeatingPTHP</v>
      </c>
      <c r="C282" t="str">
        <f t="shared" si="20"/>
        <v>WA2019 CPAHeating_PTHP</v>
      </c>
      <c r="D282" t="s">
        <v>116</v>
      </c>
      <c r="E282" t="s">
        <v>120</v>
      </c>
      <c r="F282" s="4" t="s">
        <v>76</v>
      </c>
      <c r="G282" s="4" t="s">
        <v>12</v>
      </c>
      <c r="H282" s="4" t="s">
        <v>8</v>
      </c>
      <c r="I282" s="2">
        <v>7.4592818269867177E-3</v>
      </c>
      <c r="J282" s="2">
        <v>7.3349052426308842E-3</v>
      </c>
      <c r="K282" s="2">
        <v>7.1600742725636737E-3</v>
      </c>
      <c r="L282" s="2">
        <v>7.5023480337512464E-3</v>
      </c>
      <c r="M282" s="2">
        <v>1.9225688804840411E-2</v>
      </c>
      <c r="N282" s="2">
        <v>6.2967143602967995E-3</v>
      </c>
      <c r="O282" s="2">
        <v>0</v>
      </c>
      <c r="P282" s="2">
        <v>2.1250607469745938E-2</v>
      </c>
      <c r="Q282" s="2">
        <v>1.6464750090678864E-2</v>
      </c>
      <c r="R282" s="2">
        <v>0.13046625758559927</v>
      </c>
      <c r="S282" s="2">
        <v>2.9564331643704977E-3</v>
      </c>
      <c r="T282" s="2">
        <v>1.1883157190798396E-3</v>
      </c>
      <c r="U282" s="2">
        <v>7.9753774352013251E-3</v>
      </c>
      <c r="V282" s="2">
        <v>2.5931863049291713E-2</v>
      </c>
      <c r="W282" s="2">
        <f t="shared" si="21"/>
        <v>1.8658044075359804E-2</v>
      </c>
    </row>
    <row r="283" spans="1:23" hidden="1" x14ac:dyDescent="0.2">
      <c r="A283" t="str">
        <f t="shared" si="18"/>
        <v/>
      </c>
      <c r="B283" t="str">
        <f t="shared" si="19"/>
        <v>WAHeatingAir-Source Heat Pump</v>
      </c>
      <c r="C283" t="str">
        <f t="shared" si="20"/>
        <v>WA2019 CPAHeating_Air-Source Heat Pump</v>
      </c>
      <c r="D283" t="s">
        <v>116</v>
      </c>
      <c r="E283" t="s">
        <v>120</v>
      </c>
      <c r="F283" s="4" t="s">
        <v>77</v>
      </c>
      <c r="G283" s="4" t="s">
        <v>12</v>
      </c>
      <c r="H283" s="4" t="s">
        <v>10</v>
      </c>
      <c r="I283" s="2">
        <v>0.14223050124647621</v>
      </c>
      <c r="J283" s="2">
        <v>0.13985893996932294</v>
      </c>
      <c r="K283" s="2">
        <v>4.2109666144311261E-2</v>
      </c>
      <c r="L283" s="2">
        <v>0.14305166986793019</v>
      </c>
      <c r="M283" s="2">
        <v>8.220394628661859E-2</v>
      </c>
      <c r="N283" s="2">
        <v>7.2314763948010702E-2</v>
      </c>
      <c r="O283" s="2">
        <v>5.7721153846153851E-3</v>
      </c>
      <c r="P283" s="2">
        <v>7.9162522571877669E-2</v>
      </c>
      <c r="Q283" s="2">
        <v>6.1334300798191403E-2</v>
      </c>
      <c r="R283" s="2">
        <v>5.0952618394305094E-2</v>
      </c>
      <c r="S283" s="2">
        <v>1.6909917018605058E-2</v>
      </c>
      <c r="T283" s="2">
        <v>1.8616946265584161E-2</v>
      </c>
      <c r="U283" s="2">
        <v>0.15207119888333187</v>
      </c>
      <c r="V283" s="2">
        <v>5.4886495472742318E-2</v>
      </c>
      <c r="W283" s="2">
        <f t="shared" si="21"/>
        <v>7.5819685875137349E-2</v>
      </c>
    </row>
    <row r="284" spans="1:23" hidden="1" x14ac:dyDescent="0.2">
      <c r="A284" t="str">
        <f t="shared" si="18"/>
        <v/>
      </c>
      <c r="B284" t="str">
        <f t="shared" si="19"/>
        <v>WAHeatingGeothermal Heat Pump</v>
      </c>
      <c r="C284" t="str">
        <f t="shared" si="20"/>
        <v>WA2019 CPAHeating_Geothermal Heat Pump</v>
      </c>
      <c r="D284" t="s">
        <v>116</v>
      </c>
      <c r="E284" t="s">
        <v>120</v>
      </c>
      <c r="F284" s="4" t="s">
        <v>78</v>
      </c>
      <c r="G284" s="4" t="s">
        <v>12</v>
      </c>
      <c r="H284" s="4" t="s">
        <v>11</v>
      </c>
      <c r="I284" s="2">
        <v>7.6261839478082877E-2</v>
      </c>
      <c r="J284" s="2">
        <v>7.4990244258733393E-2</v>
      </c>
      <c r="K284" s="2">
        <v>0</v>
      </c>
      <c r="L284" s="2">
        <v>7.6702137649325625E-2</v>
      </c>
      <c r="M284" s="2">
        <v>0</v>
      </c>
      <c r="N284" s="2">
        <v>0</v>
      </c>
      <c r="O284" s="2">
        <v>8.6581730769230772E-3</v>
      </c>
      <c r="P284" s="2">
        <v>5.7311402554644744E-2</v>
      </c>
      <c r="Q284" s="2">
        <v>4.4404279818914816E-2</v>
      </c>
      <c r="R284" s="2">
        <v>5.4607234630949311E-2</v>
      </c>
      <c r="S284" s="2">
        <v>0</v>
      </c>
      <c r="T284" s="2">
        <v>0</v>
      </c>
      <c r="U284" s="2">
        <v>8.1538272429927158E-2</v>
      </c>
      <c r="V284" s="2">
        <v>1.0488247598438418E-2</v>
      </c>
      <c r="W284" s="2">
        <f t="shared" si="21"/>
        <v>3.464013082113853E-2</v>
      </c>
    </row>
    <row r="285" spans="1:23" hidden="1" x14ac:dyDescent="0.2">
      <c r="A285" t="str">
        <f t="shared" si="18"/>
        <v/>
      </c>
      <c r="B285" t="str">
        <f t="shared" si="19"/>
        <v>WAVentilationVentilation</v>
      </c>
      <c r="C285" t="str">
        <f t="shared" si="20"/>
        <v>WA2019 CPAVentilation_Ventilation</v>
      </c>
      <c r="D285" t="s">
        <v>116</v>
      </c>
      <c r="E285" t="s">
        <v>120</v>
      </c>
      <c r="F285" s="4" t="s">
        <v>79</v>
      </c>
      <c r="G285" s="4" t="s">
        <v>15</v>
      </c>
      <c r="H285" s="4" t="s">
        <v>15</v>
      </c>
      <c r="I285" s="2">
        <v>1</v>
      </c>
      <c r="J285" s="2">
        <v>1</v>
      </c>
      <c r="K285" s="2">
        <v>1</v>
      </c>
      <c r="L285" s="2">
        <v>1</v>
      </c>
      <c r="M285" s="2">
        <v>1</v>
      </c>
      <c r="N285" s="2">
        <v>1</v>
      </c>
      <c r="O285" s="2">
        <v>1</v>
      </c>
      <c r="P285" s="2">
        <v>1</v>
      </c>
      <c r="Q285" s="2">
        <v>1</v>
      </c>
      <c r="R285" s="2">
        <v>1</v>
      </c>
      <c r="S285" s="2">
        <v>1</v>
      </c>
      <c r="T285" s="2">
        <v>1</v>
      </c>
      <c r="U285" s="2">
        <v>1</v>
      </c>
      <c r="V285" s="2">
        <v>1</v>
      </c>
      <c r="W285" s="2">
        <f t="shared" si="21"/>
        <v>1</v>
      </c>
    </row>
    <row r="286" spans="1:23" hidden="1" x14ac:dyDescent="0.2">
      <c r="A286" t="str">
        <f t="shared" si="18"/>
        <v/>
      </c>
      <c r="B286" t="str">
        <f t="shared" si="19"/>
        <v>WAWater HeatingWater Heater</v>
      </c>
      <c r="C286" t="str">
        <f t="shared" si="20"/>
        <v>WA2019 CPAWater Heating_Water Heater</v>
      </c>
      <c r="D286" t="s">
        <v>116</v>
      </c>
      <c r="E286" t="s">
        <v>120</v>
      </c>
      <c r="F286" s="4" t="s">
        <v>80</v>
      </c>
      <c r="G286" s="4" t="s">
        <v>16</v>
      </c>
      <c r="H286" s="4" t="s">
        <v>17</v>
      </c>
      <c r="I286" s="2">
        <v>0.45178015900449359</v>
      </c>
      <c r="J286" s="2">
        <v>0.6</v>
      </c>
      <c r="K286" s="2">
        <v>0.65506799999999998</v>
      </c>
      <c r="L286" s="2">
        <v>0.61764705882352944</v>
      </c>
      <c r="M286" s="2">
        <v>0.57894736842105265</v>
      </c>
      <c r="N286" s="2">
        <v>0.625</v>
      </c>
      <c r="O286" s="2">
        <v>0.12599199999999999</v>
      </c>
      <c r="P286" s="2">
        <v>0.55294903532555306</v>
      </c>
      <c r="Q286" s="2">
        <v>0.5</v>
      </c>
      <c r="R286" s="2">
        <v>0.5</v>
      </c>
      <c r="S286" s="2">
        <v>0.55318199999999995</v>
      </c>
      <c r="T286" s="2">
        <v>0.67528200000000005</v>
      </c>
      <c r="U286" s="2">
        <v>0.45178015900449359</v>
      </c>
      <c r="V286" s="2">
        <v>0.53030303030303028</v>
      </c>
      <c r="W286" s="2">
        <f t="shared" si="21"/>
        <v>0.52985220077729656</v>
      </c>
    </row>
    <row r="287" spans="1:23" hidden="1" x14ac:dyDescent="0.2">
      <c r="A287" t="str">
        <f t="shared" si="18"/>
        <v/>
      </c>
      <c r="B287" t="str">
        <f t="shared" si="19"/>
        <v>WAInterior LightingGeneral Service Lighting</v>
      </c>
      <c r="C287" t="str">
        <f t="shared" si="20"/>
        <v>WA2019 CPAInterior Lighting_General Service Lighting</v>
      </c>
      <c r="D287" t="s">
        <v>116</v>
      </c>
      <c r="E287" t="s">
        <v>120</v>
      </c>
      <c r="F287" s="4" t="s">
        <v>81</v>
      </c>
      <c r="G287" s="4" t="s">
        <v>18</v>
      </c>
      <c r="H287" s="4" t="s">
        <v>19</v>
      </c>
      <c r="I287" s="2">
        <v>1</v>
      </c>
      <c r="J287" s="2">
        <v>1</v>
      </c>
      <c r="K287" s="2">
        <v>1</v>
      </c>
      <c r="L287" s="2">
        <v>1</v>
      </c>
      <c r="M287" s="2">
        <v>1</v>
      </c>
      <c r="N287" s="2">
        <v>1</v>
      </c>
      <c r="O287" s="2">
        <v>1</v>
      </c>
      <c r="P287" s="2">
        <v>1</v>
      </c>
      <c r="Q287" s="2">
        <v>1</v>
      </c>
      <c r="R287" s="2">
        <v>1</v>
      </c>
      <c r="S287" s="2">
        <v>1</v>
      </c>
      <c r="T287" s="2">
        <v>1</v>
      </c>
      <c r="U287" s="2">
        <v>1</v>
      </c>
      <c r="V287" s="2">
        <v>1</v>
      </c>
      <c r="W287" s="2">
        <f t="shared" si="21"/>
        <v>1</v>
      </c>
    </row>
    <row r="288" spans="1:23" hidden="1" x14ac:dyDescent="0.2">
      <c r="A288" t="str">
        <f t="shared" si="18"/>
        <v/>
      </c>
      <c r="B288" t="str">
        <f t="shared" si="19"/>
        <v>WAInterior LightingExempted Lighting</v>
      </c>
      <c r="C288" t="str">
        <f t="shared" si="20"/>
        <v>WA2019 CPAInterior Lighting_Exempted Lighting</v>
      </c>
      <c r="D288" t="s">
        <v>116</v>
      </c>
      <c r="E288" t="s">
        <v>120</v>
      </c>
      <c r="F288" s="4" t="s">
        <v>82</v>
      </c>
      <c r="G288" s="4" t="s">
        <v>18</v>
      </c>
      <c r="H288" s="4" t="s">
        <v>20</v>
      </c>
      <c r="I288" s="2">
        <v>1</v>
      </c>
      <c r="J288" s="2">
        <v>1</v>
      </c>
      <c r="K288" s="2">
        <v>1</v>
      </c>
      <c r="L288" s="2">
        <v>1</v>
      </c>
      <c r="M288" s="2">
        <v>1</v>
      </c>
      <c r="N288" s="2">
        <v>1</v>
      </c>
      <c r="O288" s="2">
        <v>1</v>
      </c>
      <c r="P288" s="2">
        <v>1</v>
      </c>
      <c r="Q288" s="2">
        <v>1</v>
      </c>
      <c r="R288" s="2">
        <v>1</v>
      </c>
      <c r="S288" s="2">
        <v>1</v>
      </c>
      <c r="T288" s="2">
        <v>1</v>
      </c>
      <c r="U288" s="2">
        <v>1</v>
      </c>
      <c r="V288" s="2">
        <v>1</v>
      </c>
      <c r="W288" s="2">
        <f t="shared" si="21"/>
        <v>1</v>
      </c>
    </row>
    <row r="289" spans="1:23" hidden="1" x14ac:dyDescent="0.2">
      <c r="A289" t="str">
        <f t="shared" si="18"/>
        <v/>
      </c>
      <c r="B289" t="str">
        <f t="shared" si="19"/>
        <v>WAInterior LightingHigh-Bay Lighting</v>
      </c>
      <c r="C289" t="str">
        <f t="shared" si="20"/>
        <v>WA2019 CPAInterior Lighting_High-Bay Lighting</v>
      </c>
      <c r="D289" t="s">
        <v>116</v>
      </c>
      <c r="E289" t="s">
        <v>120</v>
      </c>
      <c r="F289" s="4" t="s">
        <v>83</v>
      </c>
      <c r="G289" s="4" t="s">
        <v>18</v>
      </c>
      <c r="H289" s="4" t="s">
        <v>21</v>
      </c>
      <c r="I289" s="2">
        <v>1</v>
      </c>
      <c r="J289" s="2">
        <v>1</v>
      </c>
      <c r="K289" s="2">
        <v>1</v>
      </c>
      <c r="L289" s="2">
        <v>1</v>
      </c>
      <c r="M289" s="2">
        <v>1</v>
      </c>
      <c r="N289" s="2">
        <v>1</v>
      </c>
      <c r="O289" s="2">
        <v>1</v>
      </c>
      <c r="P289" s="2">
        <v>1</v>
      </c>
      <c r="Q289" s="2">
        <v>1</v>
      </c>
      <c r="R289" s="2">
        <v>1</v>
      </c>
      <c r="S289" s="2">
        <v>1</v>
      </c>
      <c r="T289" s="2">
        <v>1</v>
      </c>
      <c r="U289" s="2">
        <v>1</v>
      </c>
      <c r="V289" s="2">
        <v>1</v>
      </c>
      <c r="W289" s="2">
        <f t="shared" si="21"/>
        <v>1</v>
      </c>
    </row>
    <row r="290" spans="1:23" hidden="1" x14ac:dyDescent="0.2">
      <c r="A290" t="str">
        <f t="shared" si="18"/>
        <v/>
      </c>
      <c r="B290" t="str">
        <f t="shared" si="19"/>
        <v>WAInterior LightingLinear Lighting</v>
      </c>
      <c r="C290" t="str">
        <f t="shared" si="20"/>
        <v>WA2019 CPAInterior Lighting_Linear Lighting</v>
      </c>
      <c r="D290" t="s">
        <v>116</v>
      </c>
      <c r="E290" t="s">
        <v>120</v>
      </c>
      <c r="F290" s="4" t="s">
        <v>84</v>
      </c>
      <c r="G290" s="4" t="s">
        <v>18</v>
      </c>
      <c r="H290" s="4" t="s">
        <v>22</v>
      </c>
      <c r="I290" s="2">
        <v>1</v>
      </c>
      <c r="J290" s="2">
        <v>1</v>
      </c>
      <c r="K290" s="2">
        <v>1</v>
      </c>
      <c r="L290" s="2">
        <v>1</v>
      </c>
      <c r="M290" s="2">
        <v>1</v>
      </c>
      <c r="N290" s="2">
        <v>1</v>
      </c>
      <c r="O290" s="2">
        <v>1</v>
      </c>
      <c r="P290" s="2">
        <v>1</v>
      </c>
      <c r="Q290" s="2">
        <v>1</v>
      </c>
      <c r="R290" s="2">
        <v>1</v>
      </c>
      <c r="S290" s="2">
        <v>1</v>
      </c>
      <c r="T290" s="2">
        <v>1</v>
      </c>
      <c r="U290" s="2">
        <v>1</v>
      </c>
      <c r="V290" s="2">
        <v>1</v>
      </c>
      <c r="W290" s="2">
        <f t="shared" si="21"/>
        <v>1</v>
      </c>
    </row>
    <row r="291" spans="1:23" hidden="1" x14ac:dyDescent="0.2">
      <c r="A291" t="str">
        <f t="shared" si="18"/>
        <v/>
      </c>
      <c r="B291" t="str">
        <f t="shared" si="19"/>
        <v>WAExterior LightingGeneral Service Lighting</v>
      </c>
      <c r="C291" t="str">
        <f t="shared" si="20"/>
        <v>WA2019 CPAExterior Lighting_General Service Lighting</v>
      </c>
      <c r="D291" t="s">
        <v>116</v>
      </c>
      <c r="E291" t="s">
        <v>120</v>
      </c>
      <c r="F291" s="4" t="s">
        <v>85</v>
      </c>
      <c r="G291" s="4" t="s">
        <v>23</v>
      </c>
      <c r="H291" s="4" t="s">
        <v>19</v>
      </c>
      <c r="I291" s="2">
        <v>1</v>
      </c>
      <c r="J291" s="2">
        <v>1</v>
      </c>
      <c r="K291" s="2">
        <v>1</v>
      </c>
      <c r="L291" s="2">
        <v>1</v>
      </c>
      <c r="M291" s="2">
        <v>1</v>
      </c>
      <c r="N291" s="2">
        <v>1</v>
      </c>
      <c r="O291" s="2">
        <v>1</v>
      </c>
      <c r="P291" s="2">
        <v>1</v>
      </c>
      <c r="Q291" s="2">
        <v>1</v>
      </c>
      <c r="R291" s="2">
        <v>1</v>
      </c>
      <c r="S291" s="2">
        <v>1</v>
      </c>
      <c r="T291" s="2">
        <v>1</v>
      </c>
      <c r="U291" s="2">
        <v>1</v>
      </c>
      <c r="V291" s="2">
        <v>1</v>
      </c>
      <c r="W291" s="2">
        <f t="shared" si="21"/>
        <v>1</v>
      </c>
    </row>
    <row r="292" spans="1:23" hidden="1" x14ac:dyDescent="0.2">
      <c r="A292" t="str">
        <f t="shared" si="18"/>
        <v/>
      </c>
      <c r="B292" t="str">
        <f t="shared" si="19"/>
        <v>WAExterior LightingArea Lighting</v>
      </c>
      <c r="C292" t="str">
        <f t="shared" si="20"/>
        <v>WA2019 CPAExterior Lighting_Area Lighting</v>
      </c>
      <c r="D292" t="s">
        <v>116</v>
      </c>
      <c r="E292" t="s">
        <v>120</v>
      </c>
      <c r="F292" s="4" t="s">
        <v>86</v>
      </c>
      <c r="G292" s="4" t="s">
        <v>23</v>
      </c>
      <c r="H292" s="4" t="s">
        <v>24</v>
      </c>
      <c r="I292" s="2">
        <v>1</v>
      </c>
      <c r="J292" s="2">
        <v>1</v>
      </c>
      <c r="K292" s="2">
        <v>1</v>
      </c>
      <c r="L292" s="2">
        <v>1</v>
      </c>
      <c r="M292" s="2">
        <v>1</v>
      </c>
      <c r="N292" s="2">
        <v>1</v>
      </c>
      <c r="O292" s="2">
        <v>1</v>
      </c>
      <c r="P292" s="2">
        <v>1</v>
      </c>
      <c r="Q292" s="2">
        <v>1</v>
      </c>
      <c r="R292" s="2">
        <v>1</v>
      </c>
      <c r="S292" s="2">
        <v>1</v>
      </c>
      <c r="T292" s="2">
        <v>1</v>
      </c>
      <c r="U292" s="2">
        <v>1</v>
      </c>
      <c r="V292" s="2">
        <v>1</v>
      </c>
      <c r="W292" s="2">
        <f t="shared" si="21"/>
        <v>1</v>
      </c>
    </row>
    <row r="293" spans="1:23" hidden="1" x14ac:dyDescent="0.2">
      <c r="A293" t="str">
        <f t="shared" si="18"/>
        <v/>
      </c>
      <c r="B293" t="str">
        <f t="shared" si="19"/>
        <v>WAExterior LightingLinear Lighting</v>
      </c>
      <c r="C293" t="str">
        <f t="shared" si="20"/>
        <v>WA2019 CPAExterior Lighting_Linear Lighting</v>
      </c>
      <c r="D293" t="s">
        <v>116</v>
      </c>
      <c r="E293" t="s">
        <v>120</v>
      </c>
      <c r="F293" s="4" t="s">
        <v>87</v>
      </c>
      <c r="G293" s="4" t="s">
        <v>23</v>
      </c>
      <c r="H293" s="4" t="s">
        <v>22</v>
      </c>
      <c r="I293" s="2">
        <v>1</v>
      </c>
      <c r="J293" s="2">
        <v>1</v>
      </c>
      <c r="K293" s="2">
        <v>1</v>
      </c>
      <c r="L293" s="2">
        <v>1</v>
      </c>
      <c r="M293" s="2">
        <v>1</v>
      </c>
      <c r="N293" s="2">
        <v>1</v>
      </c>
      <c r="O293" s="2">
        <v>1</v>
      </c>
      <c r="P293" s="2">
        <v>1</v>
      </c>
      <c r="Q293" s="2">
        <v>1</v>
      </c>
      <c r="R293" s="2">
        <v>1</v>
      </c>
      <c r="S293" s="2">
        <v>1</v>
      </c>
      <c r="T293" s="2">
        <v>1</v>
      </c>
      <c r="U293" s="2">
        <v>1</v>
      </c>
      <c r="V293" s="2">
        <v>1</v>
      </c>
      <c r="W293" s="2">
        <f t="shared" si="21"/>
        <v>1</v>
      </c>
    </row>
    <row r="294" spans="1:23" hidden="1" x14ac:dyDescent="0.2">
      <c r="A294" t="str">
        <f t="shared" si="18"/>
        <v/>
      </c>
      <c r="B294" t="str">
        <f t="shared" si="19"/>
        <v>WARefrigeration Walk-in Refrigerator/Freezer</v>
      </c>
      <c r="C294" t="str">
        <f t="shared" si="20"/>
        <v>WA2019 CPARefrigeration _Walk-in Refrigerator/Freezer</v>
      </c>
      <c r="D294" t="s">
        <v>116</v>
      </c>
      <c r="E294" t="s">
        <v>120</v>
      </c>
      <c r="F294" s="4" t="s">
        <v>88</v>
      </c>
      <c r="G294" s="4" t="s">
        <v>25</v>
      </c>
      <c r="H294" s="4" t="s">
        <v>26</v>
      </c>
      <c r="I294" s="2">
        <v>0.02</v>
      </c>
      <c r="J294" s="2">
        <v>0</v>
      </c>
      <c r="K294" s="2">
        <v>0.02</v>
      </c>
      <c r="L294" s="2">
        <v>0</v>
      </c>
      <c r="M294" s="2">
        <v>0.74</v>
      </c>
      <c r="N294" s="2">
        <v>0.16</v>
      </c>
      <c r="O294" s="2">
        <v>0.33</v>
      </c>
      <c r="P294" s="2">
        <v>7.6925418569254181E-2</v>
      </c>
      <c r="Q294" s="2">
        <v>0.19</v>
      </c>
      <c r="R294" s="2">
        <v>0.03</v>
      </c>
      <c r="S294" s="2">
        <v>1.0989010989011E-2</v>
      </c>
      <c r="T294" s="2">
        <v>0.91700000000000004</v>
      </c>
      <c r="U294" s="2">
        <v>0.02</v>
      </c>
      <c r="V294" s="2">
        <v>0.10344827586206896</v>
      </c>
      <c r="W294" s="2">
        <f t="shared" si="21"/>
        <v>0.18702590753002385</v>
      </c>
    </row>
    <row r="295" spans="1:23" hidden="1" x14ac:dyDescent="0.2">
      <c r="A295" t="str">
        <f t="shared" si="18"/>
        <v/>
      </c>
      <c r="B295" t="str">
        <f t="shared" si="19"/>
        <v>WARefrigeration Reach-in Refrigerator/Freezer</v>
      </c>
      <c r="C295" t="str">
        <f t="shared" si="20"/>
        <v>WA2019 CPARefrigeration _Reach-in Refrigerator/Freezer</v>
      </c>
      <c r="D295" t="s">
        <v>116</v>
      </c>
      <c r="E295" t="s">
        <v>120</v>
      </c>
      <c r="F295" s="4" t="s">
        <v>89</v>
      </c>
      <c r="G295" s="4" t="s">
        <v>25</v>
      </c>
      <c r="H295" s="4" t="s">
        <v>27</v>
      </c>
      <c r="I295" s="2">
        <v>0.14000000000000001</v>
      </c>
      <c r="J295" s="2">
        <v>8.771929824561403E-2</v>
      </c>
      <c r="K295" s="2">
        <v>0.14000000000000001</v>
      </c>
      <c r="L295" s="2">
        <v>5.3571428571428568E-2</v>
      </c>
      <c r="M295" s="2">
        <v>7.0000000000000007E-2</v>
      </c>
      <c r="N295" s="2">
        <v>0.83055975794251102</v>
      </c>
      <c r="O295" s="2">
        <v>0.5</v>
      </c>
      <c r="P295" s="2">
        <v>0.13360730593607306</v>
      </c>
      <c r="Q295" s="2">
        <v>0.33</v>
      </c>
      <c r="R295" s="2">
        <v>0.19</v>
      </c>
      <c r="S295" s="2">
        <v>0.02</v>
      </c>
      <c r="T295" s="2">
        <v>0.02</v>
      </c>
      <c r="U295" s="2">
        <v>0.14000000000000001</v>
      </c>
      <c r="V295" s="2">
        <v>0.1206896551724138</v>
      </c>
      <c r="W295" s="2">
        <f t="shared" si="21"/>
        <v>0.19829624613343147</v>
      </c>
    </row>
    <row r="296" spans="1:23" hidden="1" x14ac:dyDescent="0.2">
      <c r="A296" t="str">
        <f t="shared" si="18"/>
        <v/>
      </c>
      <c r="B296" t="str">
        <f t="shared" si="19"/>
        <v>WARefrigeration Glass Door Display</v>
      </c>
      <c r="C296" t="str">
        <f t="shared" si="20"/>
        <v>WA2019 CPARefrigeration _Glass Door Display</v>
      </c>
      <c r="D296" t="s">
        <v>116</v>
      </c>
      <c r="E296" t="s">
        <v>120</v>
      </c>
      <c r="F296" s="4" t="s">
        <v>90</v>
      </c>
      <c r="G296" s="4" t="s">
        <v>25</v>
      </c>
      <c r="H296" s="4" t="s">
        <v>28</v>
      </c>
      <c r="I296" s="2">
        <v>0.77400000000000002</v>
      </c>
      <c r="J296" s="2">
        <v>0</v>
      </c>
      <c r="K296" s="2">
        <v>0.81699999999999995</v>
      </c>
      <c r="L296" s="2">
        <v>5.3571428571428568E-2</v>
      </c>
      <c r="M296" s="2">
        <v>5.1999999999999998E-2</v>
      </c>
      <c r="N296" s="2">
        <v>0.94899999999999995</v>
      </c>
      <c r="O296" s="2">
        <v>0.90400000000000003</v>
      </c>
      <c r="P296" s="2">
        <v>0.26600000000000001</v>
      </c>
      <c r="Q296" s="2">
        <v>0.65700000000000003</v>
      </c>
      <c r="R296" s="2">
        <v>0.58899999999999997</v>
      </c>
      <c r="S296" s="2">
        <v>0.10100000000000001</v>
      </c>
      <c r="T296" s="2">
        <v>0.10100000000000001</v>
      </c>
      <c r="U296" s="2">
        <v>5.0999999999999997E-2</v>
      </c>
      <c r="V296" s="2">
        <v>3.4482758620689655E-2</v>
      </c>
      <c r="W296" s="2">
        <f t="shared" si="21"/>
        <v>0.38207529908515125</v>
      </c>
    </row>
    <row r="297" spans="1:23" hidden="1" x14ac:dyDescent="0.2">
      <c r="A297" t="str">
        <f t="shared" si="18"/>
        <v/>
      </c>
      <c r="B297" t="str">
        <f t="shared" si="19"/>
        <v>WARefrigeration Open Display Case</v>
      </c>
      <c r="C297" t="str">
        <f t="shared" si="20"/>
        <v>WA2019 CPARefrigeration _Open Display Case</v>
      </c>
      <c r="D297" t="s">
        <v>116</v>
      </c>
      <c r="E297" t="s">
        <v>120</v>
      </c>
      <c r="F297" s="4" t="s">
        <v>91</v>
      </c>
      <c r="G297" s="4" t="s">
        <v>25</v>
      </c>
      <c r="H297" s="4" t="s">
        <v>29</v>
      </c>
      <c r="I297" s="2">
        <v>0.77400000000000002</v>
      </c>
      <c r="J297" s="2">
        <v>0</v>
      </c>
      <c r="K297" s="2">
        <v>0.81699999999999995</v>
      </c>
      <c r="L297" s="2">
        <v>5.3571428571428568E-2</v>
      </c>
      <c r="M297" s="2">
        <v>5.1999999999999998E-2</v>
      </c>
      <c r="N297" s="2">
        <v>0.94899999999999995</v>
      </c>
      <c r="O297" s="2">
        <v>0.90400000000000003</v>
      </c>
      <c r="P297" s="2">
        <v>0.26600000000000001</v>
      </c>
      <c r="Q297" s="2">
        <v>0.65700000000000003</v>
      </c>
      <c r="R297" s="2">
        <v>0.58899999999999997</v>
      </c>
      <c r="S297" s="2">
        <v>0.10100000000000001</v>
      </c>
      <c r="T297" s="2">
        <v>0.10100000000000001</v>
      </c>
      <c r="U297" s="2">
        <v>5.0999999999999997E-2</v>
      </c>
      <c r="V297" s="2">
        <v>3.4482758620689655E-2</v>
      </c>
      <c r="W297" s="2">
        <f t="shared" si="21"/>
        <v>0.38207529908515125</v>
      </c>
    </row>
    <row r="298" spans="1:23" hidden="1" x14ac:dyDescent="0.2">
      <c r="A298" t="str">
        <f t="shared" si="18"/>
        <v/>
      </c>
      <c r="B298" t="str">
        <f t="shared" si="19"/>
        <v>WARefrigeration Icemaker</v>
      </c>
      <c r="C298" t="str">
        <f t="shared" si="20"/>
        <v>WA2019 CPARefrigeration _Icemaker</v>
      </c>
      <c r="D298" t="s">
        <v>116</v>
      </c>
      <c r="E298" t="s">
        <v>120</v>
      </c>
      <c r="F298" s="4" t="s">
        <v>92</v>
      </c>
      <c r="G298" s="4" t="s">
        <v>25</v>
      </c>
      <c r="H298" s="4" t="s">
        <v>30</v>
      </c>
      <c r="I298" s="2">
        <v>0.44900000000000001</v>
      </c>
      <c r="J298" s="2">
        <v>5.0999999999999997E-2</v>
      </c>
      <c r="K298" s="2">
        <v>0.52400000000000002</v>
      </c>
      <c r="L298" s="2">
        <v>5.0999999999999997E-2</v>
      </c>
      <c r="M298" s="2">
        <v>0.97299999999999998</v>
      </c>
      <c r="N298" s="2">
        <v>0.98899999999999999</v>
      </c>
      <c r="O298" s="2">
        <v>0.90400000000000003</v>
      </c>
      <c r="P298" s="2">
        <v>0.26600000000000001</v>
      </c>
      <c r="Q298" s="2">
        <v>0.65700000000000003</v>
      </c>
      <c r="R298" s="2">
        <v>0.58899999999999997</v>
      </c>
      <c r="S298" s="2">
        <v>0.10100000000000001</v>
      </c>
      <c r="T298" s="2">
        <v>0.91700000000000004</v>
      </c>
      <c r="U298" s="2">
        <v>5.0999999999999997E-2</v>
      </c>
      <c r="V298" s="2">
        <v>0.216</v>
      </c>
      <c r="W298" s="2">
        <f t="shared" si="21"/>
        <v>0.48128571428571426</v>
      </c>
    </row>
    <row r="299" spans="1:23" hidden="1" x14ac:dyDescent="0.2">
      <c r="A299" t="str">
        <f t="shared" si="18"/>
        <v/>
      </c>
      <c r="B299" t="str">
        <f t="shared" si="19"/>
        <v>WARefrigeration Vending Machine</v>
      </c>
      <c r="C299" t="str">
        <f t="shared" si="20"/>
        <v>WA2019 CPARefrigeration _Vending Machine</v>
      </c>
      <c r="D299" t="s">
        <v>116</v>
      </c>
      <c r="E299" t="s">
        <v>120</v>
      </c>
      <c r="F299" s="4" t="s">
        <v>93</v>
      </c>
      <c r="G299" s="4" t="s">
        <v>25</v>
      </c>
      <c r="H299" s="4" t="s">
        <v>31</v>
      </c>
      <c r="I299" s="2">
        <v>0.44900000000000001</v>
      </c>
      <c r="J299" s="2">
        <v>5.0999999999999997E-2</v>
      </c>
      <c r="K299" s="2">
        <v>0.52400000000000002</v>
      </c>
      <c r="L299" s="2">
        <v>5.0999999999999997E-2</v>
      </c>
      <c r="M299" s="2">
        <v>0.97299999999999998</v>
      </c>
      <c r="N299" s="2">
        <v>0.98899999999999999</v>
      </c>
      <c r="O299" s="2">
        <v>0.90400000000000003</v>
      </c>
      <c r="P299" s="2">
        <v>0.26600000000000001</v>
      </c>
      <c r="Q299" s="2">
        <v>0.65700000000000003</v>
      </c>
      <c r="R299" s="2">
        <v>0.58899999999999997</v>
      </c>
      <c r="S299" s="2">
        <v>0.10100000000000001</v>
      </c>
      <c r="T299" s="2">
        <v>0.91700000000000004</v>
      </c>
      <c r="U299" s="2">
        <v>5.0999999999999997E-2</v>
      </c>
      <c r="V299" s="2">
        <v>0.216</v>
      </c>
      <c r="W299" s="2">
        <f t="shared" si="21"/>
        <v>0.48128571428571426</v>
      </c>
    </row>
    <row r="300" spans="1:23" hidden="1" x14ac:dyDescent="0.2">
      <c r="A300" t="str">
        <f t="shared" si="18"/>
        <v/>
      </c>
      <c r="B300" t="str">
        <f t="shared" si="19"/>
        <v>WAFood PreparationOven</v>
      </c>
      <c r="C300" t="str">
        <f t="shared" si="20"/>
        <v>WA2019 CPAFood Preparation_Oven</v>
      </c>
      <c r="D300" t="s">
        <v>116</v>
      </c>
      <c r="E300" t="s">
        <v>120</v>
      </c>
      <c r="F300" s="4" t="s">
        <v>94</v>
      </c>
      <c r="G300" s="4" t="s">
        <v>32</v>
      </c>
      <c r="H300" s="4" t="s">
        <v>33</v>
      </c>
      <c r="I300" s="2">
        <v>0.66</v>
      </c>
      <c r="J300" s="2">
        <v>3.6464000000000003E-2</v>
      </c>
      <c r="K300" s="2">
        <v>0.48899999999999999</v>
      </c>
      <c r="L300" s="2">
        <v>3.6464000000000003E-2</v>
      </c>
      <c r="M300" s="2">
        <v>0.21</v>
      </c>
      <c r="N300" s="2">
        <v>0.11</v>
      </c>
      <c r="O300" s="2">
        <v>0.69699999999999995</v>
      </c>
      <c r="P300" s="2">
        <v>0.21049200000000001</v>
      </c>
      <c r="Q300" s="2">
        <v>0.64800000000000002</v>
      </c>
      <c r="R300" s="2">
        <v>0.13800000000000001</v>
      </c>
      <c r="S300" s="2">
        <v>2.2665999999999999E-2</v>
      </c>
      <c r="T300" s="2">
        <v>0.40838600000000003</v>
      </c>
      <c r="U300" s="2">
        <v>3.6464000000000003E-2</v>
      </c>
      <c r="V300" s="2">
        <v>0.58899999999999997</v>
      </c>
      <c r="W300" s="2">
        <f t="shared" si="21"/>
        <v>0.30656685714285714</v>
      </c>
    </row>
    <row r="301" spans="1:23" hidden="1" x14ac:dyDescent="0.2">
      <c r="A301" t="str">
        <f t="shared" si="18"/>
        <v/>
      </c>
      <c r="B301" t="str">
        <f t="shared" si="19"/>
        <v>WAFood PreparationFryer</v>
      </c>
      <c r="C301" t="str">
        <f t="shared" si="20"/>
        <v>WA2019 CPAFood Preparation_Fryer</v>
      </c>
      <c r="D301" t="s">
        <v>116</v>
      </c>
      <c r="E301" t="s">
        <v>120</v>
      </c>
      <c r="F301" s="4" t="s">
        <v>95</v>
      </c>
      <c r="G301" s="4" t="s">
        <v>32</v>
      </c>
      <c r="H301" s="4" t="s">
        <v>34</v>
      </c>
      <c r="I301" s="2">
        <v>0.76400000000000001</v>
      </c>
      <c r="J301" s="2">
        <v>3.6464000000000003E-2</v>
      </c>
      <c r="K301" s="2">
        <v>0.45200000000000001</v>
      </c>
      <c r="L301" s="2">
        <v>3.6464000000000003E-2</v>
      </c>
      <c r="M301" s="2">
        <v>0.82</v>
      </c>
      <c r="N301" s="2">
        <v>0.87</v>
      </c>
      <c r="O301" s="2">
        <v>0.80700000000000005</v>
      </c>
      <c r="P301" s="2">
        <v>0.21049200000000001</v>
      </c>
      <c r="Q301" s="2">
        <v>0.58599999999999997</v>
      </c>
      <c r="R301" s="2">
        <v>0.21</v>
      </c>
      <c r="S301" s="2">
        <v>2.2665999999999999E-2</v>
      </c>
      <c r="T301" s="2">
        <v>0.40838600000000003</v>
      </c>
      <c r="U301" s="2">
        <v>3.6464000000000003E-2</v>
      </c>
      <c r="V301" s="2">
        <v>0.29899999999999999</v>
      </c>
      <c r="W301" s="2">
        <f t="shared" si="21"/>
        <v>0.39706685714285717</v>
      </c>
    </row>
    <row r="302" spans="1:23" hidden="1" x14ac:dyDescent="0.2">
      <c r="A302" t="str">
        <f t="shared" si="18"/>
        <v/>
      </c>
      <c r="B302" t="str">
        <f t="shared" si="19"/>
        <v>WAFood PreparationDishwasher</v>
      </c>
      <c r="C302" t="str">
        <f t="shared" si="20"/>
        <v>WA2019 CPAFood Preparation_Dishwasher</v>
      </c>
      <c r="D302" t="s">
        <v>116</v>
      </c>
      <c r="E302" t="s">
        <v>120</v>
      </c>
      <c r="F302" s="4" t="s">
        <v>96</v>
      </c>
      <c r="G302" s="4" t="s">
        <v>32</v>
      </c>
      <c r="H302" s="4" t="s">
        <v>35</v>
      </c>
      <c r="I302" s="2">
        <v>0.430614</v>
      </c>
      <c r="J302" s="2">
        <v>3.6464000000000003E-2</v>
      </c>
      <c r="K302" s="2">
        <v>0.3957</v>
      </c>
      <c r="L302" s="2">
        <v>3.6464000000000003E-2</v>
      </c>
      <c r="M302" s="2">
        <v>0.52509700000000004</v>
      </c>
      <c r="N302" s="2">
        <v>0.548682</v>
      </c>
      <c r="O302" s="2">
        <v>0.53468099999999996</v>
      </c>
      <c r="P302" s="2">
        <v>0.21049200000000001</v>
      </c>
      <c r="Q302" s="2">
        <v>0.523231</v>
      </c>
      <c r="R302" s="2">
        <v>0.30025000000000002</v>
      </c>
      <c r="S302" s="2">
        <v>2.2665999999999999E-2</v>
      </c>
      <c r="T302" s="2">
        <v>0.40838600000000003</v>
      </c>
      <c r="U302" s="2">
        <v>3.6464000000000003E-2</v>
      </c>
      <c r="V302" s="2">
        <v>0.15409500000000001</v>
      </c>
      <c r="W302" s="2">
        <f t="shared" si="21"/>
        <v>0.29737757142857146</v>
      </c>
    </row>
    <row r="303" spans="1:23" hidden="1" x14ac:dyDescent="0.2">
      <c r="A303" t="str">
        <f t="shared" si="18"/>
        <v/>
      </c>
      <c r="B303" t="str">
        <f t="shared" si="19"/>
        <v>WAFood PreparationHot Food Container</v>
      </c>
      <c r="C303" t="str">
        <f t="shared" si="20"/>
        <v>WA2019 CPAFood Preparation_Hot Food Container</v>
      </c>
      <c r="D303" t="s">
        <v>116</v>
      </c>
      <c r="E303" t="s">
        <v>120</v>
      </c>
      <c r="F303" s="4" t="s">
        <v>97</v>
      </c>
      <c r="G303" s="4" t="s">
        <v>32</v>
      </c>
      <c r="H303" s="4" t="s">
        <v>36</v>
      </c>
      <c r="I303" s="2">
        <v>0.430614</v>
      </c>
      <c r="J303" s="2">
        <v>3.6464000000000003E-2</v>
      </c>
      <c r="K303" s="2">
        <v>0.3957</v>
      </c>
      <c r="L303" s="2">
        <v>3.6464000000000003E-2</v>
      </c>
      <c r="M303" s="2">
        <v>0.84</v>
      </c>
      <c r="N303" s="2">
        <v>0.73</v>
      </c>
      <c r="O303" s="2">
        <v>0.53468099999999996</v>
      </c>
      <c r="P303" s="2">
        <v>0.21049200000000001</v>
      </c>
      <c r="Q303" s="2">
        <v>0.523231</v>
      </c>
      <c r="R303" s="2">
        <v>0.30025000000000002</v>
      </c>
      <c r="S303" s="2">
        <v>2.2665999999999999E-2</v>
      </c>
      <c r="T303" s="2">
        <v>0.40838600000000003</v>
      </c>
      <c r="U303" s="2">
        <v>3.6464000000000003E-2</v>
      </c>
      <c r="V303" s="2">
        <v>0.15409500000000001</v>
      </c>
      <c r="W303" s="2">
        <f t="shared" si="21"/>
        <v>0.33282192857142856</v>
      </c>
    </row>
    <row r="304" spans="1:23" hidden="1" x14ac:dyDescent="0.2">
      <c r="A304" t="str">
        <f t="shared" si="18"/>
        <v/>
      </c>
      <c r="B304" t="str">
        <f t="shared" si="19"/>
        <v>WAFood PreparationSteamer</v>
      </c>
      <c r="C304" t="str">
        <f t="shared" si="20"/>
        <v>WA2019 CPAFood Preparation_Steamer</v>
      </c>
      <c r="D304" t="s">
        <v>116</v>
      </c>
      <c r="E304" t="s">
        <v>120</v>
      </c>
      <c r="F304" s="4" t="s">
        <v>98</v>
      </c>
      <c r="G304" s="4" t="s">
        <v>32</v>
      </c>
      <c r="H304" s="4" t="s">
        <v>37</v>
      </c>
      <c r="I304" s="2">
        <v>0.430614</v>
      </c>
      <c r="J304" s="2">
        <v>3.6464000000000003E-2</v>
      </c>
      <c r="K304" s="2">
        <v>0.3957</v>
      </c>
      <c r="L304" s="2">
        <v>3.6464000000000003E-2</v>
      </c>
      <c r="M304" s="2">
        <v>0.16</v>
      </c>
      <c r="N304" s="2">
        <v>0.2</v>
      </c>
      <c r="O304" s="2">
        <v>0.53468099999999996</v>
      </c>
      <c r="P304" s="2">
        <v>0.21049200000000001</v>
      </c>
      <c r="Q304" s="2">
        <v>0.523231</v>
      </c>
      <c r="R304" s="2">
        <v>0.30025000000000002</v>
      </c>
      <c r="S304" s="2">
        <v>2.2665999999999999E-2</v>
      </c>
      <c r="T304" s="2">
        <v>0.40838600000000003</v>
      </c>
      <c r="U304" s="2">
        <v>3.6464000000000003E-2</v>
      </c>
      <c r="V304" s="2">
        <v>0.15409500000000001</v>
      </c>
      <c r="W304" s="2">
        <f t="shared" si="21"/>
        <v>0.24639335714285715</v>
      </c>
    </row>
    <row r="305" spans="1:23" hidden="1" x14ac:dyDescent="0.2">
      <c r="A305" t="str">
        <f t="shared" si="18"/>
        <v/>
      </c>
      <c r="B305" t="str">
        <f t="shared" si="19"/>
        <v>WAOffice EquipmentDesktop Computer</v>
      </c>
      <c r="C305" t="str">
        <f t="shared" si="20"/>
        <v>WA2019 CPAOffice Equipment_Desktop Computer</v>
      </c>
      <c r="D305" t="s">
        <v>116</v>
      </c>
      <c r="E305" t="s">
        <v>120</v>
      </c>
      <c r="F305" s="4" t="s">
        <v>99</v>
      </c>
      <c r="G305" s="4" t="s">
        <v>38</v>
      </c>
      <c r="H305" s="4" t="s">
        <v>39</v>
      </c>
      <c r="I305" s="2">
        <v>1</v>
      </c>
      <c r="J305" s="2">
        <v>1</v>
      </c>
      <c r="K305" s="2">
        <v>1</v>
      </c>
      <c r="L305" s="2">
        <v>1</v>
      </c>
      <c r="M305" s="2">
        <v>1</v>
      </c>
      <c r="N305" s="2">
        <v>1</v>
      </c>
      <c r="O305" s="2">
        <v>1</v>
      </c>
      <c r="P305" s="2">
        <v>1</v>
      </c>
      <c r="Q305" s="2">
        <v>1</v>
      </c>
      <c r="R305" s="2">
        <v>1</v>
      </c>
      <c r="S305" s="2">
        <v>1</v>
      </c>
      <c r="T305" s="2">
        <v>1</v>
      </c>
      <c r="U305" s="2">
        <v>1</v>
      </c>
      <c r="V305" s="2">
        <v>1</v>
      </c>
      <c r="W305" s="2">
        <f t="shared" si="21"/>
        <v>1</v>
      </c>
    </row>
    <row r="306" spans="1:23" hidden="1" x14ac:dyDescent="0.2">
      <c r="A306" t="str">
        <f t="shared" si="18"/>
        <v/>
      </c>
      <c r="B306" t="str">
        <f t="shared" si="19"/>
        <v>WAOffice EquipmentLaptop</v>
      </c>
      <c r="C306" t="str">
        <f t="shared" si="20"/>
        <v>WA2019 CPAOffice Equipment_Laptop</v>
      </c>
      <c r="D306" t="s">
        <v>116</v>
      </c>
      <c r="E306" t="s">
        <v>120</v>
      </c>
      <c r="F306" s="4" t="s">
        <v>100</v>
      </c>
      <c r="G306" s="4" t="s">
        <v>38</v>
      </c>
      <c r="H306" s="4" t="s">
        <v>40</v>
      </c>
      <c r="I306" s="2">
        <v>1</v>
      </c>
      <c r="J306" s="2">
        <v>1</v>
      </c>
      <c r="K306" s="2">
        <v>1</v>
      </c>
      <c r="L306" s="2">
        <v>1</v>
      </c>
      <c r="M306" s="2">
        <v>1</v>
      </c>
      <c r="N306" s="2">
        <v>0.64</v>
      </c>
      <c r="O306" s="2">
        <v>1</v>
      </c>
      <c r="P306" s="2">
        <v>1</v>
      </c>
      <c r="Q306" s="2">
        <v>1</v>
      </c>
      <c r="R306" s="2">
        <v>1</v>
      </c>
      <c r="S306" s="2">
        <v>1</v>
      </c>
      <c r="T306" s="2">
        <v>1</v>
      </c>
      <c r="U306" s="2">
        <v>1</v>
      </c>
      <c r="V306" s="2">
        <v>1</v>
      </c>
      <c r="W306" s="2">
        <f t="shared" si="21"/>
        <v>0.97428571428571431</v>
      </c>
    </row>
    <row r="307" spans="1:23" hidden="1" x14ac:dyDescent="0.2">
      <c r="A307" t="str">
        <f t="shared" si="18"/>
        <v/>
      </c>
      <c r="B307" t="str">
        <f t="shared" si="19"/>
        <v>WAOffice EquipmentServer</v>
      </c>
      <c r="C307" t="str">
        <f t="shared" si="20"/>
        <v>WA2019 CPAOffice Equipment_Server</v>
      </c>
      <c r="D307" t="s">
        <v>116</v>
      </c>
      <c r="E307" t="s">
        <v>120</v>
      </c>
      <c r="F307" s="4" t="s">
        <v>101</v>
      </c>
      <c r="G307" s="4" t="s">
        <v>38</v>
      </c>
      <c r="H307" s="4" t="s">
        <v>41</v>
      </c>
      <c r="I307" s="2">
        <v>1</v>
      </c>
      <c r="J307" s="2">
        <v>1</v>
      </c>
      <c r="K307" s="2">
        <v>0.82</v>
      </c>
      <c r="L307" s="2">
        <v>1</v>
      </c>
      <c r="M307" s="2">
        <v>0.5</v>
      </c>
      <c r="N307" s="2">
        <v>1</v>
      </c>
      <c r="O307" s="2">
        <v>1</v>
      </c>
      <c r="P307" s="2">
        <v>1</v>
      </c>
      <c r="Q307" s="2">
        <v>1</v>
      </c>
      <c r="R307" s="2">
        <v>1</v>
      </c>
      <c r="S307" s="2">
        <v>0.89</v>
      </c>
      <c r="T307" s="2">
        <v>0.89</v>
      </c>
      <c r="U307" s="2">
        <v>1</v>
      </c>
      <c r="V307" s="2">
        <v>0.66</v>
      </c>
      <c r="W307" s="2">
        <f t="shared" si="21"/>
        <v>0.91142857142857159</v>
      </c>
    </row>
    <row r="308" spans="1:23" hidden="1" x14ac:dyDescent="0.2">
      <c r="A308" t="str">
        <f t="shared" si="18"/>
        <v/>
      </c>
      <c r="B308" t="str">
        <f t="shared" si="19"/>
        <v>WAOffice EquipmentMonitor</v>
      </c>
      <c r="C308" t="str">
        <f t="shared" si="20"/>
        <v>WA2019 CPAOffice Equipment_Monitor</v>
      </c>
      <c r="D308" t="s">
        <v>116</v>
      </c>
      <c r="E308" t="s">
        <v>120</v>
      </c>
      <c r="F308" s="4" t="s">
        <v>102</v>
      </c>
      <c r="G308" s="4" t="s">
        <v>38</v>
      </c>
      <c r="H308" s="4" t="s">
        <v>42</v>
      </c>
      <c r="I308" s="2">
        <v>1</v>
      </c>
      <c r="J308" s="2">
        <v>1</v>
      </c>
      <c r="K308" s="2">
        <v>1</v>
      </c>
      <c r="L308" s="2">
        <v>1</v>
      </c>
      <c r="M308" s="2">
        <v>1</v>
      </c>
      <c r="N308" s="2">
        <v>1</v>
      </c>
      <c r="O308" s="2">
        <v>1</v>
      </c>
      <c r="P308" s="2">
        <v>1</v>
      </c>
      <c r="Q308" s="2">
        <v>1</v>
      </c>
      <c r="R308" s="2">
        <v>1</v>
      </c>
      <c r="S308" s="2">
        <v>1</v>
      </c>
      <c r="T308" s="2">
        <v>1</v>
      </c>
      <c r="U308" s="2">
        <v>1</v>
      </c>
      <c r="V308" s="2">
        <v>1</v>
      </c>
      <c r="W308" s="2">
        <f t="shared" si="21"/>
        <v>1</v>
      </c>
    </row>
    <row r="309" spans="1:23" hidden="1" x14ac:dyDescent="0.2">
      <c r="A309" t="str">
        <f t="shared" si="18"/>
        <v/>
      </c>
      <c r="B309" t="str">
        <f t="shared" si="19"/>
        <v>WAOffice EquipmentPrinter/Copier/Fax</v>
      </c>
      <c r="C309" t="str">
        <f t="shared" si="20"/>
        <v>WA2019 CPAOffice Equipment_Printer/Copier/Fax</v>
      </c>
      <c r="D309" t="s">
        <v>116</v>
      </c>
      <c r="E309" t="s">
        <v>120</v>
      </c>
      <c r="F309" s="4" t="s">
        <v>103</v>
      </c>
      <c r="G309" s="4" t="s">
        <v>38</v>
      </c>
      <c r="H309" s="4" t="s">
        <v>43</v>
      </c>
      <c r="I309" s="2">
        <v>1</v>
      </c>
      <c r="J309" s="2">
        <v>1</v>
      </c>
      <c r="K309" s="2">
        <v>1</v>
      </c>
      <c r="L309" s="2">
        <v>1</v>
      </c>
      <c r="M309" s="2">
        <v>1</v>
      </c>
      <c r="N309" s="2">
        <v>1</v>
      </c>
      <c r="O309" s="2">
        <v>1</v>
      </c>
      <c r="P309" s="2">
        <v>1</v>
      </c>
      <c r="Q309" s="2">
        <v>1</v>
      </c>
      <c r="R309" s="2">
        <v>1</v>
      </c>
      <c r="S309" s="2">
        <v>1</v>
      </c>
      <c r="T309" s="2">
        <v>1</v>
      </c>
      <c r="U309" s="2">
        <v>1</v>
      </c>
      <c r="V309" s="2">
        <v>1</v>
      </c>
      <c r="W309" s="2">
        <f t="shared" si="21"/>
        <v>1</v>
      </c>
    </row>
    <row r="310" spans="1:23" hidden="1" x14ac:dyDescent="0.2">
      <c r="A310" t="str">
        <f t="shared" si="18"/>
        <v/>
      </c>
      <c r="B310" t="str">
        <f t="shared" si="19"/>
        <v>WAOffice EquipmentPOS Terminal</v>
      </c>
      <c r="C310" t="str">
        <f t="shared" si="20"/>
        <v>WA2019 CPAOffice Equipment_POS Terminal</v>
      </c>
      <c r="D310" t="s">
        <v>116</v>
      </c>
      <c r="E310" t="s">
        <v>120</v>
      </c>
      <c r="F310" s="4" t="s">
        <v>104</v>
      </c>
      <c r="G310" s="4" t="s">
        <v>38</v>
      </c>
      <c r="H310" s="4" t="s">
        <v>44</v>
      </c>
      <c r="I310" s="2">
        <v>0.4</v>
      </c>
      <c r="J310" s="2">
        <v>0.2</v>
      </c>
      <c r="K310" s="2">
        <v>1</v>
      </c>
      <c r="L310" s="2">
        <v>1</v>
      </c>
      <c r="M310" s="2">
        <v>1</v>
      </c>
      <c r="N310" s="2">
        <v>1</v>
      </c>
      <c r="O310" s="2">
        <v>1</v>
      </c>
      <c r="P310" s="2">
        <v>1</v>
      </c>
      <c r="Q310" s="2">
        <v>0.36</v>
      </c>
      <c r="R310" s="2">
        <v>0.57999999999999996</v>
      </c>
      <c r="S310" s="2">
        <v>0.77</v>
      </c>
      <c r="T310" s="2">
        <v>0.77</v>
      </c>
      <c r="U310" s="2">
        <v>0.4</v>
      </c>
      <c r="V310" s="2">
        <v>0.28000000000000003</v>
      </c>
      <c r="W310" s="2">
        <f t="shared" si="21"/>
        <v>0.69714285714285718</v>
      </c>
    </row>
    <row r="311" spans="1:23" hidden="1" x14ac:dyDescent="0.2">
      <c r="A311" t="str">
        <f t="shared" si="18"/>
        <v/>
      </c>
      <c r="B311" t="str">
        <f t="shared" si="19"/>
        <v>WAMiscellaneousNon-HVAC Motors</v>
      </c>
      <c r="C311" t="str">
        <f t="shared" si="20"/>
        <v>WA2019 CPAMiscellaneous_Non-HVAC Motors</v>
      </c>
      <c r="D311" t="s">
        <v>116</v>
      </c>
      <c r="E311" t="s">
        <v>120</v>
      </c>
      <c r="F311" s="4" t="s">
        <v>105</v>
      </c>
      <c r="G311" s="4" t="s">
        <v>45</v>
      </c>
      <c r="H311" s="4" t="s">
        <v>46</v>
      </c>
      <c r="I311" s="2">
        <v>0.8957499208271652</v>
      </c>
      <c r="J311" s="2">
        <v>0.21970777803924474</v>
      </c>
      <c r="K311" s="2">
        <v>0.40173654010717463</v>
      </c>
      <c r="L311" s="2">
        <v>0.21970777803924474</v>
      </c>
      <c r="M311" s="2">
        <v>0.19994718336345799</v>
      </c>
      <c r="N311" s="2">
        <v>0.34644139250345779</v>
      </c>
      <c r="O311" s="2">
        <v>0.74104394863625245</v>
      </c>
      <c r="P311" s="2">
        <v>0.88831888096371459</v>
      </c>
      <c r="Q311" s="2">
        <v>0.43663447205500328</v>
      </c>
      <c r="R311" s="2">
        <v>0.91274673866983413</v>
      </c>
      <c r="S311" s="2">
        <v>0.49853334976354247</v>
      </c>
      <c r="T311" s="2">
        <v>0.79471679065865775</v>
      </c>
      <c r="U311" s="2">
        <v>0.8957499208271652</v>
      </c>
      <c r="V311" s="2">
        <v>0.59897778685790826</v>
      </c>
      <c r="W311" s="2">
        <f t="shared" si="21"/>
        <v>0.57500089152227307</v>
      </c>
    </row>
    <row r="312" spans="1:23" hidden="1" x14ac:dyDescent="0.2">
      <c r="A312" t="str">
        <f t="shared" si="18"/>
        <v/>
      </c>
      <c r="B312" t="str">
        <f t="shared" si="19"/>
        <v>WAMiscellaneousPool Pump</v>
      </c>
      <c r="C312" t="str">
        <f t="shared" si="20"/>
        <v>WA2019 CPAMiscellaneous_Pool Pump</v>
      </c>
      <c r="D312" t="s">
        <v>116</v>
      </c>
      <c r="E312" t="s">
        <v>120</v>
      </c>
      <c r="F312" s="4" t="s">
        <v>106</v>
      </c>
      <c r="G312" s="4" t="s">
        <v>45</v>
      </c>
      <c r="H312" s="4" t="s">
        <v>47</v>
      </c>
      <c r="I312" s="2">
        <v>0</v>
      </c>
      <c r="J312" s="2">
        <v>0</v>
      </c>
      <c r="K312" s="2">
        <v>0</v>
      </c>
      <c r="L312" s="2">
        <v>0</v>
      </c>
      <c r="M312" s="2">
        <v>0</v>
      </c>
      <c r="N312" s="2">
        <v>0</v>
      </c>
      <c r="O312" s="2">
        <v>0</v>
      </c>
      <c r="P312" s="2">
        <v>0.90300000000000002</v>
      </c>
      <c r="Q312" s="2">
        <v>0.06</v>
      </c>
      <c r="R312" s="2">
        <v>0.76</v>
      </c>
      <c r="S312" s="2">
        <v>0</v>
      </c>
      <c r="T312" s="2">
        <v>0</v>
      </c>
      <c r="U312" s="2">
        <v>0</v>
      </c>
      <c r="V312" s="2">
        <v>0.04</v>
      </c>
      <c r="W312" s="2">
        <f t="shared" si="21"/>
        <v>0.12592857142857145</v>
      </c>
    </row>
    <row r="313" spans="1:23" hidden="1" x14ac:dyDescent="0.2">
      <c r="A313" t="str">
        <f t="shared" si="18"/>
        <v/>
      </c>
      <c r="B313" t="str">
        <f t="shared" si="19"/>
        <v>WAMiscellaneousPool Heater</v>
      </c>
      <c r="C313" t="str">
        <f t="shared" si="20"/>
        <v>WA2019 CPAMiscellaneous_Pool Heater</v>
      </c>
      <c r="D313" t="s">
        <v>116</v>
      </c>
      <c r="E313" t="s">
        <v>120</v>
      </c>
      <c r="F313" s="4" t="s">
        <v>107</v>
      </c>
      <c r="G313" s="4" t="s">
        <v>45</v>
      </c>
      <c r="H313" s="4" t="s">
        <v>48</v>
      </c>
      <c r="I313" s="2">
        <v>0</v>
      </c>
      <c r="J313" s="2">
        <v>0</v>
      </c>
      <c r="K313" s="2">
        <v>0</v>
      </c>
      <c r="L313" s="2">
        <v>0</v>
      </c>
      <c r="M313" s="2">
        <v>0</v>
      </c>
      <c r="N313" s="2">
        <v>0</v>
      </c>
      <c r="O313" s="2">
        <v>0</v>
      </c>
      <c r="P313" s="2">
        <v>0.36199999999999999</v>
      </c>
      <c r="Q313" s="2">
        <v>0.01</v>
      </c>
      <c r="R313" s="2">
        <v>0.27</v>
      </c>
      <c r="S313" s="2">
        <v>0</v>
      </c>
      <c r="T313" s="2">
        <v>0</v>
      </c>
      <c r="U313" s="2">
        <v>0</v>
      </c>
      <c r="V313" s="2">
        <v>0.01</v>
      </c>
      <c r="W313" s="2">
        <f t="shared" si="21"/>
        <v>4.6571428571428576E-2</v>
      </c>
    </row>
    <row r="314" spans="1:23" hidden="1" x14ac:dyDescent="0.2">
      <c r="A314" t="str">
        <f t="shared" si="18"/>
        <v/>
      </c>
      <c r="B314" t="str">
        <f t="shared" si="19"/>
        <v>WAMiscellaneousClothes Washer</v>
      </c>
      <c r="C314" t="str">
        <f t="shared" si="20"/>
        <v>WA2019 CPAMiscellaneous_Clothes Washer</v>
      </c>
      <c r="D314" t="s">
        <v>116</v>
      </c>
      <c r="E314" t="s">
        <v>120</v>
      </c>
      <c r="F314" s="4" t="s">
        <v>108</v>
      </c>
      <c r="G314" s="4" t="s">
        <v>45</v>
      </c>
      <c r="H314" s="4" t="s">
        <v>49</v>
      </c>
      <c r="I314" s="2">
        <v>0</v>
      </c>
      <c r="J314" s="2">
        <v>0</v>
      </c>
      <c r="K314" s="2">
        <v>7.0000000000000007E-2</v>
      </c>
      <c r="L314" s="2">
        <v>0</v>
      </c>
      <c r="M314" s="2">
        <v>0</v>
      </c>
      <c r="N314" s="2">
        <v>0</v>
      </c>
      <c r="O314" s="2">
        <v>0.63</v>
      </c>
      <c r="P314" s="2">
        <v>0.15</v>
      </c>
      <c r="Q314" s="2">
        <v>0.15</v>
      </c>
      <c r="R314" s="2">
        <v>0.67</v>
      </c>
      <c r="S314" s="2">
        <v>0</v>
      </c>
      <c r="T314" s="2">
        <v>0</v>
      </c>
      <c r="U314" s="2">
        <v>0</v>
      </c>
      <c r="V314" s="2">
        <v>0.15</v>
      </c>
      <c r="W314" s="2">
        <f t="shared" si="21"/>
        <v>0.12999999999999998</v>
      </c>
    </row>
    <row r="315" spans="1:23" hidden="1" x14ac:dyDescent="0.2">
      <c r="A315" t="str">
        <f t="shared" si="18"/>
        <v/>
      </c>
      <c r="B315" t="str">
        <f t="shared" si="19"/>
        <v>WAMiscellaneousClothes Dryer</v>
      </c>
      <c r="C315" t="str">
        <f t="shared" si="20"/>
        <v>WA2019 CPAMiscellaneous_Clothes Dryer</v>
      </c>
      <c r="D315" t="s">
        <v>116</v>
      </c>
      <c r="E315" t="s">
        <v>120</v>
      </c>
      <c r="F315" s="4" t="s">
        <v>109</v>
      </c>
      <c r="G315" s="4" t="s">
        <v>45</v>
      </c>
      <c r="H315" s="4" t="s">
        <v>50</v>
      </c>
      <c r="I315" s="2">
        <v>0</v>
      </c>
      <c r="J315" s="2">
        <v>0</v>
      </c>
      <c r="K315" s="2">
        <v>0.04</v>
      </c>
      <c r="L315" s="2">
        <v>0</v>
      </c>
      <c r="M315" s="2">
        <v>0</v>
      </c>
      <c r="N315" s="2">
        <v>0</v>
      </c>
      <c r="O315" s="2">
        <v>0.57999999999999996</v>
      </c>
      <c r="P315" s="2">
        <v>0.11</v>
      </c>
      <c r="Q315" s="2">
        <v>0.11</v>
      </c>
      <c r="R315" s="2">
        <v>0.26</v>
      </c>
      <c r="S315" s="2">
        <v>0</v>
      </c>
      <c r="T315" s="2">
        <v>0</v>
      </c>
      <c r="U315" s="2">
        <v>0</v>
      </c>
      <c r="V315" s="2">
        <v>0.1</v>
      </c>
      <c r="W315" s="2">
        <f t="shared" si="21"/>
        <v>8.5714285714285729E-2</v>
      </c>
    </row>
    <row r="316" spans="1:23" hidden="1" x14ac:dyDescent="0.2">
      <c r="A316" t="str">
        <f t="shared" si="18"/>
        <v/>
      </c>
      <c r="B316" t="str">
        <f t="shared" si="19"/>
        <v>WAMiscellaneousOther Miscellaneous</v>
      </c>
      <c r="C316" t="str">
        <f t="shared" si="20"/>
        <v>WA2019 CPAMiscellaneous_Other Miscellaneous</v>
      </c>
      <c r="D316" t="s">
        <v>116</v>
      </c>
      <c r="E316" t="s">
        <v>120</v>
      </c>
      <c r="F316" s="4" t="s">
        <v>110</v>
      </c>
      <c r="G316" s="4" t="s">
        <v>45</v>
      </c>
      <c r="H316" s="4" t="s">
        <v>51</v>
      </c>
      <c r="I316" s="2">
        <v>1</v>
      </c>
      <c r="J316" s="2">
        <v>1</v>
      </c>
      <c r="K316" s="2">
        <v>1</v>
      </c>
      <c r="L316" s="2">
        <v>1</v>
      </c>
      <c r="M316" s="2">
        <v>1</v>
      </c>
      <c r="N316" s="2">
        <v>1</v>
      </c>
      <c r="O316" s="2">
        <v>1</v>
      </c>
      <c r="P316" s="2">
        <v>1</v>
      </c>
      <c r="Q316" s="2">
        <v>1</v>
      </c>
      <c r="R316" s="2">
        <v>1</v>
      </c>
      <c r="S316" s="2">
        <v>1</v>
      </c>
      <c r="T316" s="2">
        <v>1</v>
      </c>
      <c r="U316" s="2">
        <v>1</v>
      </c>
      <c r="V316" s="2">
        <v>1</v>
      </c>
      <c r="W316" s="2">
        <f t="shared" si="21"/>
        <v>1</v>
      </c>
    </row>
    <row r="317" spans="1:23" hidden="1" x14ac:dyDescent="0.2">
      <c r="A317">
        <f t="shared" si="18"/>
        <v>1</v>
      </c>
      <c r="B317" t="str">
        <f t="shared" si="19"/>
        <v>UTCoolingAir-Cooled Chiller</v>
      </c>
      <c r="C317" t="str">
        <f t="shared" si="20"/>
        <v>UT2019 CPACooling_Air-Cooled Chiller</v>
      </c>
      <c r="D317" t="s">
        <v>117</v>
      </c>
      <c r="E317" t="s">
        <v>120</v>
      </c>
      <c r="F317" s="4" t="s">
        <v>66</v>
      </c>
      <c r="G317" s="4" t="s">
        <v>3</v>
      </c>
      <c r="H317" s="4" t="s">
        <v>4</v>
      </c>
      <c r="I317" s="2">
        <v>0.13727939170712</v>
      </c>
      <c r="J317" s="2">
        <v>0</v>
      </c>
      <c r="K317" s="2">
        <v>1.1275898878945626E-2</v>
      </c>
      <c r="L317" s="2">
        <v>0</v>
      </c>
      <c r="M317" s="2">
        <v>0</v>
      </c>
      <c r="N317" s="2">
        <v>5.1563961209992642E-3</v>
      </c>
      <c r="O317" s="2">
        <v>0.16681413461538463</v>
      </c>
      <c r="P317" s="2">
        <v>0.2731300551625172</v>
      </c>
      <c r="Q317" s="2">
        <v>0.22071991397963514</v>
      </c>
      <c r="R317" s="2">
        <v>2.0084556692651273E-2</v>
      </c>
      <c r="S317" s="2">
        <v>0</v>
      </c>
      <c r="T317" s="2">
        <v>0.14966776421394493</v>
      </c>
      <c r="U317" s="2">
        <v>0.14677753010726652</v>
      </c>
      <c r="V317" s="2">
        <v>9.6604803000723549E-2</v>
      </c>
      <c r="W317" s="2">
        <f>AVERAGE(I317:V317)</f>
        <v>8.7679317462799153E-2</v>
      </c>
    </row>
    <row r="318" spans="1:23" hidden="1" x14ac:dyDescent="0.2">
      <c r="A318" t="str">
        <f t="shared" si="18"/>
        <v/>
      </c>
      <c r="B318" t="str">
        <f t="shared" si="19"/>
        <v>UTCoolingWater-Cooled Chiller</v>
      </c>
      <c r="C318" t="str">
        <f t="shared" si="20"/>
        <v>UT2019 CPACooling_Water-Cooled Chiller</v>
      </c>
      <c r="D318" t="s">
        <v>117</v>
      </c>
      <c r="E318" t="s">
        <v>120</v>
      </c>
      <c r="F318" s="4" t="s">
        <v>67</v>
      </c>
      <c r="G318" s="4" t="s">
        <v>3</v>
      </c>
      <c r="H318" s="4" t="s">
        <v>5</v>
      </c>
      <c r="I318" s="2">
        <v>8.4542447182941738E-2</v>
      </c>
      <c r="J318" s="2">
        <v>0</v>
      </c>
      <c r="K318" s="2">
        <v>6.9441747487289452E-3</v>
      </c>
      <c r="L318" s="2">
        <v>0</v>
      </c>
      <c r="M318" s="2">
        <v>0</v>
      </c>
      <c r="N318" s="2">
        <v>3.1755265032347617E-3</v>
      </c>
      <c r="O318" s="2">
        <v>0.66725653846153854</v>
      </c>
      <c r="P318" s="2">
        <v>0</v>
      </c>
      <c r="Q318" s="2">
        <v>0</v>
      </c>
      <c r="R318" s="2">
        <v>7.2842952116803902E-2</v>
      </c>
      <c r="S318" s="2">
        <v>0</v>
      </c>
      <c r="T318" s="2">
        <v>1.6629751579327216E-2</v>
      </c>
      <c r="U318" s="2">
        <v>9.0391801948031439E-2</v>
      </c>
      <c r="V318" s="2">
        <v>5.0008027863998779E-2</v>
      </c>
      <c r="W318" s="2">
        <f t="shared" ref="W318:W361" si="22">AVERAGE(I318:V318)</f>
        <v>7.0842230028900388E-2</v>
      </c>
    </row>
    <row r="319" spans="1:23" hidden="1" x14ac:dyDescent="0.2">
      <c r="A319" t="str">
        <f t="shared" si="18"/>
        <v/>
      </c>
      <c r="B319" t="str">
        <f t="shared" si="19"/>
        <v>UTCoolingRTU</v>
      </c>
      <c r="C319" t="str">
        <f t="shared" si="20"/>
        <v>UT2019 CPACooling_RTU</v>
      </c>
      <c r="D319" t="s">
        <v>117</v>
      </c>
      <c r="E319" t="s">
        <v>120</v>
      </c>
      <c r="F319" s="4" t="s">
        <v>68</v>
      </c>
      <c r="G319" s="4" t="s">
        <v>3</v>
      </c>
      <c r="H319" s="4" t="s">
        <v>6</v>
      </c>
      <c r="I319" s="2">
        <v>0.44482045290657624</v>
      </c>
      <c r="J319" s="2">
        <v>0.65949720572137849</v>
      </c>
      <c r="K319" s="2">
        <v>0.78971769831144045</v>
      </c>
      <c r="L319" s="2">
        <v>0.67049115492346423</v>
      </c>
      <c r="M319" s="2">
        <v>0.72906423383809549</v>
      </c>
      <c r="N319" s="2">
        <v>0.71349743622154482</v>
      </c>
      <c r="O319" s="2">
        <v>0.1096701923076923</v>
      </c>
      <c r="P319" s="2">
        <v>0.44823777270941412</v>
      </c>
      <c r="Q319" s="2">
        <v>0.36222671494712316</v>
      </c>
      <c r="R319" s="2">
        <v>0.1576374163802691</v>
      </c>
      <c r="S319" s="2">
        <v>0.16009626602208238</v>
      </c>
      <c r="T319" s="2">
        <v>0.19624683143376667</v>
      </c>
      <c r="U319" s="2">
        <v>0.47559685839893373</v>
      </c>
      <c r="V319" s="2">
        <v>0.56833845388894677</v>
      </c>
      <c r="W319" s="2">
        <f t="shared" si="22"/>
        <v>0.46322419200076631</v>
      </c>
    </row>
    <row r="320" spans="1:23" hidden="1" x14ac:dyDescent="0.2">
      <c r="A320" t="str">
        <f t="shared" si="18"/>
        <v/>
      </c>
      <c r="B320" t="str">
        <f t="shared" si="19"/>
        <v>UTCoolingPTAC</v>
      </c>
      <c r="C320" t="str">
        <f t="shared" si="20"/>
        <v>UT2019 CPACooling_PTAC</v>
      </c>
      <c r="D320" t="s">
        <v>117</v>
      </c>
      <c r="E320" t="s">
        <v>120</v>
      </c>
      <c r="F320" s="4" t="s">
        <v>69</v>
      </c>
      <c r="G320" s="4" t="s">
        <v>3</v>
      </c>
      <c r="H320" s="4" t="s">
        <v>7</v>
      </c>
      <c r="I320" s="2">
        <v>2.3517370821267865E-2</v>
      </c>
      <c r="J320" s="2">
        <v>2.3265311147212541E-2</v>
      </c>
      <c r="K320" s="2">
        <v>3.4568437258775182E-2</v>
      </c>
      <c r="L320" s="2">
        <v>2.3653148497703502E-2</v>
      </c>
      <c r="M320" s="2">
        <v>2.6689338444342726E-2</v>
      </c>
      <c r="N320" s="2">
        <v>2.1299904545566722E-2</v>
      </c>
      <c r="O320" s="2">
        <v>3.8480769230769228E-3</v>
      </c>
      <c r="P320" s="2">
        <v>2.9100255004777101E-2</v>
      </c>
      <c r="Q320" s="2">
        <v>2.3516290719518388E-2</v>
      </c>
      <c r="R320" s="2">
        <v>0.38754500935224145</v>
      </c>
      <c r="S320" s="2">
        <v>1.0505295312615633E-2</v>
      </c>
      <c r="T320" s="2">
        <v>1.182209827914257E-2</v>
      </c>
      <c r="U320" s="2">
        <v>2.5144499555524807E-2</v>
      </c>
      <c r="V320" s="2">
        <v>5.0797495593784575E-2</v>
      </c>
      <c r="W320" s="2">
        <f t="shared" si="22"/>
        <v>4.9662323675396428E-2</v>
      </c>
    </row>
    <row r="321" spans="1:23" hidden="1" x14ac:dyDescent="0.2">
      <c r="A321" t="str">
        <f t="shared" si="18"/>
        <v/>
      </c>
      <c r="B321" t="str">
        <f t="shared" si="19"/>
        <v>UTCoolingPTHP</v>
      </c>
      <c r="C321" t="str">
        <f t="shared" si="20"/>
        <v>UT2019 CPACooling_PTHP</v>
      </c>
      <c r="D321" t="s">
        <v>117</v>
      </c>
      <c r="E321" t="s">
        <v>120</v>
      </c>
      <c r="F321" s="4" t="s">
        <v>70</v>
      </c>
      <c r="G321" s="4" t="s">
        <v>3</v>
      </c>
      <c r="H321" s="4" t="s">
        <v>8</v>
      </c>
      <c r="I321" s="2">
        <v>7.4592818269867177E-3</v>
      </c>
      <c r="J321" s="2">
        <v>7.379333087806369E-3</v>
      </c>
      <c r="K321" s="2">
        <v>7.1169664920310302E-3</v>
      </c>
      <c r="L321" s="2">
        <v>7.5023480337512464E-3</v>
      </c>
      <c r="M321" s="2">
        <v>1.9225688804840411E-2</v>
      </c>
      <c r="N321" s="2">
        <v>6.2967143602967995E-3</v>
      </c>
      <c r="O321" s="2">
        <v>0</v>
      </c>
      <c r="P321" s="2">
        <v>2.0374319740443077E-2</v>
      </c>
      <c r="Q321" s="2">
        <v>1.6464750090678864E-2</v>
      </c>
      <c r="R321" s="2">
        <v>0.13046625758559927</v>
      </c>
      <c r="S321" s="2">
        <v>2.9564331643705008E-3</v>
      </c>
      <c r="T321" s="2">
        <v>1.1822098279142567E-3</v>
      </c>
      <c r="U321" s="2">
        <v>7.9753774352013251E-3</v>
      </c>
      <c r="V321" s="2">
        <v>2.5931863049291713E-2</v>
      </c>
      <c r="W321" s="2">
        <f t="shared" si="22"/>
        <v>1.8595110249943682E-2</v>
      </c>
    </row>
    <row r="322" spans="1:23" hidden="1" x14ac:dyDescent="0.2">
      <c r="A322" t="str">
        <f t="shared" si="18"/>
        <v/>
      </c>
      <c r="B322" t="str">
        <f t="shared" si="19"/>
        <v>UTCoolingEvaporative AC</v>
      </c>
      <c r="C322" t="str">
        <f t="shared" si="20"/>
        <v>UT2019 CPACooling_Evaporative AC</v>
      </c>
      <c r="D322" t="s">
        <v>117</v>
      </c>
      <c r="E322" t="s">
        <v>120</v>
      </c>
      <c r="F322" s="4" t="s">
        <v>71</v>
      </c>
      <c r="G322" s="4" t="s">
        <v>3</v>
      </c>
      <c r="H322" s="4" t="s">
        <v>9</v>
      </c>
      <c r="I322" s="2">
        <v>4.7181698970683109E-4</v>
      </c>
      <c r="J322" s="2">
        <v>4.6676004530844974E-4</v>
      </c>
      <c r="K322" s="2">
        <v>4.0383406902000117E-2</v>
      </c>
      <c r="L322" s="2">
        <v>4.7454102782538288E-4</v>
      </c>
      <c r="M322" s="2">
        <v>3.2928339375230604E-2</v>
      </c>
      <c r="N322" s="2">
        <v>1.1759528107979466E-2</v>
      </c>
      <c r="O322" s="2">
        <v>0</v>
      </c>
      <c r="P322" s="2">
        <v>3.8221221804809659E-5</v>
      </c>
      <c r="Q322" s="2">
        <v>3.0887061418174811E-5</v>
      </c>
      <c r="R322" s="2">
        <v>4.7455747096300507E-3</v>
      </c>
      <c r="S322" s="2">
        <v>0</v>
      </c>
      <c r="T322" s="2">
        <v>1.1822098279142567E-3</v>
      </c>
      <c r="U322" s="2">
        <v>5.0446124178318667E-4</v>
      </c>
      <c r="V322" s="2">
        <v>8.7470674930776254E-5</v>
      </c>
      <c r="W322" s="2">
        <f t="shared" si="22"/>
        <v>6.6480869418237215E-3</v>
      </c>
    </row>
    <row r="323" spans="1:23" hidden="1" x14ac:dyDescent="0.2">
      <c r="A323" t="str">
        <f t="shared" ref="A323:A386" si="23">IF(D323=D322,"",1)</f>
        <v/>
      </c>
      <c r="B323" t="str">
        <f t="shared" ref="B323:B386" si="24">D323&amp;G323&amp;H323</f>
        <v>UTCoolingAir-Source Heat Pump</v>
      </c>
      <c r="C323" t="str">
        <f t="shared" ref="C323:C386" si="25">D323&amp;E323&amp;F323</f>
        <v>UT2019 CPACooling_Air-Source Heat Pump</v>
      </c>
      <c r="D323" t="s">
        <v>117</v>
      </c>
      <c r="E323" t="s">
        <v>120</v>
      </c>
      <c r="F323" s="4" t="s">
        <v>72</v>
      </c>
      <c r="G323" s="4" t="s">
        <v>3</v>
      </c>
      <c r="H323" s="4" t="s">
        <v>10</v>
      </c>
      <c r="I323" s="2">
        <v>0.14223050124647621</v>
      </c>
      <c r="J323" s="2">
        <v>0.14070607174891983</v>
      </c>
      <c r="K323" s="2">
        <v>4.1856141644794877E-2</v>
      </c>
      <c r="L323" s="2">
        <v>0.14305166986793019</v>
      </c>
      <c r="M323" s="2">
        <v>8.220394628661859E-2</v>
      </c>
      <c r="N323" s="2">
        <v>7.2314763948010702E-2</v>
      </c>
      <c r="O323" s="2">
        <v>5.7721153846153851E-3</v>
      </c>
      <c r="P323" s="2">
        <v>7.589818543473198E-2</v>
      </c>
      <c r="Q323" s="2">
        <v>6.1334300798191403E-2</v>
      </c>
      <c r="R323" s="2">
        <v>5.0952618394305094E-2</v>
      </c>
      <c r="S323" s="2">
        <v>1.6909917018605058E-2</v>
      </c>
      <c r="T323" s="2">
        <v>1.8521287303990025E-2</v>
      </c>
      <c r="U323" s="2">
        <v>0.15207119888333187</v>
      </c>
      <c r="V323" s="2">
        <v>5.4886495472742318E-2</v>
      </c>
      <c r="W323" s="2">
        <f t="shared" si="22"/>
        <v>7.5622086673804545E-2</v>
      </c>
    </row>
    <row r="324" spans="1:23" hidden="1" x14ac:dyDescent="0.2">
      <c r="A324" t="str">
        <f t="shared" si="23"/>
        <v/>
      </c>
      <c r="B324" t="str">
        <f t="shared" si="24"/>
        <v>UTCoolingGeothermal Heat Pump</v>
      </c>
      <c r="C324" t="str">
        <f t="shared" si="25"/>
        <v>UT2019 CPACooling_Geothermal Heat Pump</v>
      </c>
      <c r="D324" t="s">
        <v>117</v>
      </c>
      <c r="E324" t="s">
        <v>120</v>
      </c>
      <c r="F324" s="4" t="s">
        <v>73</v>
      </c>
      <c r="G324" s="4" t="s">
        <v>3</v>
      </c>
      <c r="H324" s="4" t="s">
        <v>11</v>
      </c>
      <c r="I324" s="2">
        <v>7.6261839478082877E-2</v>
      </c>
      <c r="J324" s="2">
        <v>7.5444463481939589E-2</v>
      </c>
      <c r="K324" s="2">
        <v>0</v>
      </c>
      <c r="L324" s="2">
        <v>7.6702137649325625E-2</v>
      </c>
      <c r="M324" s="2">
        <v>0</v>
      </c>
      <c r="N324" s="2">
        <v>0</v>
      </c>
      <c r="O324" s="2">
        <v>8.6581730769230772E-3</v>
      </c>
      <c r="P324" s="2">
        <v>5.4948115816641094E-2</v>
      </c>
      <c r="Q324" s="2">
        <v>4.4404279818914816E-2</v>
      </c>
      <c r="R324" s="2">
        <v>5.4607234630949311E-2</v>
      </c>
      <c r="S324" s="2">
        <v>0</v>
      </c>
      <c r="T324" s="2">
        <v>0</v>
      </c>
      <c r="U324" s="2">
        <v>8.1538272429927158E-2</v>
      </c>
      <c r="V324" s="2">
        <v>1.0488247598438418E-2</v>
      </c>
      <c r="W324" s="2">
        <f t="shared" si="22"/>
        <v>3.4503768855795855E-2</v>
      </c>
    </row>
    <row r="325" spans="1:23" hidden="1" x14ac:dyDescent="0.2">
      <c r="A325" t="str">
        <f t="shared" si="23"/>
        <v/>
      </c>
      <c r="B325" t="str">
        <f t="shared" si="24"/>
        <v>UTHeatingElectric Furnace</v>
      </c>
      <c r="C325" t="str">
        <f t="shared" si="25"/>
        <v>UT2019 CPAHeating_Electric Furnace</v>
      </c>
      <c r="D325" t="s">
        <v>117</v>
      </c>
      <c r="E325" t="s">
        <v>120</v>
      </c>
      <c r="F325" s="4" t="s">
        <v>74</v>
      </c>
      <c r="G325" s="4" t="s">
        <v>12</v>
      </c>
      <c r="H325" s="4" t="s">
        <v>13</v>
      </c>
      <c r="I325" s="2">
        <v>1.234131866398199E-2</v>
      </c>
      <c r="J325" s="2">
        <v>8.51809560144174E-3</v>
      </c>
      <c r="K325" s="2">
        <v>3.3649258828868434E-2</v>
      </c>
      <c r="L325" s="2">
        <v>4.9880836767247092E-3</v>
      </c>
      <c r="M325" s="2">
        <v>6.0836125661213533E-2</v>
      </c>
      <c r="N325" s="2">
        <v>6.3733657468609123E-2</v>
      </c>
      <c r="O325" s="2">
        <v>2.9530484522207263E-2</v>
      </c>
      <c r="P325" s="2">
        <v>0</v>
      </c>
      <c r="Q325" s="2">
        <v>0</v>
      </c>
      <c r="R325" s="2">
        <v>1.4401774543907835E-2</v>
      </c>
      <c r="S325" s="2">
        <v>7.0707150801075196E-3</v>
      </c>
      <c r="T325" s="2">
        <v>4.8923623400534142E-3</v>
      </c>
      <c r="U325" s="2">
        <v>1.1570020378915484E-2</v>
      </c>
      <c r="V325" s="2">
        <v>0.12450002924379691</v>
      </c>
      <c r="W325" s="2">
        <f t="shared" si="22"/>
        <v>2.685942328641628E-2</v>
      </c>
    </row>
    <row r="326" spans="1:23" hidden="1" x14ac:dyDescent="0.2">
      <c r="A326" t="str">
        <f t="shared" si="23"/>
        <v/>
      </c>
      <c r="B326" t="str">
        <f t="shared" si="24"/>
        <v>UTHeatingElectric Room Heat</v>
      </c>
      <c r="C326" t="str">
        <f t="shared" si="25"/>
        <v>UT2019 CPAHeating_Electric Room Heat</v>
      </c>
      <c r="D326" t="s">
        <v>117</v>
      </c>
      <c r="E326" t="s">
        <v>120</v>
      </c>
      <c r="F326" s="4" t="s">
        <v>75</v>
      </c>
      <c r="G326" s="4" t="s">
        <v>12</v>
      </c>
      <c r="H326" s="4" t="s">
        <v>14</v>
      </c>
      <c r="I326" s="2">
        <v>0.23780136929181714</v>
      </c>
      <c r="J326" s="2">
        <v>0.16413276838018828</v>
      </c>
      <c r="K326" s="2">
        <v>0.3934719435416506</v>
      </c>
      <c r="L326" s="2">
        <v>9.611396972749206E-2</v>
      </c>
      <c r="M326" s="2">
        <v>5.5127946993864547E-3</v>
      </c>
      <c r="N326" s="2">
        <v>1.1735783823530089E-2</v>
      </c>
      <c r="O326" s="2">
        <v>6.0845778548504037E-4</v>
      </c>
      <c r="P326" s="2">
        <v>0.16179349055045036</v>
      </c>
      <c r="Q326" s="2">
        <v>4.4376283366962338E-2</v>
      </c>
      <c r="R326" s="2">
        <v>0.51100253868399792</v>
      </c>
      <c r="S326" s="2">
        <v>3.8245434736916925E-2</v>
      </c>
      <c r="T326" s="2">
        <v>2.646274421554231E-2</v>
      </c>
      <c r="U326" s="2">
        <v>0.2229394413799691</v>
      </c>
      <c r="V326" s="2">
        <v>0.14782972827209426</v>
      </c>
      <c r="W326" s="2">
        <f t="shared" si="22"/>
        <v>0.14728762488967737</v>
      </c>
    </row>
    <row r="327" spans="1:23" hidden="1" x14ac:dyDescent="0.2">
      <c r="A327" t="str">
        <f t="shared" si="23"/>
        <v/>
      </c>
      <c r="B327" t="str">
        <f t="shared" si="24"/>
        <v>UTHeatingPTHP</v>
      </c>
      <c r="C327" t="str">
        <f t="shared" si="25"/>
        <v>UT2019 CPAHeating_PTHP</v>
      </c>
      <c r="D327" t="s">
        <v>117</v>
      </c>
      <c r="E327" t="s">
        <v>120</v>
      </c>
      <c r="F327" s="4" t="s">
        <v>76</v>
      </c>
      <c r="G327" s="4" t="s">
        <v>12</v>
      </c>
      <c r="H327" s="4" t="s">
        <v>8</v>
      </c>
      <c r="I327" s="2">
        <v>7.4592818269867177E-3</v>
      </c>
      <c r="J327" s="2">
        <v>7.379333087806369E-3</v>
      </c>
      <c r="K327" s="2">
        <v>7.1169664920310302E-3</v>
      </c>
      <c r="L327" s="2">
        <v>7.5023480337512464E-3</v>
      </c>
      <c r="M327" s="2">
        <v>1.9225688804840411E-2</v>
      </c>
      <c r="N327" s="2">
        <v>6.2967143602967995E-3</v>
      </c>
      <c r="O327" s="2">
        <v>0</v>
      </c>
      <c r="P327" s="2">
        <v>2.0374319740443077E-2</v>
      </c>
      <c r="Q327" s="2">
        <v>1.6464750090678864E-2</v>
      </c>
      <c r="R327" s="2">
        <v>0.13046625758559927</v>
      </c>
      <c r="S327" s="2">
        <v>2.9564331643705012E-3</v>
      </c>
      <c r="T327" s="2">
        <v>1.1822098279142563E-3</v>
      </c>
      <c r="U327" s="2">
        <v>7.9753774352013251E-3</v>
      </c>
      <c r="V327" s="2">
        <v>2.5931863049291713E-2</v>
      </c>
      <c r="W327" s="2">
        <f t="shared" si="22"/>
        <v>1.8595110249943682E-2</v>
      </c>
    </row>
    <row r="328" spans="1:23" hidden="1" x14ac:dyDescent="0.2">
      <c r="A328" t="str">
        <f t="shared" si="23"/>
        <v/>
      </c>
      <c r="B328" t="str">
        <f t="shared" si="24"/>
        <v>UTHeatingAir-Source Heat Pump</v>
      </c>
      <c r="C328" t="str">
        <f t="shared" si="25"/>
        <v>UT2019 CPAHeating_Air-Source Heat Pump</v>
      </c>
      <c r="D328" t="s">
        <v>117</v>
      </c>
      <c r="E328" t="s">
        <v>120</v>
      </c>
      <c r="F328" s="4" t="s">
        <v>77</v>
      </c>
      <c r="G328" s="4" t="s">
        <v>12</v>
      </c>
      <c r="H328" s="4" t="s">
        <v>10</v>
      </c>
      <c r="I328" s="2">
        <v>0.14223050124647621</v>
      </c>
      <c r="J328" s="2">
        <v>0.14070607174891983</v>
      </c>
      <c r="K328" s="2">
        <v>4.1856141644794877E-2</v>
      </c>
      <c r="L328" s="2">
        <v>0.14305166986793019</v>
      </c>
      <c r="M328" s="2">
        <v>8.220394628661859E-2</v>
      </c>
      <c r="N328" s="2">
        <v>7.2314763948010702E-2</v>
      </c>
      <c r="O328" s="2">
        <v>5.7721153846153851E-3</v>
      </c>
      <c r="P328" s="2">
        <v>7.589818543473198E-2</v>
      </c>
      <c r="Q328" s="2">
        <v>6.1334300798191403E-2</v>
      </c>
      <c r="R328" s="2">
        <v>5.0952618394305094E-2</v>
      </c>
      <c r="S328" s="2">
        <v>1.6909917018605058E-2</v>
      </c>
      <c r="T328" s="2">
        <v>1.8521287303990025E-2</v>
      </c>
      <c r="U328" s="2">
        <v>0.15207119888333187</v>
      </c>
      <c r="V328" s="2">
        <v>5.4886495472742318E-2</v>
      </c>
      <c r="W328" s="2">
        <f t="shared" si="22"/>
        <v>7.5622086673804545E-2</v>
      </c>
    </row>
    <row r="329" spans="1:23" hidden="1" x14ac:dyDescent="0.2">
      <c r="A329" t="str">
        <f t="shared" si="23"/>
        <v/>
      </c>
      <c r="B329" t="str">
        <f t="shared" si="24"/>
        <v>UTHeatingGeothermal Heat Pump</v>
      </c>
      <c r="C329" t="str">
        <f t="shared" si="25"/>
        <v>UT2019 CPAHeating_Geothermal Heat Pump</v>
      </c>
      <c r="D329" t="s">
        <v>117</v>
      </c>
      <c r="E329" t="s">
        <v>120</v>
      </c>
      <c r="F329" s="4" t="s">
        <v>78</v>
      </c>
      <c r="G329" s="4" t="s">
        <v>12</v>
      </c>
      <c r="H329" s="4" t="s">
        <v>11</v>
      </c>
      <c r="I329" s="2">
        <v>7.6261839478082877E-2</v>
      </c>
      <c r="J329" s="2">
        <v>7.5444463481939589E-2</v>
      </c>
      <c r="K329" s="2">
        <v>0</v>
      </c>
      <c r="L329" s="2">
        <v>7.6702137649325625E-2</v>
      </c>
      <c r="M329" s="2">
        <v>0</v>
      </c>
      <c r="N329" s="2">
        <v>0</v>
      </c>
      <c r="O329" s="2">
        <v>8.6581730769230772E-3</v>
      </c>
      <c r="P329" s="2">
        <v>5.4948115816641094E-2</v>
      </c>
      <c r="Q329" s="2">
        <v>4.4404279818914816E-2</v>
      </c>
      <c r="R329" s="2">
        <v>5.4607234630949311E-2</v>
      </c>
      <c r="S329" s="2">
        <v>0</v>
      </c>
      <c r="T329" s="2">
        <v>0</v>
      </c>
      <c r="U329" s="2">
        <v>8.1538272429927158E-2</v>
      </c>
      <c r="V329" s="2">
        <v>1.0488247598438418E-2</v>
      </c>
      <c r="W329" s="2">
        <f t="shared" si="22"/>
        <v>3.4503768855795855E-2</v>
      </c>
    </row>
    <row r="330" spans="1:23" hidden="1" x14ac:dyDescent="0.2">
      <c r="A330" t="str">
        <f t="shared" si="23"/>
        <v/>
      </c>
      <c r="B330" t="str">
        <f t="shared" si="24"/>
        <v>UTVentilationVentilation</v>
      </c>
      <c r="C330" t="str">
        <f t="shared" si="25"/>
        <v>UT2019 CPAVentilation_Ventilation</v>
      </c>
      <c r="D330" t="s">
        <v>117</v>
      </c>
      <c r="E330" t="s">
        <v>120</v>
      </c>
      <c r="F330" s="4" t="s">
        <v>79</v>
      </c>
      <c r="G330" s="4" t="s">
        <v>15</v>
      </c>
      <c r="H330" s="4" t="s">
        <v>15</v>
      </c>
      <c r="I330" s="2">
        <v>1</v>
      </c>
      <c r="J330" s="2">
        <v>1</v>
      </c>
      <c r="K330" s="2">
        <v>1</v>
      </c>
      <c r="L330" s="2">
        <v>1</v>
      </c>
      <c r="M330" s="2">
        <v>1</v>
      </c>
      <c r="N330" s="2">
        <v>1</v>
      </c>
      <c r="O330" s="2">
        <v>1</v>
      </c>
      <c r="P330" s="2">
        <v>1</v>
      </c>
      <c r="Q330" s="2">
        <v>1</v>
      </c>
      <c r="R330" s="2">
        <v>1</v>
      </c>
      <c r="S330" s="2">
        <v>1</v>
      </c>
      <c r="T330" s="2">
        <v>1</v>
      </c>
      <c r="U330" s="2">
        <v>1</v>
      </c>
      <c r="V330" s="2">
        <v>1</v>
      </c>
      <c r="W330" s="2">
        <f t="shared" si="22"/>
        <v>1</v>
      </c>
    </row>
    <row r="331" spans="1:23" hidden="1" x14ac:dyDescent="0.2">
      <c r="A331" t="str">
        <f t="shared" si="23"/>
        <v/>
      </c>
      <c r="B331" t="str">
        <f t="shared" si="24"/>
        <v>UTWater HeatingWater Heater</v>
      </c>
      <c r="C331" t="str">
        <f t="shared" si="25"/>
        <v>UT2019 CPAWater Heating_Water Heater</v>
      </c>
      <c r="D331" t="s">
        <v>117</v>
      </c>
      <c r="E331" t="s">
        <v>120</v>
      </c>
      <c r="F331" s="4" t="s">
        <v>80</v>
      </c>
      <c r="G331" s="4" t="s">
        <v>16</v>
      </c>
      <c r="H331" s="4" t="s">
        <v>17</v>
      </c>
      <c r="I331" s="2">
        <v>0.45178015900449359</v>
      </c>
      <c r="J331" s="2">
        <v>0.6</v>
      </c>
      <c r="K331" s="2">
        <v>0.61</v>
      </c>
      <c r="L331" s="2">
        <v>0.61764705882352944</v>
      </c>
      <c r="M331" s="2">
        <v>0.57894736842105265</v>
      </c>
      <c r="N331" s="2">
        <v>0.625</v>
      </c>
      <c r="O331" s="2">
        <v>3.9563000000000001E-2</v>
      </c>
      <c r="P331" s="2">
        <v>0.64322557384929702</v>
      </c>
      <c r="Q331" s="2">
        <v>0.5</v>
      </c>
      <c r="R331" s="2">
        <v>0.5</v>
      </c>
      <c r="S331" s="2">
        <v>0.51893699999999998</v>
      </c>
      <c r="T331" s="2">
        <v>0.52678000000000003</v>
      </c>
      <c r="U331" s="2">
        <v>0.45178015900449359</v>
      </c>
      <c r="V331" s="2">
        <v>0.53030303030303028</v>
      </c>
      <c r="W331" s="2">
        <f t="shared" si="22"/>
        <v>0.51385452495756401</v>
      </c>
    </row>
    <row r="332" spans="1:23" hidden="1" x14ac:dyDescent="0.2">
      <c r="A332" t="str">
        <f t="shared" si="23"/>
        <v/>
      </c>
      <c r="B332" t="str">
        <f t="shared" si="24"/>
        <v>UTInterior LightingGeneral Service Lighting</v>
      </c>
      <c r="C332" t="str">
        <f t="shared" si="25"/>
        <v>UT2019 CPAInterior Lighting_General Service Lighting</v>
      </c>
      <c r="D332" t="s">
        <v>117</v>
      </c>
      <c r="E332" t="s">
        <v>120</v>
      </c>
      <c r="F332" s="4" t="s">
        <v>81</v>
      </c>
      <c r="G332" s="4" t="s">
        <v>18</v>
      </c>
      <c r="H332" s="4" t="s">
        <v>19</v>
      </c>
      <c r="I332" s="2">
        <v>1</v>
      </c>
      <c r="J332" s="2">
        <v>1</v>
      </c>
      <c r="K332" s="2">
        <v>1</v>
      </c>
      <c r="L332" s="2">
        <v>1</v>
      </c>
      <c r="M332" s="2">
        <v>1</v>
      </c>
      <c r="N332" s="2">
        <v>1</v>
      </c>
      <c r="O332" s="2">
        <v>1</v>
      </c>
      <c r="P332" s="2">
        <v>1</v>
      </c>
      <c r="Q332" s="2">
        <v>1</v>
      </c>
      <c r="R332" s="2">
        <v>1</v>
      </c>
      <c r="S332" s="2">
        <v>1</v>
      </c>
      <c r="T332" s="2">
        <v>1</v>
      </c>
      <c r="U332" s="2">
        <v>1</v>
      </c>
      <c r="V332" s="2">
        <v>1</v>
      </c>
      <c r="W332" s="2">
        <f t="shared" si="22"/>
        <v>1</v>
      </c>
    </row>
    <row r="333" spans="1:23" hidden="1" x14ac:dyDescent="0.2">
      <c r="A333" t="str">
        <f t="shared" si="23"/>
        <v/>
      </c>
      <c r="B333" t="str">
        <f t="shared" si="24"/>
        <v>UTInterior LightingExempted Lighting</v>
      </c>
      <c r="C333" t="str">
        <f t="shared" si="25"/>
        <v>UT2019 CPAInterior Lighting_Exempted Lighting</v>
      </c>
      <c r="D333" t="s">
        <v>117</v>
      </c>
      <c r="E333" t="s">
        <v>120</v>
      </c>
      <c r="F333" s="4" t="s">
        <v>82</v>
      </c>
      <c r="G333" s="4" t="s">
        <v>18</v>
      </c>
      <c r="H333" s="4" t="s">
        <v>20</v>
      </c>
      <c r="I333" s="2">
        <v>1</v>
      </c>
      <c r="J333" s="2">
        <v>1</v>
      </c>
      <c r="K333" s="2">
        <v>1</v>
      </c>
      <c r="L333" s="2">
        <v>1</v>
      </c>
      <c r="M333" s="2">
        <v>1</v>
      </c>
      <c r="N333" s="2">
        <v>1</v>
      </c>
      <c r="O333" s="2">
        <v>1</v>
      </c>
      <c r="P333" s="2">
        <v>1</v>
      </c>
      <c r="Q333" s="2">
        <v>1</v>
      </c>
      <c r="R333" s="2">
        <v>1</v>
      </c>
      <c r="S333" s="2">
        <v>1</v>
      </c>
      <c r="T333" s="2">
        <v>1</v>
      </c>
      <c r="U333" s="2">
        <v>1</v>
      </c>
      <c r="V333" s="2">
        <v>1</v>
      </c>
      <c r="W333" s="2">
        <f t="shared" si="22"/>
        <v>1</v>
      </c>
    </row>
    <row r="334" spans="1:23" hidden="1" x14ac:dyDescent="0.2">
      <c r="A334" t="str">
        <f t="shared" si="23"/>
        <v/>
      </c>
      <c r="B334" t="str">
        <f t="shared" si="24"/>
        <v>UTInterior LightingHigh-Bay Lighting</v>
      </c>
      <c r="C334" t="str">
        <f t="shared" si="25"/>
        <v>UT2019 CPAInterior Lighting_High-Bay Lighting</v>
      </c>
      <c r="D334" t="s">
        <v>117</v>
      </c>
      <c r="E334" t="s">
        <v>120</v>
      </c>
      <c r="F334" s="4" t="s">
        <v>83</v>
      </c>
      <c r="G334" s="4" t="s">
        <v>18</v>
      </c>
      <c r="H334" s="4" t="s">
        <v>21</v>
      </c>
      <c r="I334" s="2">
        <v>1</v>
      </c>
      <c r="J334" s="2">
        <v>1</v>
      </c>
      <c r="K334" s="2">
        <v>1</v>
      </c>
      <c r="L334" s="2">
        <v>1</v>
      </c>
      <c r="M334" s="2">
        <v>1</v>
      </c>
      <c r="N334" s="2">
        <v>1</v>
      </c>
      <c r="O334" s="2">
        <v>1</v>
      </c>
      <c r="P334" s="2">
        <v>1</v>
      </c>
      <c r="Q334" s="2">
        <v>1</v>
      </c>
      <c r="R334" s="2">
        <v>1</v>
      </c>
      <c r="S334" s="2">
        <v>1</v>
      </c>
      <c r="T334" s="2">
        <v>1</v>
      </c>
      <c r="U334" s="2">
        <v>1</v>
      </c>
      <c r="V334" s="2">
        <v>1</v>
      </c>
      <c r="W334" s="2">
        <f t="shared" si="22"/>
        <v>1</v>
      </c>
    </row>
    <row r="335" spans="1:23" hidden="1" x14ac:dyDescent="0.2">
      <c r="A335" t="str">
        <f t="shared" si="23"/>
        <v/>
      </c>
      <c r="B335" t="str">
        <f t="shared" si="24"/>
        <v>UTInterior LightingLinear Lighting</v>
      </c>
      <c r="C335" t="str">
        <f t="shared" si="25"/>
        <v>UT2019 CPAInterior Lighting_Linear Lighting</v>
      </c>
      <c r="D335" t="s">
        <v>117</v>
      </c>
      <c r="E335" t="s">
        <v>120</v>
      </c>
      <c r="F335" s="4" t="s">
        <v>84</v>
      </c>
      <c r="G335" s="4" t="s">
        <v>18</v>
      </c>
      <c r="H335" s="4" t="s">
        <v>22</v>
      </c>
      <c r="I335" s="2">
        <v>1</v>
      </c>
      <c r="J335" s="2">
        <v>1</v>
      </c>
      <c r="K335" s="2">
        <v>1</v>
      </c>
      <c r="L335" s="2">
        <v>1</v>
      </c>
      <c r="M335" s="2">
        <v>1</v>
      </c>
      <c r="N335" s="2">
        <v>1</v>
      </c>
      <c r="O335" s="2">
        <v>1</v>
      </c>
      <c r="P335" s="2">
        <v>1</v>
      </c>
      <c r="Q335" s="2">
        <v>1</v>
      </c>
      <c r="R335" s="2">
        <v>1</v>
      </c>
      <c r="S335" s="2">
        <v>1</v>
      </c>
      <c r="T335" s="2">
        <v>1</v>
      </c>
      <c r="U335" s="2">
        <v>1</v>
      </c>
      <c r="V335" s="2">
        <v>1</v>
      </c>
      <c r="W335" s="2">
        <f t="shared" si="22"/>
        <v>1</v>
      </c>
    </row>
    <row r="336" spans="1:23" hidden="1" x14ac:dyDescent="0.2">
      <c r="A336" t="str">
        <f t="shared" si="23"/>
        <v/>
      </c>
      <c r="B336" t="str">
        <f t="shared" si="24"/>
        <v>UTExterior LightingGeneral Service Lighting</v>
      </c>
      <c r="C336" t="str">
        <f t="shared" si="25"/>
        <v>UT2019 CPAExterior Lighting_General Service Lighting</v>
      </c>
      <c r="D336" t="s">
        <v>117</v>
      </c>
      <c r="E336" t="s">
        <v>120</v>
      </c>
      <c r="F336" s="4" t="s">
        <v>85</v>
      </c>
      <c r="G336" s="4" t="s">
        <v>23</v>
      </c>
      <c r="H336" s="4" t="s">
        <v>19</v>
      </c>
      <c r="I336" s="2">
        <v>1</v>
      </c>
      <c r="J336" s="2">
        <v>1</v>
      </c>
      <c r="K336" s="2">
        <v>1</v>
      </c>
      <c r="L336" s="2">
        <v>1</v>
      </c>
      <c r="M336" s="2">
        <v>1</v>
      </c>
      <c r="N336" s="2">
        <v>1</v>
      </c>
      <c r="O336" s="2">
        <v>1</v>
      </c>
      <c r="P336" s="2">
        <v>1</v>
      </c>
      <c r="Q336" s="2">
        <v>1</v>
      </c>
      <c r="R336" s="2">
        <v>1</v>
      </c>
      <c r="S336" s="2">
        <v>1</v>
      </c>
      <c r="T336" s="2">
        <v>1</v>
      </c>
      <c r="U336" s="2">
        <v>1</v>
      </c>
      <c r="V336" s="2">
        <v>1</v>
      </c>
      <c r="W336" s="2">
        <f t="shared" si="22"/>
        <v>1</v>
      </c>
    </row>
    <row r="337" spans="1:23" hidden="1" x14ac:dyDescent="0.2">
      <c r="A337" t="str">
        <f t="shared" si="23"/>
        <v/>
      </c>
      <c r="B337" t="str">
        <f t="shared" si="24"/>
        <v>UTExterior LightingArea Lighting</v>
      </c>
      <c r="C337" t="str">
        <f t="shared" si="25"/>
        <v>UT2019 CPAExterior Lighting_Area Lighting</v>
      </c>
      <c r="D337" t="s">
        <v>117</v>
      </c>
      <c r="E337" t="s">
        <v>120</v>
      </c>
      <c r="F337" s="4" t="s">
        <v>86</v>
      </c>
      <c r="G337" s="4" t="s">
        <v>23</v>
      </c>
      <c r="H337" s="4" t="s">
        <v>24</v>
      </c>
      <c r="I337" s="2">
        <v>1</v>
      </c>
      <c r="J337" s="2">
        <v>1</v>
      </c>
      <c r="K337" s="2">
        <v>1</v>
      </c>
      <c r="L337" s="2">
        <v>1</v>
      </c>
      <c r="M337" s="2">
        <v>1</v>
      </c>
      <c r="N337" s="2">
        <v>1</v>
      </c>
      <c r="O337" s="2">
        <v>1</v>
      </c>
      <c r="P337" s="2">
        <v>1</v>
      </c>
      <c r="Q337" s="2">
        <v>1</v>
      </c>
      <c r="R337" s="2">
        <v>1</v>
      </c>
      <c r="S337" s="2">
        <v>1</v>
      </c>
      <c r="T337" s="2">
        <v>1</v>
      </c>
      <c r="U337" s="2">
        <v>1</v>
      </c>
      <c r="V337" s="2">
        <v>1</v>
      </c>
      <c r="W337" s="2">
        <f t="shared" si="22"/>
        <v>1</v>
      </c>
    </row>
    <row r="338" spans="1:23" hidden="1" x14ac:dyDescent="0.2">
      <c r="A338" t="str">
        <f t="shared" si="23"/>
        <v/>
      </c>
      <c r="B338" t="str">
        <f t="shared" si="24"/>
        <v>UTExterior LightingLinear Lighting</v>
      </c>
      <c r="C338" t="str">
        <f t="shared" si="25"/>
        <v>UT2019 CPAExterior Lighting_Linear Lighting</v>
      </c>
      <c r="D338" t="s">
        <v>117</v>
      </c>
      <c r="E338" t="s">
        <v>120</v>
      </c>
      <c r="F338" s="4" t="s">
        <v>87</v>
      </c>
      <c r="G338" s="4" t="s">
        <v>23</v>
      </c>
      <c r="H338" s="4" t="s">
        <v>22</v>
      </c>
      <c r="I338" s="2">
        <v>1</v>
      </c>
      <c r="J338" s="2">
        <v>1</v>
      </c>
      <c r="K338" s="2">
        <v>1</v>
      </c>
      <c r="L338" s="2">
        <v>1</v>
      </c>
      <c r="M338" s="2">
        <v>1</v>
      </c>
      <c r="N338" s="2">
        <v>1</v>
      </c>
      <c r="O338" s="2">
        <v>1</v>
      </c>
      <c r="P338" s="2">
        <v>1</v>
      </c>
      <c r="Q338" s="2">
        <v>1</v>
      </c>
      <c r="R338" s="2">
        <v>1</v>
      </c>
      <c r="S338" s="2">
        <v>1</v>
      </c>
      <c r="T338" s="2">
        <v>1</v>
      </c>
      <c r="U338" s="2">
        <v>1</v>
      </c>
      <c r="V338" s="2">
        <v>1</v>
      </c>
      <c r="W338" s="2">
        <f t="shared" si="22"/>
        <v>1</v>
      </c>
    </row>
    <row r="339" spans="1:23" hidden="1" x14ac:dyDescent="0.2">
      <c r="A339" t="str">
        <f t="shared" si="23"/>
        <v/>
      </c>
      <c r="B339" t="str">
        <f t="shared" si="24"/>
        <v>UTRefrigeration Walk-in Refrigerator/Freezer</v>
      </c>
      <c r="C339" t="str">
        <f t="shared" si="25"/>
        <v>UT2019 CPARefrigeration _Walk-in Refrigerator/Freezer</v>
      </c>
      <c r="D339" t="s">
        <v>117</v>
      </c>
      <c r="E339" t="s">
        <v>120</v>
      </c>
      <c r="F339" s="4" t="s">
        <v>88</v>
      </c>
      <c r="G339" s="4" t="s">
        <v>25</v>
      </c>
      <c r="H339" s="4" t="s">
        <v>26</v>
      </c>
      <c r="I339" s="2">
        <v>0.02</v>
      </c>
      <c r="J339" s="2">
        <v>0</v>
      </c>
      <c r="K339" s="2">
        <v>0.02</v>
      </c>
      <c r="L339" s="2">
        <v>0</v>
      </c>
      <c r="M339" s="2">
        <v>0.74</v>
      </c>
      <c r="N339" s="2">
        <v>0.16</v>
      </c>
      <c r="O339" s="2">
        <v>0.33</v>
      </c>
      <c r="P339" s="2">
        <v>7.6925418569254181E-2</v>
      </c>
      <c r="Q339" s="2">
        <v>0.19</v>
      </c>
      <c r="R339" s="2">
        <v>0.03</v>
      </c>
      <c r="S339" s="2">
        <v>1.0989010989011E-2</v>
      </c>
      <c r="T339" s="2">
        <v>0.91700000000000004</v>
      </c>
      <c r="U339" s="2">
        <v>0.02</v>
      </c>
      <c r="V339" s="2">
        <v>0.10344827586206896</v>
      </c>
      <c r="W339" s="2">
        <f t="shared" si="22"/>
        <v>0.18702590753002385</v>
      </c>
    </row>
    <row r="340" spans="1:23" hidden="1" x14ac:dyDescent="0.2">
      <c r="A340" t="str">
        <f t="shared" si="23"/>
        <v/>
      </c>
      <c r="B340" t="str">
        <f t="shared" si="24"/>
        <v>UTRefrigeration Reach-in Refrigerator/Freezer</v>
      </c>
      <c r="C340" t="str">
        <f t="shared" si="25"/>
        <v>UT2019 CPARefrigeration _Reach-in Refrigerator/Freezer</v>
      </c>
      <c r="D340" t="s">
        <v>117</v>
      </c>
      <c r="E340" t="s">
        <v>120</v>
      </c>
      <c r="F340" s="4" t="s">
        <v>89</v>
      </c>
      <c r="G340" s="4" t="s">
        <v>25</v>
      </c>
      <c r="H340" s="4" t="s">
        <v>27</v>
      </c>
      <c r="I340" s="2">
        <v>0.14000000000000001</v>
      </c>
      <c r="J340" s="2">
        <v>8.771929824561403E-2</v>
      </c>
      <c r="K340" s="2">
        <v>0.14000000000000001</v>
      </c>
      <c r="L340" s="2">
        <v>5.3571428571428568E-2</v>
      </c>
      <c r="M340" s="2">
        <v>7.0000000000000007E-2</v>
      </c>
      <c r="N340" s="2">
        <v>0.83055975794251102</v>
      </c>
      <c r="O340" s="2">
        <v>0.5</v>
      </c>
      <c r="P340" s="2">
        <v>0.13360730593607306</v>
      </c>
      <c r="Q340" s="2">
        <v>0.33</v>
      </c>
      <c r="R340" s="2">
        <v>0.19</v>
      </c>
      <c r="S340" s="2">
        <v>0.02</v>
      </c>
      <c r="T340" s="2">
        <v>0.02</v>
      </c>
      <c r="U340" s="2">
        <v>0.14000000000000001</v>
      </c>
      <c r="V340" s="2">
        <v>0.1206896551724138</v>
      </c>
      <c r="W340" s="2">
        <f t="shared" si="22"/>
        <v>0.19829624613343147</v>
      </c>
    </row>
    <row r="341" spans="1:23" hidden="1" x14ac:dyDescent="0.2">
      <c r="A341" t="str">
        <f t="shared" si="23"/>
        <v/>
      </c>
      <c r="B341" t="str">
        <f t="shared" si="24"/>
        <v>UTRefrigeration Glass Door Display</v>
      </c>
      <c r="C341" t="str">
        <f t="shared" si="25"/>
        <v>UT2019 CPARefrigeration _Glass Door Display</v>
      </c>
      <c r="D341" t="s">
        <v>117</v>
      </c>
      <c r="E341" t="s">
        <v>120</v>
      </c>
      <c r="F341" s="4" t="s">
        <v>90</v>
      </c>
      <c r="G341" s="4" t="s">
        <v>25</v>
      </c>
      <c r="H341" s="4" t="s">
        <v>28</v>
      </c>
      <c r="I341" s="2">
        <v>0.77400000000000002</v>
      </c>
      <c r="J341" s="2">
        <v>0</v>
      </c>
      <c r="K341" s="2">
        <v>0.81699999999999995</v>
      </c>
      <c r="L341" s="2">
        <v>5.3571428571428568E-2</v>
      </c>
      <c r="M341" s="2">
        <v>5.1999999999999998E-2</v>
      </c>
      <c r="N341" s="2">
        <v>0.94899999999999995</v>
      </c>
      <c r="O341" s="2">
        <v>0.90400000000000003</v>
      </c>
      <c r="P341" s="2">
        <v>0.26600000000000001</v>
      </c>
      <c r="Q341" s="2">
        <v>0.65700000000000003</v>
      </c>
      <c r="R341" s="2">
        <v>0.58899999999999997</v>
      </c>
      <c r="S341" s="2">
        <v>0.10100000000000001</v>
      </c>
      <c r="T341" s="2">
        <v>0.10100000000000001</v>
      </c>
      <c r="U341" s="2">
        <v>5.0999999999999997E-2</v>
      </c>
      <c r="V341" s="2">
        <v>3.4482758620689655E-2</v>
      </c>
      <c r="W341" s="2">
        <f t="shared" si="22"/>
        <v>0.38207529908515125</v>
      </c>
    </row>
    <row r="342" spans="1:23" hidden="1" x14ac:dyDescent="0.2">
      <c r="A342" t="str">
        <f t="shared" si="23"/>
        <v/>
      </c>
      <c r="B342" t="str">
        <f t="shared" si="24"/>
        <v>UTRefrigeration Open Display Case</v>
      </c>
      <c r="C342" t="str">
        <f t="shared" si="25"/>
        <v>UT2019 CPARefrigeration _Open Display Case</v>
      </c>
      <c r="D342" t="s">
        <v>117</v>
      </c>
      <c r="E342" t="s">
        <v>120</v>
      </c>
      <c r="F342" s="4" t="s">
        <v>91</v>
      </c>
      <c r="G342" s="4" t="s">
        <v>25</v>
      </c>
      <c r="H342" s="4" t="s">
        <v>29</v>
      </c>
      <c r="I342" s="2">
        <v>0.77400000000000002</v>
      </c>
      <c r="J342" s="2">
        <v>0</v>
      </c>
      <c r="K342" s="2">
        <v>0.81699999999999995</v>
      </c>
      <c r="L342" s="2">
        <v>5.3571428571428568E-2</v>
      </c>
      <c r="M342" s="2">
        <v>5.1999999999999998E-2</v>
      </c>
      <c r="N342" s="2">
        <v>0.94899999999999995</v>
      </c>
      <c r="O342" s="2">
        <v>0.90400000000000003</v>
      </c>
      <c r="P342" s="2">
        <v>0.26600000000000001</v>
      </c>
      <c r="Q342" s="2">
        <v>0.65700000000000003</v>
      </c>
      <c r="R342" s="2">
        <v>0.58899999999999997</v>
      </c>
      <c r="S342" s="2">
        <v>0.10100000000000001</v>
      </c>
      <c r="T342" s="2">
        <v>0.10100000000000001</v>
      </c>
      <c r="U342" s="2">
        <v>5.0999999999999997E-2</v>
      </c>
      <c r="V342" s="2">
        <v>3.4482758620689655E-2</v>
      </c>
      <c r="W342" s="2">
        <f t="shared" si="22"/>
        <v>0.38207529908515125</v>
      </c>
    </row>
    <row r="343" spans="1:23" hidden="1" x14ac:dyDescent="0.2">
      <c r="A343" t="str">
        <f t="shared" si="23"/>
        <v/>
      </c>
      <c r="B343" t="str">
        <f t="shared" si="24"/>
        <v>UTRefrigeration Icemaker</v>
      </c>
      <c r="C343" t="str">
        <f t="shared" si="25"/>
        <v>UT2019 CPARefrigeration _Icemaker</v>
      </c>
      <c r="D343" t="s">
        <v>117</v>
      </c>
      <c r="E343" t="s">
        <v>120</v>
      </c>
      <c r="F343" s="4" t="s">
        <v>92</v>
      </c>
      <c r="G343" s="4" t="s">
        <v>25</v>
      </c>
      <c r="H343" s="4" t="s">
        <v>30</v>
      </c>
      <c r="I343" s="2">
        <v>0.44900000000000001</v>
      </c>
      <c r="J343" s="2">
        <v>5.0999999999999997E-2</v>
      </c>
      <c r="K343" s="2">
        <v>0.52400000000000002</v>
      </c>
      <c r="L343" s="2">
        <v>5.0999999999999997E-2</v>
      </c>
      <c r="M343" s="2">
        <v>0.97299999999999998</v>
      </c>
      <c r="N343" s="2">
        <v>0.98899999999999999</v>
      </c>
      <c r="O343" s="2">
        <v>0.90400000000000003</v>
      </c>
      <c r="P343" s="2">
        <v>0.26600000000000001</v>
      </c>
      <c r="Q343" s="2">
        <v>0.65700000000000003</v>
      </c>
      <c r="R343" s="2">
        <v>0.58899999999999997</v>
      </c>
      <c r="S343" s="2">
        <v>0.10100000000000001</v>
      </c>
      <c r="T343" s="2">
        <v>0.91700000000000004</v>
      </c>
      <c r="U343" s="2">
        <v>5.0999999999999997E-2</v>
      </c>
      <c r="V343" s="2">
        <v>0.216</v>
      </c>
      <c r="W343" s="2">
        <f t="shared" si="22"/>
        <v>0.48128571428571426</v>
      </c>
    </row>
    <row r="344" spans="1:23" hidden="1" x14ac:dyDescent="0.2">
      <c r="A344" t="str">
        <f t="shared" si="23"/>
        <v/>
      </c>
      <c r="B344" t="str">
        <f t="shared" si="24"/>
        <v>UTRefrigeration Vending Machine</v>
      </c>
      <c r="C344" t="str">
        <f t="shared" si="25"/>
        <v>UT2019 CPARefrigeration _Vending Machine</v>
      </c>
      <c r="D344" t="s">
        <v>117</v>
      </c>
      <c r="E344" t="s">
        <v>120</v>
      </c>
      <c r="F344" s="4" t="s">
        <v>93</v>
      </c>
      <c r="G344" s="4" t="s">
        <v>25</v>
      </c>
      <c r="H344" s="4" t="s">
        <v>31</v>
      </c>
      <c r="I344" s="2">
        <v>0.44900000000000001</v>
      </c>
      <c r="J344" s="2">
        <v>5.0999999999999997E-2</v>
      </c>
      <c r="K344" s="2">
        <v>0.52400000000000002</v>
      </c>
      <c r="L344" s="2">
        <v>5.0999999999999997E-2</v>
      </c>
      <c r="M344" s="2">
        <v>0.97299999999999998</v>
      </c>
      <c r="N344" s="2">
        <v>0.98899999999999999</v>
      </c>
      <c r="O344" s="2">
        <v>0.90400000000000003</v>
      </c>
      <c r="P344" s="2">
        <v>0.26600000000000001</v>
      </c>
      <c r="Q344" s="2">
        <v>0.65700000000000003</v>
      </c>
      <c r="R344" s="2">
        <v>0.58899999999999997</v>
      </c>
      <c r="S344" s="2">
        <v>0.10100000000000001</v>
      </c>
      <c r="T344" s="2">
        <v>0.91700000000000004</v>
      </c>
      <c r="U344" s="2">
        <v>5.0999999999999997E-2</v>
      </c>
      <c r="V344" s="2">
        <v>0.216</v>
      </c>
      <c r="W344" s="2">
        <f t="shared" si="22"/>
        <v>0.48128571428571426</v>
      </c>
    </row>
    <row r="345" spans="1:23" hidden="1" x14ac:dyDescent="0.2">
      <c r="A345" t="str">
        <f t="shared" si="23"/>
        <v/>
      </c>
      <c r="B345" t="str">
        <f t="shared" si="24"/>
        <v>UTFood PreparationOven</v>
      </c>
      <c r="C345" t="str">
        <f t="shared" si="25"/>
        <v>UT2019 CPAFood Preparation_Oven</v>
      </c>
      <c r="D345" t="s">
        <v>117</v>
      </c>
      <c r="E345" t="s">
        <v>120</v>
      </c>
      <c r="F345" s="4" t="s">
        <v>94</v>
      </c>
      <c r="G345" s="4" t="s">
        <v>32</v>
      </c>
      <c r="H345" s="4" t="s">
        <v>33</v>
      </c>
      <c r="I345" s="2">
        <v>0.66</v>
      </c>
      <c r="J345" s="2">
        <v>3.6464000000000003E-2</v>
      </c>
      <c r="K345" s="2">
        <v>0.48899999999999999</v>
      </c>
      <c r="L345" s="2">
        <v>3.6464000000000003E-2</v>
      </c>
      <c r="M345" s="2">
        <v>0</v>
      </c>
      <c r="N345" s="2">
        <v>0.11</v>
      </c>
      <c r="O345" s="2">
        <v>0.69699999999999995</v>
      </c>
      <c r="P345" s="2">
        <v>0.21049200000000001</v>
      </c>
      <c r="Q345" s="2">
        <v>0.64800000000000002</v>
      </c>
      <c r="R345" s="2">
        <v>0.13800000000000001</v>
      </c>
      <c r="S345" s="2">
        <v>2.2665999999999999E-2</v>
      </c>
      <c r="T345" s="2">
        <v>0.40838600000000003</v>
      </c>
      <c r="U345" s="2">
        <v>3.6464000000000003E-2</v>
      </c>
      <c r="V345" s="2">
        <v>0.58899999999999997</v>
      </c>
      <c r="W345" s="2">
        <f t="shared" si="22"/>
        <v>0.29156685714285718</v>
      </c>
    </row>
    <row r="346" spans="1:23" hidden="1" x14ac:dyDescent="0.2">
      <c r="A346" t="str">
        <f t="shared" si="23"/>
        <v/>
      </c>
      <c r="B346" t="str">
        <f t="shared" si="24"/>
        <v>UTFood PreparationFryer</v>
      </c>
      <c r="C346" t="str">
        <f t="shared" si="25"/>
        <v>UT2019 CPAFood Preparation_Fryer</v>
      </c>
      <c r="D346" t="s">
        <v>117</v>
      </c>
      <c r="E346" t="s">
        <v>120</v>
      </c>
      <c r="F346" s="4" t="s">
        <v>95</v>
      </c>
      <c r="G346" s="4" t="s">
        <v>32</v>
      </c>
      <c r="H346" s="4" t="s">
        <v>34</v>
      </c>
      <c r="I346" s="2">
        <v>0.76400000000000001</v>
      </c>
      <c r="J346" s="2">
        <v>3.6464000000000003E-2</v>
      </c>
      <c r="K346" s="2">
        <v>0.45200000000000001</v>
      </c>
      <c r="L346" s="2">
        <v>3.6464000000000003E-2</v>
      </c>
      <c r="M346" s="2">
        <v>0</v>
      </c>
      <c r="N346" s="2">
        <v>0.87</v>
      </c>
      <c r="O346" s="2">
        <v>0.80700000000000005</v>
      </c>
      <c r="P346" s="2">
        <v>0.21049200000000001</v>
      </c>
      <c r="Q346" s="2">
        <v>0.58599999999999997</v>
      </c>
      <c r="R346" s="2">
        <v>0.21</v>
      </c>
      <c r="S346" s="2">
        <v>2.2665999999999999E-2</v>
      </c>
      <c r="T346" s="2">
        <v>0.40838600000000003</v>
      </c>
      <c r="U346" s="2">
        <v>3.6464000000000003E-2</v>
      </c>
      <c r="V346" s="2">
        <v>0.29899999999999999</v>
      </c>
      <c r="W346" s="2">
        <f t="shared" si="22"/>
        <v>0.33849542857142856</v>
      </c>
    </row>
    <row r="347" spans="1:23" hidden="1" x14ac:dyDescent="0.2">
      <c r="A347" t="str">
        <f t="shared" si="23"/>
        <v/>
      </c>
      <c r="B347" t="str">
        <f t="shared" si="24"/>
        <v>UTFood PreparationDishwasher</v>
      </c>
      <c r="C347" t="str">
        <f t="shared" si="25"/>
        <v>UT2019 CPAFood Preparation_Dishwasher</v>
      </c>
      <c r="D347" t="s">
        <v>117</v>
      </c>
      <c r="E347" t="s">
        <v>120</v>
      </c>
      <c r="F347" s="4" t="s">
        <v>96</v>
      </c>
      <c r="G347" s="4" t="s">
        <v>32</v>
      </c>
      <c r="H347" s="4" t="s">
        <v>35</v>
      </c>
      <c r="I347" s="2">
        <v>0.430614</v>
      </c>
      <c r="J347" s="2">
        <v>3.6464000000000003E-2</v>
      </c>
      <c r="K347" s="2">
        <v>0.3957</v>
      </c>
      <c r="L347" s="2">
        <v>3.6464000000000003E-2</v>
      </c>
      <c r="M347" s="2">
        <v>0.52509700000000004</v>
      </c>
      <c r="N347" s="2">
        <v>0.548682</v>
      </c>
      <c r="O347" s="2">
        <v>0.53468099999999996</v>
      </c>
      <c r="P347" s="2">
        <v>0.21049200000000001</v>
      </c>
      <c r="Q347" s="2">
        <v>0.523231</v>
      </c>
      <c r="R347" s="2">
        <v>0.30025000000000002</v>
      </c>
      <c r="S347" s="2">
        <v>2.2665999999999999E-2</v>
      </c>
      <c r="T347" s="2">
        <v>0.40838600000000003</v>
      </c>
      <c r="U347" s="2">
        <v>3.6464000000000003E-2</v>
      </c>
      <c r="V347" s="2">
        <v>0.15409500000000001</v>
      </c>
      <c r="W347" s="2">
        <f t="shared" si="22"/>
        <v>0.29737757142857146</v>
      </c>
    </row>
    <row r="348" spans="1:23" hidden="1" x14ac:dyDescent="0.2">
      <c r="A348" t="str">
        <f t="shared" si="23"/>
        <v/>
      </c>
      <c r="B348" t="str">
        <f t="shared" si="24"/>
        <v>UTFood PreparationHot Food Container</v>
      </c>
      <c r="C348" t="str">
        <f t="shared" si="25"/>
        <v>UT2019 CPAFood Preparation_Hot Food Container</v>
      </c>
      <c r="D348" t="s">
        <v>117</v>
      </c>
      <c r="E348" t="s">
        <v>120</v>
      </c>
      <c r="F348" s="4" t="s">
        <v>97</v>
      </c>
      <c r="G348" s="4" t="s">
        <v>32</v>
      </c>
      <c r="H348" s="4" t="s">
        <v>36</v>
      </c>
      <c r="I348" s="2">
        <v>0.430614</v>
      </c>
      <c r="J348" s="2">
        <v>3.6464000000000003E-2</v>
      </c>
      <c r="K348" s="2">
        <v>0.3957</v>
      </c>
      <c r="L348" s="2">
        <v>3.6464000000000003E-2</v>
      </c>
      <c r="M348" s="2">
        <v>0</v>
      </c>
      <c r="N348" s="2">
        <v>0.73</v>
      </c>
      <c r="O348" s="2">
        <v>0.53468099999999996</v>
      </c>
      <c r="P348" s="2">
        <v>0.21049200000000001</v>
      </c>
      <c r="Q348" s="2">
        <v>0.523231</v>
      </c>
      <c r="R348" s="2">
        <v>0.30025000000000002</v>
      </c>
      <c r="S348" s="2">
        <v>2.2665999999999999E-2</v>
      </c>
      <c r="T348" s="2">
        <v>0.40838600000000003</v>
      </c>
      <c r="U348" s="2">
        <v>3.6464000000000003E-2</v>
      </c>
      <c r="V348" s="2">
        <v>0.15409500000000001</v>
      </c>
      <c r="W348" s="2">
        <f t="shared" si="22"/>
        <v>0.27282192857142856</v>
      </c>
    </row>
    <row r="349" spans="1:23" hidden="1" x14ac:dyDescent="0.2">
      <c r="A349" t="str">
        <f t="shared" si="23"/>
        <v/>
      </c>
      <c r="B349" t="str">
        <f t="shared" si="24"/>
        <v>UTFood PreparationSteamer</v>
      </c>
      <c r="C349" t="str">
        <f t="shared" si="25"/>
        <v>UT2019 CPAFood Preparation_Steamer</v>
      </c>
      <c r="D349" t="s">
        <v>117</v>
      </c>
      <c r="E349" t="s">
        <v>120</v>
      </c>
      <c r="F349" s="4" t="s">
        <v>98</v>
      </c>
      <c r="G349" s="4" t="s">
        <v>32</v>
      </c>
      <c r="H349" s="4" t="s">
        <v>37</v>
      </c>
      <c r="I349" s="2">
        <v>0.430614</v>
      </c>
      <c r="J349" s="2">
        <v>3.6464000000000003E-2</v>
      </c>
      <c r="K349" s="2">
        <v>0.3957</v>
      </c>
      <c r="L349" s="2">
        <v>3.6464000000000003E-2</v>
      </c>
      <c r="M349" s="2">
        <v>0</v>
      </c>
      <c r="N349" s="2">
        <v>0.2</v>
      </c>
      <c r="O349" s="2">
        <v>0.53468099999999996</v>
      </c>
      <c r="P349" s="2">
        <v>0.21049200000000001</v>
      </c>
      <c r="Q349" s="2">
        <v>0.523231</v>
      </c>
      <c r="R349" s="2">
        <v>0.30025000000000002</v>
      </c>
      <c r="S349" s="2">
        <v>2.2665999999999999E-2</v>
      </c>
      <c r="T349" s="2">
        <v>0.40838600000000003</v>
      </c>
      <c r="U349" s="2">
        <v>3.6464000000000003E-2</v>
      </c>
      <c r="V349" s="2">
        <v>0.15409500000000001</v>
      </c>
      <c r="W349" s="2">
        <f t="shared" si="22"/>
        <v>0.23496478571428575</v>
      </c>
    </row>
    <row r="350" spans="1:23" hidden="1" x14ac:dyDescent="0.2">
      <c r="A350" t="str">
        <f t="shared" si="23"/>
        <v/>
      </c>
      <c r="B350" t="str">
        <f t="shared" si="24"/>
        <v>UTOffice EquipmentDesktop Computer</v>
      </c>
      <c r="C350" t="str">
        <f t="shared" si="25"/>
        <v>UT2019 CPAOffice Equipment_Desktop Computer</v>
      </c>
      <c r="D350" t="s">
        <v>117</v>
      </c>
      <c r="E350" t="s">
        <v>120</v>
      </c>
      <c r="F350" s="4" t="s">
        <v>99</v>
      </c>
      <c r="G350" s="4" t="s">
        <v>38</v>
      </c>
      <c r="H350" s="4" t="s">
        <v>39</v>
      </c>
      <c r="I350" s="2">
        <v>1</v>
      </c>
      <c r="J350" s="2">
        <v>1</v>
      </c>
      <c r="K350" s="2">
        <v>1</v>
      </c>
      <c r="L350" s="2">
        <v>1</v>
      </c>
      <c r="M350" s="2">
        <v>1</v>
      </c>
      <c r="N350" s="2">
        <v>1</v>
      </c>
      <c r="O350" s="2">
        <v>1</v>
      </c>
      <c r="P350" s="2">
        <v>1</v>
      </c>
      <c r="Q350" s="2">
        <v>1</v>
      </c>
      <c r="R350" s="2">
        <v>1</v>
      </c>
      <c r="S350" s="2">
        <v>1</v>
      </c>
      <c r="T350" s="2">
        <v>1</v>
      </c>
      <c r="U350" s="2">
        <v>1</v>
      </c>
      <c r="V350" s="2">
        <v>1</v>
      </c>
      <c r="W350" s="2">
        <f t="shared" si="22"/>
        <v>1</v>
      </c>
    </row>
    <row r="351" spans="1:23" hidden="1" x14ac:dyDescent="0.2">
      <c r="A351" t="str">
        <f t="shared" si="23"/>
        <v/>
      </c>
      <c r="B351" t="str">
        <f t="shared" si="24"/>
        <v>UTOffice EquipmentLaptop</v>
      </c>
      <c r="C351" t="str">
        <f t="shared" si="25"/>
        <v>UT2019 CPAOffice Equipment_Laptop</v>
      </c>
      <c r="D351" t="s">
        <v>117</v>
      </c>
      <c r="E351" t="s">
        <v>120</v>
      </c>
      <c r="F351" s="4" t="s">
        <v>100</v>
      </c>
      <c r="G351" s="4" t="s">
        <v>38</v>
      </c>
      <c r="H351" s="4" t="s">
        <v>40</v>
      </c>
      <c r="I351" s="2">
        <v>1</v>
      </c>
      <c r="J351" s="2">
        <v>1</v>
      </c>
      <c r="K351" s="2">
        <v>1</v>
      </c>
      <c r="L351" s="2">
        <v>1</v>
      </c>
      <c r="M351" s="2">
        <v>1</v>
      </c>
      <c r="N351" s="2">
        <v>0.64</v>
      </c>
      <c r="O351" s="2">
        <v>1</v>
      </c>
      <c r="P351" s="2">
        <v>1</v>
      </c>
      <c r="Q351" s="2">
        <v>1</v>
      </c>
      <c r="R351" s="2">
        <v>1</v>
      </c>
      <c r="S351" s="2">
        <v>1</v>
      </c>
      <c r="T351" s="2">
        <v>1</v>
      </c>
      <c r="U351" s="2">
        <v>1</v>
      </c>
      <c r="V351" s="2">
        <v>1</v>
      </c>
      <c r="W351" s="2">
        <f t="shared" si="22"/>
        <v>0.97428571428571431</v>
      </c>
    </row>
    <row r="352" spans="1:23" hidden="1" x14ac:dyDescent="0.2">
      <c r="A352" t="str">
        <f t="shared" si="23"/>
        <v/>
      </c>
      <c r="B352" t="str">
        <f t="shared" si="24"/>
        <v>UTOffice EquipmentServer</v>
      </c>
      <c r="C352" t="str">
        <f t="shared" si="25"/>
        <v>UT2019 CPAOffice Equipment_Server</v>
      </c>
      <c r="D352" t="s">
        <v>117</v>
      </c>
      <c r="E352" t="s">
        <v>120</v>
      </c>
      <c r="F352" s="4" t="s">
        <v>101</v>
      </c>
      <c r="G352" s="4" t="s">
        <v>38</v>
      </c>
      <c r="H352" s="4" t="s">
        <v>41</v>
      </c>
      <c r="I352" s="2">
        <v>1</v>
      </c>
      <c r="J352" s="2">
        <v>1</v>
      </c>
      <c r="K352" s="2">
        <v>0.82</v>
      </c>
      <c r="L352" s="2">
        <v>1</v>
      </c>
      <c r="M352" s="2">
        <v>0.5</v>
      </c>
      <c r="N352" s="2">
        <v>1</v>
      </c>
      <c r="O352" s="2">
        <v>1</v>
      </c>
      <c r="P352" s="2">
        <v>1</v>
      </c>
      <c r="Q352" s="2">
        <v>1</v>
      </c>
      <c r="R352" s="2">
        <v>1</v>
      </c>
      <c r="S352" s="2">
        <v>0.89</v>
      </c>
      <c r="T352" s="2">
        <v>0.89</v>
      </c>
      <c r="U352" s="2">
        <v>1</v>
      </c>
      <c r="V352" s="2">
        <v>0.66</v>
      </c>
      <c r="W352" s="2">
        <f t="shared" si="22"/>
        <v>0.91142857142857159</v>
      </c>
    </row>
    <row r="353" spans="1:23" hidden="1" x14ac:dyDescent="0.2">
      <c r="A353" t="str">
        <f t="shared" si="23"/>
        <v/>
      </c>
      <c r="B353" t="str">
        <f t="shared" si="24"/>
        <v>UTOffice EquipmentMonitor</v>
      </c>
      <c r="C353" t="str">
        <f t="shared" si="25"/>
        <v>UT2019 CPAOffice Equipment_Monitor</v>
      </c>
      <c r="D353" t="s">
        <v>117</v>
      </c>
      <c r="E353" t="s">
        <v>120</v>
      </c>
      <c r="F353" s="4" t="s">
        <v>102</v>
      </c>
      <c r="G353" s="4" t="s">
        <v>38</v>
      </c>
      <c r="H353" s="4" t="s">
        <v>42</v>
      </c>
      <c r="I353" s="2">
        <v>1</v>
      </c>
      <c r="J353" s="2">
        <v>1</v>
      </c>
      <c r="K353" s="2">
        <v>1</v>
      </c>
      <c r="L353" s="2">
        <v>1</v>
      </c>
      <c r="M353" s="2">
        <v>1</v>
      </c>
      <c r="N353" s="2">
        <v>1</v>
      </c>
      <c r="O353" s="2">
        <v>1</v>
      </c>
      <c r="P353" s="2">
        <v>1</v>
      </c>
      <c r="Q353" s="2">
        <v>1</v>
      </c>
      <c r="R353" s="2">
        <v>1</v>
      </c>
      <c r="S353" s="2">
        <v>1</v>
      </c>
      <c r="T353" s="2">
        <v>1</v>
      </c>
      <c r="U353" s="2">
        <v>1</v>
      </c>
      <c r="V353" s="2">
        <v>1</v>
      </c>
      <c r="W353" s="2">
        <f t="shared" si="22"/>
        <v>1</v>
      </c>
    </row>
    <row r="354" spans="1:23" hidden="1" x14ac:dyDescent="0.2">
      <c r="A354" t="str">
        <f t="shared" si="23"/>
        <v/>
      </c>
      <c r="B354" t="str">
        <f t="shared" si="24"/>
        <v>UTOffice EquipmentPrinter/Copier/Fax</v>
      </c>
      <c r="C354" t="str">
        <f t="shared" si="25"/>
        <v>UT2019 CPAOffice Equipment_Printer/Copier/Fax</v>
      </c>
      <c r="D354" t="s">
        <v>117</v>
      </c>
      <c r="E354" t="s">
        <v>120</v>
      </c>
      <c r="F354" s="4" t="s">
        <v>103</v>
      </c>
      <c r="G354" s="4" t="s">
        <v>38</v>
      </c>
      <c r="H354" s="4" t="s">
        <v>43</v>
      </c>
      <c r="I354" s="2">
        <v>1</v>
      </c>
      <c r="J354" s="2">
        <v>1</v>
      </c>
      <c r="K354" s="2">
        <v>1</v>
      </c>
      <c r="L354" s="2">
        <v>1</v>
      </c>
      <c r="M354" s="2">
        <v>1</v>
      </c>
      <c r="N354" s="2">
        <v>1</v>
      </c>
      <c r="O354" s="2">
        <v>1</v>
      </c>
      <c r="P354" s="2">
        <v>1</v>
      </c>
      <c r="Q354" s="2">
        <v>1</v>
      </c>
      <c r="R354" s="2">
        <v>1</v>
      </c>
      <c r="S354" s="2">
        <v>1</v>
      </c>
      <c r="T354" s="2">
        <v>1</v>
      </c>
      <c r="U354" s="2">
        <v>1</v>
      </c>
      <c r="V354" s="2">
        <v>1</v>
      </c>
      <c r="W354" s="2">
        <f t="shared" si="22"/>
        <v>1</v>
      </c>
    </row>
    <row r="355" spans="1:23" hidden="1" x14ac:dyDescent="0.2">
      <c r="A355" t="str">
        <f t="shared" si="23"/>
        <v/>
      </c>
      <c r="B355" t="str">
        <f t="shared" si="24"/>
        <v>UTOffice EquipmentPOS Terminal</v>
      </c>
      <c r="C355" t="str">
        <f t="shared" si="25"/>
        <v>UT2019 CPAOffice Equipment_POS Terminal</v>
      </c>
      <c r="D355" t="s">
        <v>117</v>
      </c>
      <c r="E355" t="s">
        <v>120</v>
      </c>
      <c r="F355" s="4" t="s">
        <v>104</v>
      </c>
      <c r="G355" s="4" t="s">
        <v>38</v>
      </c>
      <c r="H355" s="4" t="s">
        <v>44</v>
      </c>
      <c r="I355" s="2">
        <v>0.4</v>
      </c>
      <c r="J355" s="2">
        <v>0.2</v>
      </c>
      <c r="K355" s="2">
        <v>1</v>
      </c>
      <c r="L355" s="2">
        <v>1</v>
      </c>
      <c r="M355" s="2">
        <v>1</v>
      </c>
      <c r="N355" s="2">
        <v>1</v>
      </c>
      <c r="O355" s="2">
        <v>1</v>
      </c>
      <c r="P355" s="2">
        <v>1</v>
      </c>
      <c r="Q355" s="2">
        <v>0.36</v>
      </c>
      <c r="R355" s="2">
        <v>0.57999999999999996</v>
      </c>
      <c r="S355" s="2">
        <v>0.77</v>
      </c>
      <c r="T355" s="2">
        <v>0.77</v>
      </c>
      <c r="U355" s="2">
        <v>0.4</v>
      </c>
      <c r="V355" s="2">
        <v>0.28000000000000003</v>
      </c>
      <c r="W355" s="2">
        <f t="shared" si="22"/>
        <v>0.69714285714285718</v>
      </c>
    </row>
    <row r="356" spans="1:23" hidden="1" x14ac:dyDescent="0.2">
      <c r="A356" t="str">
        <f t="shared" si="23"/>
        <v/>
      </c>
      <c r="B356" t="str">
        <f t="shared" si="24"/>
        <v>UTMiscellaneousNon-HVAC Motors</v>
      </c>
      <c r="C356" t="str">
        <f t="shared" si="25"/>
        <v>UT2019 CPAMiscellaneous_Non-HVAC Motors</v>
      </c>
      <c r="D356" t="s">
        <v>117</v>
      </c>
      <c r="E356" t="s">
        <v>120</v>
      </c>
      <c r="F356" s="4" t="s">
        <v>105</v>
      </c>
      <c r="G356" s="4" t="s">
        <v>45</v>
      </c>
      <c r="H356" s="4" t="s">
        <v>46</v>
      </c>
      <c r="I356" s="2">
        <v>0.8957499208271652</v>
      </c>
      <c r="J356" s="2">
        <v>0.21970777803924474</v>
      </c>
      <c r="K356" s="2">
        <v>0.40173654010717463</v>
      </c>
      <c r="L356" s="2">
        <v>0.21970777803924474</v>
      </c>
      <c r="M356" s="2">
        <v>0.19994718336345799</v>
      </c>
      <c r="N356" s="2">
        <v>0.34644139250345779</v>
      </c>
      <c r="O356" s="2">
        <v>0.74104394863625245</v>
      </c>
      <c r="P356" s="2">
        <v>0.88831888096371459</v>
      </c>
      <c r="Q356" s="2">
        <v>0.43663447205500328</v>
      </c>
      <c r="R356" s="2">
        <v>0.91274673866983413</v>
      </c>
      <c r="S356" s="2">
        <v>0.49853334976354247</v>
      </c>
      <c r="T356" s="2">
        <v>0.79471679065865775</v>
      </c>
      <c r="U356" s="2">
        <v>0.8957499208271652</v>
      </c>
      <c r="V356" s="2">
        <v>0.59897778685790826</v>
      </c>
      <c r="W356" s="2">
        <f t="shared" si="22"/>
        <v>0.57500089152227307</v>
      </c>
    </row>
    <row r="357" spans="1:23" hidden="1" x14ac:dyDescent="0.2">
      <c r="A357" t="str">
        <f t="shared" si="23"/>
        <v/>
      </c>
      <c r="B357" t="str">
        <f t="shared" si="24"/>
        <v>UTMiscellaneousPool Pump</v>
      </c>
      <c r="C357" t="str">
        <f t="shared" si="25"/>
        <v>UT2019 CPAMiscellaneous_Pool Pump</v>
      </c>
      <c r="D357" t="s">
        <v>117</v>
      </c>
      <c r="E357" t="s">
        <v>120</v>
      </c>
      <c r="F357" s="4" t="s">
        <v>106</v>
      </c>
      <c r="G357" s="4" t="s">
        <v>45</v>
      </c>
      <c r="H357" s="4" t="s">
        <v>47</v>
      </c>
      <c r="I357" s="2">
        <v>0</v>
      </c>
      <c r="J357" s="2">
        <v>0</v>
      </c>
      <c r="K357" s="2">
        <v>0</v>
      </c>
      <c r="L357" s="2">
        <v>0</v>
      </c>
      <c r="M357" s="2">
        <v>0</v>
      </c>
      <c r="N357" s="2">
        <v>0</v>
      </c>
      <c r="O357" s="2">
        <v>0</v>
      </c>
      <c r="P357" s="2">
        <v>0.90300000000000002</v>
      </c>
      <c r="Q357" s="2">
        <v>0.06</v>
      </c>
      <c r="R357" s="2">
        <v>0.76</v>
      </c>
      <c r="S357" s="2">
        <v>0</v>
      </c>
      <c r="T357" s="2">
        <v>0</v>
      </c>
      <c r="U357" s="2">
        <v>0</v>
      </c>
      <c r="V357" s="2">
        <v>0.04</v>
      </c>
      <c r="W357" s="2">
        <f t="shared" si="22"/>
        <v>0.12592857142857145</v>
      </c>
    </row>
    <row r="358" spans="1:23" hidden="1" x14ac:dyDescent="0.2">
      <c r="A358" t="str">
        <f t="shared" si="23"/>
        <v/>
      </c>
      <c r="B358" t="str">
        <f t="shared" si="24"/>
        <v>UTMiscellaneousPool Heater</v>
      </c>
      <c r="C358" t="str">
        <f t="shared" si="25"/>
        <v>UT2019 CPAMiscellaneous_Pool Heater</v>
      </c>
      <c r="D358" t="s">
        <v>117</v>
      </c>
      <c r="E358" t="s">
        <v>120</v>
      </c>
      <c r="F358" s="4" t="s">
        <v>107</v>
      </c>
      <c r="G358" s="4" t="s">
        <v>45</v>
      </c>
      <c r="H358" s="4" t="s">
        <v>48</v>
      </c>
      <c r="I358" s="2">
        <v>0</v>
      </c>
      <c r="J358" s="2">
        <v>0</v>
      </c>
      <c r="K358" s="2">
        <v>0</v>
      </c>
      <c r="L358" s="2">
        <v>0</v>
      </c>
      <c r="M358" s="2">
        <v>0</v>
      </c>
      <c r="N358" s="2">
        <v>0</v>
      </c>
      <c r="O358" s="2">
        <v>0</v>
      </c>
      <c r="P358" s="2">
        <v>0.36199999999999999</v>
      </c>
      <c r="Q358" s="2">
        <v>0.01</v>
      </c>
      <c r="R358" s="2">
        <v>0.27</v>
      </c>
      <c r="S358" s="2">
        <v>0</v>
      </c>
      <c r="T358" s="2">
        <v>0</v>
      </c>
      <c r="U358" s="2">
        <v>0</v>
      </c>
      <c r="V358" s="2">
        <v>0.01</v>
      </c>
      <c r="W358" s="2">
        <f t="shared" si="22"/>
        <v>4.6571428571428576E-2</v>
      </c>
    </row>
    <row r="359" spans="1:23" hidden="1" x14ac:dyDescent="0.2">
      <c r="A359" t="str">
        <f t="shared" si="23"/>
        <v/>
      </c>
      <c r="B359" t="str">
        <f t="shared" si="24"/>
        <v>UTMiscellaneousClothes Washer</v>
      </c>
      <c r="C359" t="str">
        <f t="shared" si="25"/>
        <v>UT2019 CPAMiscellaneous_Clothes Washer</v>
      </c>
      <c r="D359" t="s">
        <v>117</v>
      </c>
      <c r="E359" t="s">
        <v>120</v>
      </c>
      <c r="F359" s="4" t="s">
        <v>108</v>
      </c>
      <c r="G359" s="4" t="s">
        <v>45</v>
      </c>
      <c r="H359" s="4" t="s">
        <v>49</v>
      </c>
      <c r="I359" s="2">
        <v>0</v>
      </c>
      <c r="J359" s="2">
        <v>0</v>
      </c>
      <c r="K359" s="2">
        <v>7.0000000000000007E-2</v>
      </c>
      <c r="L359" s="2">
        <v>0</v>
      </c>
      <c r="M359" s="2">
        <v>0</v>
      </c>
      <c r="N359" s="2">
        <v>0</v>
      </c>
      <c r="O359" s="2">
        <v>0.63</v>
      </c>
      <c r="P359" s="2">
        <v>0.15</v>
      </c>
      <c r="Q359" s="2">
        <v>0.15</v>
      </c>
      <c r="R359" s="2">
        <v>0.67</v>
      </c>
      <c r="S359" s="2">
        <v>0</v>
      </c>
      <c r="T359" s="2">
        <v>0</v>
      </c>
      <c r="U359" s="2">
        <v>0</v>
      </c>
      <c r="V359" s="2">
        <v>0.15</v>
      </c>
      <c r="W359" s="2">
        <f t="shared" si="22"/>
        <v>0.12999999999999998</v>
      </c>
    </row>
    <row r="360" spans="1:23" hidden="1" x14ac:dyDescent="0.2">
      <c r="A360" t="str">
        <f t="shared" si="23"/>
        <v/>
      </c>
      <c r="B360" t="str">
        <f t="shared" si="24"/>
        <v>UTMiscellaneousClothes Dryer</v>
      </c>
      <c r="C360" t="str">
        <f t="shared" si="25"/>
        <v>UT2019 CPAMiscellaneous_Clothes Dryer</v>
      </c>
      <c r="D360" t="s">
        <v>117</v>
      </c>
      <c r="E360" t="s">
        <v>120</v>
      </c>
      <c r="F360" s="4" t="s">
        <v>109</v>
      </c>
      <c r="G360" s="4" t="s">
        <v>45</v>
      </c>
      <c r="H360" s="4" t="s">
        <v>50</v>
      </c>
      <c r="I360" s="2">
        <v>0</v>
      </c>
      <c r="J360" s="2">
        <v>0</v>
      </c>
      <c r="K360" s="2">
        <v>0.04</v>
      </c>
      <c r="L360" s="2">
        <v>0</v>
      </c>
      <c r="M360" s="2">
        <v>0</v>
      </c>
      <c r="N360" s="2">
        <v>0</v>
      </c>
      <c r="O360" s="2">
        <v>0.57999999999999996</v>
      </c>
      <c r="P360" s="2">
        <v>0.11</v>
      </c>
      <c r="Q360" s="2">
        <v>0.11</v>
      </c>
      <c r="R360" s="2">
        <v>0.26</v>
      </c>
      <c r="S360" s="2">
        <v>0</v>
      </c>
      <c r="T360" s="2">
        <v>0</v>
      </c>
      <c r="U360" s="2">
        <v>0</v>
      </c>
      <c r="V360" s="2">
        <v>0.1</v>
      </c>
      <c r="W360" s="2">
        <f t="shared" si="22"/>
        <v>8.5714285714285729E-2</v>
      </c>
    </row>
    <row r="361" spans="1:23" hidden="1" x14ac:dyDescent="0.2">
      <c r="A361" t="str">
        <f t="shared" si="23"/>
        <v/>
      </c>
      <c r="B361" t="str">
        <f t="shared" si="24"/>
        <v>UTMiscellaneousOther Miscellaneous</v>
      </c>
      <c r="C361" t="str">
        <f t="shared" si="25"/>
        <v>UT2019 CPAMiscellaneous_Other Miscellaneous</v>
      </c>
      <c r="D361" t="s">
        <v>117</v>
      </c>
      <c r="E361" t="s">
        <v>120</v>
      </c>
      <c r="F361" s="4" t="s">
        <v>110</v>
      </c>
      <c r="G361" s="4" t="s">
        <v>45</v>
      </c>
      <c r="H361" s="4" t="s">
        <v>51</v>
      </c>
      <c r="I361" s="2">
        <v>1</v>
      </c>
      <c r="J361" s="2">
        <v>1</v>
      </c>
      <c r="K361" s="2">
        <v>1</v>
      </c>
      <c r="L361" s="2">
        <v>1</v>
      </c>
      <c r="M361" s="2">
        <v>1</v>
      </c>
      <c r="N361" s="2">
        <v>1</v>
      </c>
      <c r="O361" s="2">
        <v>1</v>
      </c>
      <c r="P361" s="2">
        <v>1</v>
      </c>
      <c r="Q361" s="2">
        <v>1</v>
      </c>
      <c r="R361" s="2">
        <v>1</v>
      </c>
      <c r="S361" s="2">
        <v>1</v>
      </c>
      <c r="T361" s="2">
        <v>1</v>
      </c>
      <c r="U361" s="2">
        <v>1</v>
      </c>
      <c r="V361" s="2">
        <v>1</v>
      </c>
      <c r="W361" s="2">
        <f t="shared" si="22"/>
        <v>1</v>
      </c>
    </row>
    <row r="362" spans="1:23" hidden="1" x14ac:dyDescent="0.2">
      <c r="A362">
        <f t="shared" si="23"/>
        <v>1</v>
      </c>
      <c r="B362" t="str">
        <f t="shared" si="24"/>
        <v>IDCoolingAir-Cooled Chiller</v>
      </c>
      <c r="C362" t="str">
        <f t="shared" si="25"/>
        <v>ID2019 CPACooling_Air-Cooled Chiller</v>
      </c>
      <c r="D362" t="s">
        <v>119</v>
      </c>
      <c r="E362" t="s">
        <v>120</v>
      </c>
      <c r="F362" s="4" t="s">
        <v>66</v>
      </c>
      <c r="G362" s="4" t="s">
        <v>3</v>
      </c>
      <c r="H362" s="4" t="s">
        <v>4</v>
      </c>
      <c r="I362" s="2">
        <v>0.13727939170712</v>
      </c>
      <c r="J362" s="2">
        <v>0</v>
      </c>
      <c r="K362" s="2">
        <v>1.1275898878945626E-2</v>
      </c>
      <c r="L362" s="2">
        <v>0</v>
      </c>
      <c r="M362" s="2">
        <v>0</v>
      </c>
      <c r="N362" s="2">
        <v>5.1563961209992642E-3</v>
      </c>
      <c r="O362" s="2">
        <v>0.16681413461538463</v>
      </c>
      <c r="P362" s="2">
        <v>0.2731300551625172</v>
      </c>
      <c r="Q362" s="2">
        <v>0.22071991397963514</v>
      </c>
      <c r="R362" s="2">
        <v>2.0084556692651273E-2</v>
      </c>
      <c r="S362" s="2">
        <v>0</v>
      </c>
      <c r="T362" s="2">
        <v>0.14966776421394493</v>
      </c>
      <c r="U362" s="2">
        <v>0.14677753010726652</v>
      </c>
      <c r="V362" s="2">
        <v>9.6604803000723549E-2</v>
      </c>
      <c r="W362" s="2">
        <f>AVERAGE(I362:V362)</f>
        <v>8.7679317462799153E-2</v>
      </c>
    </row>
    <row r="363" spans="1:23" hidden="1" x14ac:dyDescent="0.2">
      <c r="A363" t="str">
        <f t="shared" si="23"/>
        <v/>
      </c>
      <c r="B363" t="str">
        <f t="shared" si="24"/>
        <v>IDCoolingWater-Cooled Chiller</v>
      </c>
      <c r="C363" t="str">
        <f t="shared" si="25"/>
        <v>ID2019 CPACooling_Water-Cooled Chiller</v>
      </c>
      <c r="D363" t="s">
        <v>119</v>
      </c>
      <c r="E363" t="s">
        <v>120</v>
      </c>
      <c r="F363" s="4" t="s">
        <v>67</v>
      </c>
      <c r="G363" s="4" t="s">
        <v>3</v>
      </c>
      <c r="H363" s="4" t="s">
        <v>5</v>
      </c>
      <c r="I363" s="2">
        <v>8.4542447182941738E-2</v>
      </c>
      <c r="J363" s="2">
        <v>0</v>
      </c>
      <c r="K363" s="2">
        <v>6.9441747487289452E-3</v>
      </c>
      <c r="L363" s="2">
        <v>0</v>
      </c>
      <c r="M363" s="2">
        <v>0</v>
      </c>
      <c r="N363" s="2">
        <v>3.1755265032347617E-3</v>
      </c>
      <c r="O363" s="2">
        <v>0.66725653846153854</v>
      </c>
      <c r="P363" s="2">
        <v>0</v>
      </c>
      <c r="Q363" s="2">
        <v>0</v>
      </c>
      <c r="R363" s="2">
        <v>7.2842952116803902E-2</v>
      </c>
      <c r="S363" s="2">
        <v>0</v>
      </c>
      <c r="T363" s="2">
        <v>1.6629751579327216E-2</v>
      </c>
      <c r="U363" s="2">
        <v>9.0391801948031439E-2</v>
      </c>
      <c r="V363" s="2">
        <v>5.0008027863998779E-2</v>
      </c>
      <c r="W363" s="2">
        <f t="shared" ref="W363:W406" si="26">AVERAGE(I363:V363)</f>
        <v>7.0842230028900388E-2</v>
      </c>
    </row>
    <row r="364" spans="1:23" hidden="1" x14ac:dyDescent="0.2">
      <c r="A364" t="str">
        <f t="shared" si="23"/>
        <v/>
      </c>
      <c r="B364" t="str">
        <f t="shared" si="24"/>
        <v>IDCoolingRTU</v>
      </c>
      <c r="C364" t="str">
        <f t="shared" si="25"/>
        <v>ID2019 CPACooling_RTU</v>
      </c>
      <c r="D364" t="s">
        <v>119</v>
      </c>
      <c r="E364" t="s">
        <v>120</v>
      </c>
      <c r="F364" s="4" t="s">
        <v>68</v>
      </c>
      <c r="G364" s="4" t="s">
        <v>3</v>
      </c>
      <c r="H364" s="4" t="s">
        <v>6</v>
      </c>
      <c r="I364" s="2">
        <v>0.44482045290657624</v>
      </c>
      <c r="J364" s="2">
        <v>0.65949720572137849</v>
      </c>
      <c r="K364" s="2">
        <v>0.78971769831144045</v>
      </c>
      <c r="L364" s="2">
        <v>0.67049115492346423</v>
      </c>
      <c r="M364" s="2">
        <v>0.72906423383809549</v>
      </c>
      <c r="N364" s="2">
        <v>0.71349743622154482</v>
      </c>
      <c r="O364" s="2">
        <v>0.1096701923076923</v>
      </c>
      <c r="P364" s="2">
        <v>0.44823777270941412</v>
      </c>
      <c r="Q364" s="2">
        <v>0.36222671494712316</v>
      </c>
      <c r="R364" s="2">
        <v>0.1576374163802691</v>
      </c>
      <c r="S364" s="2">
        <v>0.16009626602208238</v>
      </c>
      <c r="T364" s="2">
        <v>0.19624683143376667</v>
      </c>
      <c r="U364" s="2">
        <v>0.47559685839893373</v>
      </c>
      <c r="V364" s="2">
        <v>0.56833845388894677</v>
      </c>
      <c r="W364" s="2">
        <f t="shared" si="26"/>
        <v>0.46322419200076631</v>
      </c>
    </row>
    <row r="365" spans="1:23" hidden="1" x14ac:dyDescent="0.2">
      <c r="A365" t="str">
        <f t="shared" si="23"/>
        <v/>
      </c>
      <c r="B365" t="str">
        <f t="shared" si="24"/>
        <v>IDCoolingPTAC</v>
      </c>
      <c r="C365" t="str">
        <f t="shared" si="25"/>
        <v>ID2019 CPACooling_PTAC</v>
      </c>
      <c r="D365" t="s">
        <v>119</v>
      </c>
      <c r="E365" t="s">
        <v>120</v>
      </c>
      <c r="F365" s="4" t="s">
        <v>69</v>
      </c>
      <c r="G365" s="4" t="s">
        <v>3</v>
      </c>
      <c r="H365" s="4" t="s">
        <v>7</v>
      </c>
      <c r="I365" s="2">
        <v>2.3517370821267865E-2</v>
      </c>
      <c r="J365" s="2">
        <v>2.3265311147212541E-2</v>
      </c>
      <c r="K365" s="2">
        <v>3.4568437258775182E-2</v>
      </c>
      <c r="L365" s="2">
        <v>2.3653148497703502E-2</v>
      </c>
      <c r="M365" s="2">
        <v>2.6689338444342726E-2</v>
      </c>
      <c r="N365" s="2">
        <v>2.1299904545566722E-2</v>
      </c>
      <c r="O365" s="2">
        <v>3.8480769230769228E-3</v>
      </c>
      <c r="P365" s="2">
        <v>2.9100255004777101E-2</v>
      </c>
      <c r="Q365" s="2">
        <v>2.3516290719518388E-2</v>
      </c>
      <c r="R365" s="2">
        <v>0.38754500935224145</v>
      </c>
      <c r="S365" s="2">
        <v>1.0505295312615633E-2</v>
      </c>
      <c r="T365" s="2">
        <v>1.182209827914257E-2</v>
      </c>
      <c r="U365" s="2">
        <v>2.5144499555524807E-2</v>
      </c>
      <c r="V365" s="2">
        <v>5.0797495593784575E-2</v>
      </c>
      <c r="W365" s="2">
        <f t="shared" si="26"/>
        <v>4.9662323675396428E-2</v>
      </c>
    </row>
    <row r="366" spans="1:23" hidden="1" x14ac:dyDescent="0.2">
      <c r="A366" t="str">
        <f t="shared" si="23"/>
        <v/>
      </c>
      <c r="B366" t="str">
        <f t="shared" si="24"/>
        <v>IDCoolingPTHP</v>
      </c>
      <c r="C366" t="str">
        <f t="shared" si="25"/>
        <v>ID2019 CPACooling_PTHP</v>
      </c>
      <c r="D366" t="s">
        <v>119</v>
      </c>
      <c r="E366" t="s">
        <v>120</v>
      </c>
      <c r="F366" s="4" t="s">
        <v>70</v>
      </c>
      <c r="G366" s="4" t="s">
        <v>3</v>
      </c>
      <c r="H366" s="4" t="s">
        <v>8</v>
      </c>
      <c r="I366" s="2">
        <v>7.4592818269867177E-3</v>
      </c>
      <c r="J366" s="2">
        <v>7.379333087806369E-3</v>
      </c>
      <c r="K366" s="2">
        <v>7.1169664920310302E-3</v>
      </c>
      <c r="L366" s="2">
        <v>7.5023480337512464E-3</v>
      </c>
      <c r="M366" s="2">
        <v>1.9225688804840411E-2</v>
      </c>
      <c r="N366" s="2">
        <v>6.2967143602967995E-3</v>
      </c>
      <c r="O366" s="2">
        <v>0</v>
      </c>
      <c r="P366" s="2">
        <v>2.0374319740443077E-2</v>
      </c>
      <c r="Q366" s="2">
        <v>1.6464750090678864E-2</v>
      </c>
      <c r="R366" s="2">
        <v>0.13046625758559927</v>
      </c>
      <c r="S366" s="2">
        <v>2.9564331643705008E-3</v>
      </c>
      <c r="T366" s="2">
        <v>1.1822098279142567E-3</v>
      </c>
      <c r="U366" s="2">
        <v>7.9753774352013251E-3</v>
      </c>
      <c r="V366" s="2">
        <v>2.5931863049291713E-2</v>
      </c>
      <c r="W366" s="2">
        <f t="shared" si="26"/>
        <v>1.8595110249943682E-2</v>
      </c>
    </row>
    <row r="367" spans="1:23" hidden="1" x14ac:dyDescent="0.2">
      <c r="A367" t="str">
        <f t="shared" si="23"/>
        <v/>
      </c>
      <c r="B367" t="str">
        <f t="shared" si="24"/>
        <v>IDCoolingEvaporative AC</v>
      </c>
      <c r="C367" t="str">
        <f t="shared" si="25"/>
        <v>ID2019 CPACooling_Evaporative AC</v>
      </c>
      <c r="D367" t="s">
        <v>119</v>
      </c>
      <c r="E367" t="s">
        <v>120</v>
      </c>
      <c r="F367" s="4" t="s">
        <v>71</v>
      </c>
      <c r="G367" s="4" t="s">
        <v>3</v>
      </c>
      <c r="H367" s="4" t="s">
        <v>9</v>
      </c>
      <c r="I367" s="2">
        <v>4.7181698970683109E-4</v>
      </c>
      <c r="J367" s="2">
        <v>4.6676004530844974E-4</v>
      </c>
      <c r="K367" s="2">
        <v>4.0383406902000117E-2</v>
      </c>
      <c r="L367" s="2">
        <v>4.7454102782538288E-4</v>
      </c>
      <c r="M367" s="2">
        <v>3.2928339375230604E-2</v>
      </c>
      <c r="N367" s="2">
        <v>1.1759528107979466E-2</v>
      </c>
      <c r="O367" s="2">
        <v>0</v>
      </c>
      <c r="P367" s="2">
        <v>3.8221221804809659E-5</v>
      </c>
      <c r="Q367" s="2">
        <v>3.0887061418174811E-5</v>
      </c>
      <c r="R367" s="2">
        <v>4.7455747096300507E-3</v>
      </c>
      <c r="S367" s="2">
        <v>0</v>
      </c>
      <c r="T367" s="2">
        <v>1.1822098279142567E-3</v>
      </c>
      <c r="U367" s="2">
        <v>5.0446124178318667E-4</v>
      </c>
      <c r="V367" s="2">
        <v>8.7470674930776254E-5</v>
      </c>
      <c r="W367" s="2">
        <f t="shared" si="26"/>
        <v>6.6480869418237215E-3</v>
      </c>
    </row>
    <row r="368" spans="1:23" hidden="1" x14ac:dyDescent="0.2">
      <c r="A368" t="str">
        <f t="shared" si="23"/>
        <v/>
      </c>
      <c r="B368" t="str">
        <f t="shared" si="24"/>
        <v>IDCoolingAir-Source Heat Pump</v>
      </c>
      <c r="C368" t="str">
        <f t="shared" si="25"/>
        <v>ID2019 CPACooling_Air-Source Heat Pump</v>
      </c>
      <c r="D368" t="s">
        <v>119</v>
      </c>
      <c r="E368" t="s">
        <v>120</v>
      </c>
      <c r="F368" s="4" t="s">
        <v>72</v>
      </c>
      <c r="G368" s="4" t="s">
        <v>3</v>
      </c>
      <c r="H368" s="4" t="s">
        <v>10</v>
      </c>
      <c r="I368" s="2">
        <v>0.14223050124647621</v>
      </c>
      <c r="J368" s="2">
        <v>0.14070607174891983</v>
      </c>
      <c r="K368" s="2">
        <v>4.1856141644794877E-2</v>
      </c>
      <c r="L368" s="2">
        <v>0.14305166986793019</v>
      </c>
      <c r="M368" s="2">
        <v>8.220394628661859E-2</v>
      </c>
      <c r="N368" s="2">
        <v>7.2314763948010702E-2</v>
      </c>
      <c r="O368" s="2">
        <v>5.7721153846153851E-3</v>
      </c>
      <c r="P368" s="2">
        <v>7.589818543473198E-2</v>
      </c>
      <c r="Q368" s="2">
        <v>6.1334300798191403E-2</v>
      </c>
      <c r="R368" s="2">
        <v>5.0952618394305094E-2</v>
      </c>
      <c r="S368" s="2">
        <v>1.6909917018605058E-2</v>
      </c>
      <c r="T368" s="2">
        <v>1.8521287303990025E-2</v>
      </c>
      <c r="U368" s="2">
        <v>0.15207119888333187</v>
      </c>
      <c r="V368" s="2">
        <v>5.4886495472742318E-2</v>
      </c>
      <c r="W368" s="2">
        <f t="shared" si="26"/>
        <v>7.5622086673804545E-2</v>
      </c>
    </row>
    <row r="369" spans="1:23" hidden="1" x14ac:dyDescent="0.2">
      <c r="A369" t="str">
        <f t="shared" si="23"/>
        <v/>
      </c>
      <c r="B369" t="str">
        <f t="shared" si="24"/>
        <v>IDCoolingGeothermal Heat Pump</v>
      </c>
      <c r="C369" t="str">
        <f t="shared" si="25"/>
        <v>ID2019 CPACooling_Geothermal Heat Pump</v>
      </c>
      <c r="D369" t="s">
        <v>119</v>
      </c>
      <c r="E369" t="s">
        <v>120</v>
      </c>
      <c r="F369" s="4" t="s">
        <v>73</v>
      </c>
      <c r="G369" s="4" t="s">
        <v>3</v>
      </c>
      <c r="H369" s="4" t="s">
        <v>11</v>
      </c>
      <c r="I369" s="2">
        <v>7.6261839478082877E-2</v>
      </c>
      <c r="J369" s="2">
        <v>7.5444463481939589E-2</v>
      </c>
      <c r="K369" s="2">
        <v>0</v>
      </c>
      <c r="L369" s="2">
        <v>7.6702137649325625E-2</v>
      </c>
      <c r="M369" s="2">
        <v>0</v>
      </c>
      <c r="N369" s="2">
        <v>0</v>
      </c>
      <c r="O369" s="2">
        <v>8.6581730769230772E-3</v>
      </c>
      <c r="P369" s="2">
        <v>5.4948115816641094E-2</v>
      </c>
      <c r="Q369" s="2">
        <v>4.4404279818914816E-2</v>
      </c>
      <c r="R369" s="2">
        <v>5.4607234630949311E-2</v>
      </c>
      <c r="S369" s="2">
        <v>0</v>
      </c>
      <c r="T369" s="2">
        <v>0</v>
      </c>
      <c r="U369" s="2">
        <v>8.1538272429927158E-2</v>
      </c>
      <c r="V369" s="2">
        <v>1.0488247598438418E-2</v>
      </c>
      <c r="W369" s="2">
        <f t="shared" si="26"/>
        <v>3.4503768855795855E-2</v>
      </c>
    </row>
    <row r="370" spans="1:23" hidden="1" x14ac:dyDescent="0.2">
      <c r="A370" t="str">
        <f t="shared" si="23"/>
        <v/>
      </c>
      <c r="B370" t="str">
        <f t="shared" si="24"/>
        <v>IDHeatingElectric Furnace</v>
      </c>
      <c r="C370" t="str">
        <f t="shared" si="25"/>
        <v>ID2019 CPAHeating_Electric Furnace</v>
      </c>
      <c r="D370" t="s">
        <v>119</v>
      </c>
      <c r="E370" t="s">
        <v>120</v>
      </c>
      <c r="F370" s="4" t="s">
        <v>74</v>
      </c>
      <c r="G370" s="4" t="s">
        <v>12</v>
      </c>
      <c r="H370" s="4" t="s">
        <v>13</v>
      </c>
      <c r="I370" s="2">
        <v>1.234131866398199E-2</v>
      </c>
      <c r="J370" s="2">
        <v>8.51809560144174E-3</v>
      </c>
      <c r="K370" s="2">
        <v>3.3649258828868434E-2</v>
      </c>
      <c r="L370" s="2">
        <v>4.9880836767247092E-3</v>
      </c>
      <c r="M370" s="2">
        <v>6.0836125661213533E-2</v>
      </c>
      <c r="N370" s="2">
        <v>6.3733657468609123E-2</v>
      </c>
      <c r="O370" s="2">
        <v>2.9530484522207263E-2</v>
      </c>
      <c r="P370" s="2">
        <v>0</v>
      </c>
      <c r="Q370" s="2">
        <v>0</v>
      </c>
      <c r="R370" s="2">
        <v>1.4401774543907835E-2</v>
      </c>
      <c r="S370" s="2">
        <v>7.0707150801075196E-3</v>
      </c>
      <c r="T370" s="2">
        <v>4.8923623400534142E-3</v>
      </c>
      <c r="U370" s="2">
        <v>1.1570020378915484E-2</v>
      </c>
      <c r="V370" s="2">
        <v>0.12450002924379691</v>
      </c>
      <c r="W370" s="2">
        <f t="shared" si="26"/>
        <v>2.685942328641628E-2</v>
      </c>
    </row>
    <row r="371" spans="1:23" hidden="1" x14ac:dyDescent="0.2">
      <c r="A371" t="str">
        <f t="shared" si="23"/>
        <v/>
      </c>
      <c r="B371" t="str">
        <f t="shared" si="24"/>
        <v>IDHeatingElectric Room Heat</v>
      </c>
      <c r="C371" t="str">
        <f t="shared" si="25"/>
        <v>ID2019 CPAHeating_Electric Room Heat</v>
      </c>
      <c r="D371" t="s">
        <v>119</v>
      </c>
      <c r="E371" t="s">
        <v>120</v>
      </c>
      <c r="F371" s="4" t="s">
        <v>75</v>
      </c>
      <c r="G371" s="4" t="s">
        <v>12</v>
      </c>
      <c r="H371" s="4" t="s">
        <v>14</v>
      </c>
      <c r="I371" s="2">
        <v>0.23780136929181714</v>
      </c>
      <c r="J371" s="2">
        <v>0.16413276838018828</v>
      </c>
      <c r="K371" s="2">
        <v>0.3934719435416506</v>
      </c>
      <c r="L371" s="2">
        <v>9.611396972749206E-2</v>
      </c>
      <c r="M371" s="2">
        <v>5.5127946993864547E-3</v>
      </c>
      <c r="N371" s="2">
        <v>1.1735783823530089E-2</v>
      </c>
      <c r="O371" s="2">
        <v>6.0845778548504037E-4</v>
      </c>
      <c r="P371" s="2">
        <v>0.16179349055045036</v>
      </c>
      <c r="Q371" s="2">
        <v>4.4376283366962338E-2</v>
      </c>
      <c r="R371" s="2">
        <v>0.51100253868399792</v>
      </c>
      <c r="S371" s="2">
        <v>3.8245434736916925E-2</v>
      </c>
      <c r="T371" s="2">
        <v>2.646274421554231E-2</v>
      </c>
      <c r="U371" s="2">
        <v>0.2229394413799691</v>
      </c>
      <c r="V371" s="2">
        <v>0.14782972827209426</v>
      </c>
      <c r="W371" s="2">
        <f t="shared" si="26"/>
        <v>0.14728762488967737</v>
      </c>
    </row>
    <row r="372" spans="1:23" hidden="1" x14ac:dyDescent="0.2">
      <c r="A372" t="str">
        <f t="shared" si="23"/>
        <v/>
      </c>
      <c r="B372" t="str">
        <f t="shared" si="24"/>
        <v>IDHeatingPTHP</v>
      </c>
      <c r="C372" t="str">
        <f t="shared" si="25"/>
        <v>ID2019 CPAHeating_PTHP</v>
      </c>
      <c r="D372" t="s">
        <v>119</v>
      </c>
      <c r="E372" t="s">
        <v>120</v>
      </c>
      <c r="F372" s="4" t="s">
        <v>76</v>
      </c>
      <c r="G372" s="4" t="s">
        <v>12</v>
      </c>
      <c r="H372" s="4" t="s">
        <v>8</v>
      </c>
      <c r="I372" s="2">
        <v>7.4592818269867177E-3</v>
      </c>
      <c r="J372" s="2">
        <v>7.379333087806369E-3</v>
      </c>
      <c r="K372" s="2">
        <v>7.1169664920310302E-3</v>
      </c>
      <c r="L372" s="2">
        <v>7.5023480337512464E-3</v>
      </c>
      <c r="M372" s="2">
        <v>1.9225688804840411E-2</v>
      </c>
      <c r="N372" s="2">
        <v>6.2967143602967995E-3</v>
      </c>
      <c r="O372" s="2">
        <v>0</v>
      </c>
      <c r="P372" s="2">
        <v>2.0374319740443077E-2</v>
      </c>
      <c r="Q372" s="2">
        <v>1.6464750090678864E-2</v>
      </c>
      <c r="R372" s="2">
        <v>0.13046625758559927</v>
      </c>
      <c r="S372" s="2">
        <v>2.9564331643705012E-3</v>
      </c>
      <c r="T372" s="2">
        <v>1.1822098279142563E-3</v>
      </c>
      <c r="U372" s="2">
        <v>7.9753774352013251E-3</v>
      </c>
      <c r="V372" s="2">
        <v>2.5931863049291713E-2</v>
      </c>
      <c r="W372" s="2">
        <f t="shared" si="26"/>
        <v>1.8595110249943682E-2</v>
      </c>
    </row>
    <row r="373" spans="1:23" hidden="1" x14ac:dyDescent="0.2">
      <c r="A373" t="str">
        <f t="shared" si="23"/>
        <v/>
      </c>
      <c r="B373" t="str">
        <f t="shared" si="24"/>
        <v>IDHeatingAir-Source Heat Pump</v>
      </c>
      <c r="C373" t="str">
        <f t="shared" si="25"/>
        <v>ID2019 CPAHeating_Air-Source Heat Pump</v>
      </c>
      <c r="D373" t="s">
        <v>119</v>
      </c>
      <c r="E373" t="s">
        <v>120</v>
      </c>
      <c r="F373" s="4" t="s">
        <v>77</v>
      </c>
      <c r="G373" s="4" t="s">
        <v>12</v>
      </c>
      <c r="H373" s="4" t="s">
        <v>10</v>
      </c>
      <c r="I373" s="2">
        <v>0.14223050124647621</v>
      </c>
      <c r="J373" s="2">
        <v>0.14070607174891983</v>
      </c>
      <c r="K373" s="2">
        <v>4.1856141644794877E-2</v>
      </c>
      <c r="L373" s="2">
        <v>0.14305166986793019</v>
      </c>
      <c r="M373" s="2">
        <v>8.220394628661859E-2</v>
      </c>
      <c r="N373" s="2">
        <v>7.2314763948010702E-2</v>
      </c>
      <c r="O373" s="2">
        <v>5.7721153846153851E-3</v>
      </c>
      <c r="P373" s="2">
        <v>7.589818543473198E-2</v>
      </c>
      <c r="Q373" s="2">
        <v>6.1334300798191403E-2</v>
      </c>
      <c r="R373" s="2">
        <v>5.0952618394305094E-2</v>
      </c>
      <c r="S373" s="2">
        <v>1.6909917018605058E-2</v>
      </c>
      <c r="T373" s="2">
        <v>1.8521287303990025E-2</v>
      </c>
      <c r="U373" s="2">
        <v>0.15207119888333187</v>
      </c>
      <c r="V373" s="2">
        <v>5.4886495472742318E-2</v>
      </c>
      <c r="W373" s="2">
        <f t="shared" si="26"/>
        <v>7.5622086673804545E-2</v>
      </c>
    </row>
    <row r="374" spans="1:23" hidden="1" x14ac:dyDescent="0.2">
      <c r="A374" t="str">
        <f t="shared" si="23"/>
        <v/>
      </c>
      <c r="B374" t="str">
        <f t="shared" si="24"/>
        <v>IDHeatingGeothermal Heat Pump</v>
      </c>
      <c r="C374" t="str">
        <f t="shared" si="25"/>
        <v>ID2019 CPAHeating_Geothermal Heat Pump</v>
      </c>
      <c r="D374" t="s">
        <v>119</v>
      </c>
      <c r="E374" t="s">
        <v>120</v>
      </c>
      <c r="F374" s="4" t="s">
        <v>78</v>
      </c>
      <c r="G374" s="4" t="s">
        <v>12</v>
      </c>
      <c r="H374" s="4" t="s">
        <v>11</v>
      </c>
      <c r="I374" s="2">
        <v>7.6261839478082877E-2</v>
      </c>
      <c r="J374" s="2">
        <v>7.5444463481939589E-2</v>
      </c>
      <c r="K374" s="2">
        <v>0</v>
      </c>
      <c r="L374" s="2">
        <v>7.6702137649325625E-2</v>
      </c>
      <c r="M374" s="2">
        <v>0</v>
      </c>
      <c r="N374" s="2">
        <v>0</v>
      </c>
      <c r="O374" s="2">
        <v>8.6581730769230772E-3</v>
      </c>
      <c r="P374" s="2">
        <v>5.4948115816641094E-2</v>
      </c>
      <c r="Q374" s="2">
        <v>4.4404279818914816E-2</v>
      </c>
      <c r="R374" s="2">
        <v>5.4607234630949311E-2</v>
      </c>
      <c r="S374" s="2">
        <v>0</v>
      </c>
      <c r="T374" s="2">
        <v>0</v>
      </c>
      <c r="U374" s="2">
        <v>8.1538272429927158E-2</v>
      </c>
      <c r="V374" s="2">
        <v>1.0488247598438418E-2</v>
      </c>
      <c r="W374" s="2">
        <f t="shared" si="26"/>
        <v>3.4503768855795855E-2</v>
      </c>
    </row>
    <row r="375" spans="1:23" hidden="1" x14ac:dyDescent="0.2">
      <c r="A375" t="str">
        <f t="shared" si="23"/>
        <v/>
      </c>
      <c r="B375" t="str">
        <f t="shared" si="24"/>
        <v>IDVentilationVentilation</v>
      </c>
      <c r="C375" t="str">
        <f t="shared" si="25"/>
        <v>ID2019 CPAVentilation_Ventilation</v>
      </c>
      <c r="D375" t="s">
        <v>119</v>
      </c>
      <c r="E375" t="s">
        <v>120</v>
      </c>
      <c r="F375" s="4" t="s">
        <v>79</v>
      </c>
      <c r="G375" s="4" t="s">
        <v>15</v>
      </c>
      <c r="H375" s="4" t="s">
        <v>15</v>
      </c>
      <c r="I375" s="2">
        <v>1</v>
      </c>
      <c r="J375" s="2">
        <v>1</v>
      </c>
      <c r="K375" s="2">
        <v>1</v>
      </c>
      <c r="L375" s="2">
        <v>1</v>
      </c>
      <c r="M375" s="2">
        <v>1</v>
      </c>
      <c r="N375" s="2">
        <v>1</v>
      </c>
      <c r="O375" s="2">
        <v>1</v>
      </c>
      <c r="P375" s="2">
        <v>1</v>
      </c>
      <c r="Q375" s="2">
        <v>1</v>
      </c>
      <c r="R375" s="2">
        <v>1</v>
      </c>
      <c r="S375" s="2">
        <v>1</v>
      </c>
      <c r="T375" s="2">
        <v>1</v>
      </c>
      <c r="U375" s="2">
        <v>1</v>
      </c>
      <c r="V375" s="2">
        <v>1</v>
      </c>
      <c r="W375" s="2">
        <f t="shared" si="26"/>
        <v>1</v>
      </c>
    </row>
    <row r="376" spans="1:23" hidden="1" x14ac:dyDescent="0.2">
      <c r="A376" t="str">
        <f t="shared" si="23"/>
        <v/>
      </c>
      <c r="B376" t="str">
        <f t="shared" si="24"/>
        <v>IDWater HeatingWater Heater</v>
      </c>
      <c r="C376" t="str">
        <f t="shared" si="25"/>
        <v>ID2019 CPAWater Heating_Water Heater</v>
      </c>
      <c r="D376" t="s">
        <v>119</v>
      </c>
      <c r="E376" t="s">
        <v>120</v>
      </c>
      <c r="F376" s="4" t="s">
        <v>80</v>
      </c>
      <c r="G376" s="4" t="s">
        <v>16</v>
      </c>
      <c r="H376" s="4" t="s">
        <v>17</v>
      </c>
      <c r="I376" s="2">
        <v>0.45178015900449359</v>
      </c>
      <c r="J376" s="2">
        <v>0.6</v>
      </c>
      <c r="K376" s="2">
        <v>0.61</v>
      </c>
      <c r="L376" s="2">
        <v>0.61764705882352944</v>
      </c>
      <c r="M376" s="2">
        <v>0.57894736842105265</v>
      </c>
      <c r="N376" s="2">
        <v>0.625</v>
      </c>
      <c r="O376" s="2">
        <v>3.9563000000000001E-2</v>
      </c>
      <c r="P376" s="2">
        <v>0.64322557384929702</v>
      </c>
      <c r="Q376" s="2">
        <v>0.5</v>
      </c>
      <c r="R376" s="2">
        <v>0.5</v>
      </c>
      <c r="S376" s="2">
        <v>0.51893699999999998</v>
      </c>
      <c r="T376" s="2">
        <v>0.52678000000000003</v>
      </c>
      <c r="U376" s="2">
        <v>0.45178015900449359</v>
      </c>
      <c r="V376" s="2">
        <v>0.53030303030303028</v>
      </c>
      <c r="W376" s="2">
        <f t="shared" si="26"/>
        <v>0.51385452495756401</v>
      </c>
    </row>
    <row r="377" spans="1:23" hidden="1" x14ac:dyDescent="0.2">
      <c r="A377" t="str">
        <f t="shared" si="23"/>
        <v/>
      </c>
      <c r="B377" t="str">
        <f t="shared" si="24"/>
        <v>IDInterior LightingGeneral Service Lighting</v>
      </c>
      <c r="C377" t="str">
        <f t="shared" si="25"/>
        <v>ID2019 CPAInterior Lighting_General Service Lighting</v>
      </c>
      <c r="D377" t="s">
        <v>119</v>
      </c>
      <c r="E377" t="s">
        <v>120</v>
      </c>
      <c r="F377" s="4" t="s">
        <v>81</v>
      </c>
      <c r="G377" s="4" t="s">
        <v>18</v>
      </c>
      <c r="H377" s="4" t="s">
        <v>19</v>
      </c>
      <c r="I377" s="2">
        <v>1</v>
      </c>
      <c r="J377" s="2">
        <v>1</v>
      </c>
      <c r="K377" s="2">
        <v>1</v>
      </c>
      <c r="L377" s="2">
        <v>1</v>
      </c>
      <c r="M377" s="2">
        <v>1</v>
      </c>
      <c r="N377" s="2">
        <v>1</v>
      </c>
      <c r="O377" s="2">
        <v>1</v>
      </c>
      <c r="P377" s="2">
        <v>1</v>
      </c>
      <c r="Q377" s="2">
        <v>1</v>
      </c>
      <c r="R377" s="2">
        <v>1</v>
      </c>
      <c r="S377" s="2">
        <v>1</v>
      </c>
      <c r="T377" s="2">
        <v>1</v>
      </c>
      <c r="U377" s="2">
        <v>1</v>
      </c>
      <c r="V377" s="2">
        <v>1</v>
      </c>
      <c r="W377" s="2">
        <f t="shared" si="26"/>
        <v>1</v>
      </c>
    </row>
    <row r="378" spans="1:23" hidden="1" x14ac:dyDescent="0.2">
      <c r="A378" t="str">
        <f t="shared" si="23"/>
        <v/>
      </c>
      <c r="B378" t="str">
        <f t="shared" si="24"/>
        <v>IDInterior LightingExempted Lighting</v>
      </c>
      <c r="C378" t="str">
        <f t="shared" si="25"/>
        <v>ID2019 CPAInterior Lighting_Exempted Lighting</v>
      </c>
      <c r="D378" t="s">
        <v>119</v>
      </c>
      <c r="E378" t="s">
        <v>120</v>
      </c>
      <c r="F378" s="4" t="s">
        <v>82</v>
      </c>
      <c r="G378" s="4" t="s">
        <v>18</v>
      </c>
      <c r="H378" s="4" t="s">
        <v>20</v>
      </c>
      <c r="I378" s="2">
        <v>1</v>
      </c>
      <c r="J378" s="2">
        <v>1</v>
      </c>
      <c r="K378" s="2">
        <v>1</v>
      </c>
      <c r="L378" s="2">
        <v>1</v>
      </c>
      <c r="M378" s="2">
        <v>1</v>
      </c>
      <c r="N378" s="2">
        <v>1</v>
      </c>
      <c r="O378" s="2">
        <v>1</v>
      </c>
      <c r="P378" s="2">
        <v>1</v>
      </c>
      <c r="Q378" s="2">
        <v>1</v>
      </c>
      <c r="R378" s="2">
        <v>1</v>
      </c>
      <c r="S378" s="2">
        <v>1</v>
      </c>
      <c r="T378" s="2">
        <v>1</v>
      </c>
      <c r="U378" s="2">
        <v>1</v>
      </c>
      <c r="V378" s="2">
        <v>1</v>
      </c>
      <c r="W378" s="2">
        <f t="shared" si="26"/>
        <v>1</v>
      </c>
    </row>
    <row r="379" spans="1:23" hidden="1" x14ac:dyDescent="0.2">
      <c r="A379" t="str">
        <f t="shared" si="23"/>
        <v/>
      </c>
      <c r="B379" t="str">
        <f t="shared" si="24"/>
        <v>IDInterior LightingHigh-Bay Lighting</v>
      </c>
      <c r="C379" t="str">
        <f t="shared" si="25"/>
        <v>ID2019 CPAInterior Lighting_High-Bay Lighting</v>
      </c>
      <c r="D379" t="s">
        <v>119</v>
      </c>
      <c r="E379" t="s">
        <v>120</v>
      </c>
      <c r="F379" s="4" t="s">
        <v>83</v>
      </c>
      <c r="G379" s="4" t="s">
        <v>18</v>
      </c>
      <c r="H379" s="4" t="s">
        <v>21</v>
      </c>
      <c r="I379" s="2">
        <v>1</v>
      </c>
      <c r="J379" s="2">
        <v>1</v>
      </c>
      <c r="K379" s="2">
        <v>1</v>
      </c>
      <c r="L379" s="2">
        <v>1</v>
      </c>
      <c r="M379" s="2">
        <v>1</v>
      </c>
      <c r="N379" s="2">
        <v>1</v>
      </c>
      <c r="O379" s="2">
        <v>1</v>
      </c>
      <c r="P379" s="2">
        <v>1</v>
      </c>
      <c r="Q379" s="2">
        <v>1</v>
      </c>
      <c r="R379" s="2">
        <v>1</v>
      </c>
      <c r="S379" s="2">
        <v>1</v>
      </c>
      <c r="T379" s="2">
        <v>1</v>
      </c>
      <c r="U379" s="2">
        <v>1</v>
      </c>
      <c r="V379" s="2">
        <v>1</v>
      </c>
      <c r="W379" s="2">
        <f t="shared" si="26"/>
        <v>1</v>
      </c>
    </row>
    <row r="380" spans="1:23" hidden="1" x14ac:dyDescent="0.2">
      <c r="A380" t="str">
        <f t="shared" si="23"/>
        <v/>
      </c>
      <c r="B380" t="str">
        <f t="shared" si="24"/>
        <v>IDInterior LightingLinear Lighting</v>
      </c>
      <c r="C380" t="str">
        <f t="shared" si="25"/>
        <v>ID2019 CPAInterior Lighting_Linear Lighting</v>
      </c>
      <c r="D380" t="s">
        <v>119</v>
      </c>
      <c r="E380" t="s">
        <v>120</v>
      </c>
      <c r="F380" s="4" t="s">
        <v>84</v>
      </c>
      <c r="G380" s="4" t="s">
        <v>18</v>
      </c>
      <c r="H380" s="4" t="s">
        <v>22</v>
      </c>
      <c r="I380" s="2">
        <v>1</v>
      </c>
      <c r="J380" s="2">
        <v>1</v>
      </c>
      <c r="K380" s="2">
        <v>1</v>
      </c>
      <c r="L380" s="2">
        <v>1</v>
      </c>
      <c r="M380" s="2">
        <v>1</v>
      </c>
      <c r="N380" s="2">
        <v>1</v>
      </c>
      <c r="O380" s="2">
        <v>1</v>
      </c>
      <c r="P380" s="2">
        <v>1</v>
      </c>
      <c r="Q380" s="2">
        <v>1</v>
      </c>
      <c r="R380" s="2">
        <v>1</v>
      </c>
      <c r="S380" s="2">
        <v>1</v>
      </c>
      <c r="T380" s="2">
        <v>1</v>
      </c>
      <c r="U380" s="2">
        <v>1</v>
      </c>
      <c r="V380" s="2">
        <v>1</v>
      </c>
      <c r="W380" s="2">
        <f t="shared" si="26"/>
        <v>1</v>
      </c>
    </row>
    <row r="381" spans="1:23" hidden="1" x14ac:dyDescent="0.2">
      <c r="A381" t="str">
        <f t="shared" si="23"/>
        <v/>
      </c>
      <c r="B381" t="str">
        <f t="shared" si="24"/>
        <v>IDExterior LightingGeneral Service Lighting</v>
      </c>
      <c r="C381" t="str">
        <f t="shared" si="25"/>
        <v>ID2019 CPAExterior Lighting_General Service Lighting</v>
      </c>
      <c r="D381" t="s">
        <v>119</v>
      </c>
      <c r="E381" t="s">
        <v>120</v>
      </c>
      <c r="F381" s="4" t="s">
        <v>85</v>
      </c>
      <c r="G381" s="4" t="s">
        <v>23</v>
      </c>
      <c r="H381" s="4" t="s">
        <v>19</v>
      </c>
      <c r="I381" s="2">
        <v>1</v>
      </c>
      <c r="J381" s="2">
        <v>1</v>
      </c>
      <c r="K381" s="2">
        <v>1</v>
      </c>
      <c r="L381" s="2">
        <v>1</v>
      </c>
      <c r="M381" s="2">
        <v>1</v>
      </c>
      <c r="N381" s="2">
        <v>1</v>
      </c>
      <c r="O381" s="2">
        <v>1</v>
      </c>
      <c r="P381" s="2">
        <v>1</v>
      </c>
      <c r="Q381" s="2">
        <v>1</v>
      </c>
      <c r="R381" s="2">
        <v>1</v>
      </c>
      <c r="S381" s="2">
        <v>1</v>
      </c>
      <c r="T381" s="2">
        <v>1</v>
      </c>
      <c r="U381" s="2">
        <v>1</v>
      </c>
      <c r="V381" s="2">
        <v>1</v>
      </c>
      <c r="W381" s="2">
        <f t="shared" si="26"/>
        <v>1</v>
      </c>
    </row>
    <row r="382" spans="1:23" hidden="1" x14ac:dyDescent="0.2">
      <c r="A382" t="str">
        <f t="shared" si="23"/>
        <v/>
      </c>
      <c r="B382" t="str">
        <f t="shared" si="24"/>
        <v>IDExterior LightingArea Lighting</v>
      </c>
      <c r="C382" t="str">
        <f t="shared" si="25"/>
        <v>ID2019 CPAExterior Lighting_Area Lighting</v>
      </c>
      <c r="D382" t="s">
        <v>119</v>
      </c>
      <c r="E382" t="s">
        <v>120</v>
      </c>
      <c r="F382" s="4" t="s">
        <v>86</v>
      </c>
      <c r="G382" s="4" t="s">
        <v>23</v>
      </c>
      <c r="H382" s="4" t="s">
        <v>24</v>
      </c>
      <c r="I382" s="2">
        <v>1</v>
      </c>
      <c r="J382" s="2">
        <v>1</v>
      </c>
      <c r="K382" s="2">
        <v>1</v>
      </c>
      <c r="L382" s="2">
        <v>1</v>
      </c>
      <c r="M382" s="2">
        <v>1</v>
      </c>
      <c r="N382" s="2">
        <v>1</v>
      </c>
      <c r="O382" s="2">
        <v>1</v>
      </c>
      <c r="P382" s="2">
        <v>1</v>
      </c>
      <c r="Q382" s="2">
        <v>1</v>
      </c>
      <c r="R382" s="2">
        <v>1</v>
      </c>
      <c r="S382" s="2">
        <v>1</v>
      </c>
      <c r="T382" s="2">
        <v>1</v>
      </c>
      <c r="U382" s="2">
        <v>1</v>
      </c>
      <c r="V382" s="2">
        <v>1</v>
      </c>
      <c r="W382" s="2">
        <f t="shared" si="26"/>
        <v>1</v>
      </c>
    </row>
    <row r="383" spans="1:23" hidden="1" x14ac:dyDescent="0.2">
      <c r="A383" t="str">
        <f t="shared" si="23"/>
        <v/>
      </c>
      <c r="B383" t="str">
        <f t="shared" si="24"/>
        <v>IDExterior LightingLinear Lighting</v>
      </c>
      <c r="C383" t="str">
        <f t="shared" si="25"/>
        <v>ID2019 CPAExterior Lighting_Linear Lighting</v>
      </c>
      <c r="D383" t="s">
        <v>119</v>
      </c>
      <c r="E383" t="s">
        <v>120</v>
      </c>
      <c r="F383" s="4" t="s">
        <v>87</v>
      </c>
      <c r="G383" s="4" t="s">
        <v>23</v>
      </c>
      <c r="H383" s="4" t="s">
        <v>22</v>
      </c>
      <c r="I383" s="2">
        <v>1</v>
      </c>
      <c r="J383" s="2">
        <v>1</v>
      </c>
      <c r="K383" s="2">
        <v>1</v>
      </c>
      <c r="L383" s="2">
        <v>1</v>
      </c>
      <c r="M383" s="2">
        <v>1</v>
      </c>
      <c r="N383" s="2">
        <v>1</v>
      </c>
      <c r="O383" s="2">
        <v>1</v>
      </c>
      <c r="P383" s="2">
        <v>1</v>
      </c>
      <c r="Q383" s="2">
        <v>1</v>
      </c>
      <c r="R383" s="2">
        <v>1</v>
      </c>
      <c r="S383" s="2">
        <v>1</v>
      </c>
      <c r="T383" s="2">
        <v>1</v>
      </c>
      <c r="U383" s="2">
        <v>1</v>
      </c>
      <c r="V383" s="2">
        <v>1</v>
      </c>
      <c r="W383" s="2">
        <f t="shared" si="26"/>
        <v>1</v>
      </c>
    </row>
    <row r="384" spans="1:23" hidden="1" x14ac:dyDescent="0.2">
      <c r="A384" t="str">
        <f t="shared" si="23"/>
        <v/>
      </c>
      <c r="B384" t="str">
        <f t="shared" si="24"/>
        <v>IDRefrigeration Walk-in Refrigerator/Freezer</v>
      </c>
      <c r="C384" t="str">
        <f t="shared" si="25"/>
        <v>ID2019 CPARefrigeration _Walk-in Refrigerator/Freezer</v>
      </c>
      <c r="D384" t="s">
        <v>119</v>
      </c>
      <c r="E384" t="s">
        <v>120</v>
      </c>
      <c r="F384" s="4" t="s">
        <v>88</v>
      </c>
      <c r="G384" s="4" t="s">
        <v>25</v>
      </c>
      <c r="H384" s="4" t="s">
        <v>26</v>
      </c>
      <c r="I384" s="2">
        <v>0.02</v>
      </c>
      <c r="J384" s="2">
        <v>0</v>
      </c>
      <c r="K384" s="2">
        <v>0.02</v>
      </c>
      <c r="L384" s="2">
        <v>0</v>
      </c>
      <c r="M384" s="2">
        <v>0.74</v>
      </c>
      <c r="N384" s="2">
        <v>0.16</v>
      </c>
      <c r="O384" s="2">
        <v>0.33</v>
      </c>
      <c r="P384" s="2">
        <v>7.6925418569254181E-2</v>
      </c>
      <c r="Q384" s="2">
        <v>0.19</v>
      </c>
      <c r="R384" s="2">
        <v>0.03</v>
      </c>
      <c r="S384" s="2">
        <v>1.0989010989011E-2</v>
      </c>
      <c r="T384" s="2">
        <v>0.91700000000000004</v>
      </c>
      <c r="U384" s="2">
        <v>0.02</v>
      </c>
      <c r="V384" s="2">
        <v>0.10344827586206896</v>
      </c>
      <c r="W384" s="2">
        <f t="shared" si="26"/>
        <v>0.18702590753002385</v>
      </c>
    </row>
    <row r="385" spans="1:23" hidden="1" x14ac:dyDescent="0.2">
      <c r="A385" t="str">
        <f t="shared" si="23"/>
        <v/>
      </c>
      <c r="B385" t="str">
        <f t="shared" si="24"/>
        <v>IDRefrigeration Reach-in Refrigerator/Freezer</v>
      </c>
      <c r="C385" t="str">
        <f t="shared" si="25"/>
        <v>ID2019 CPARefrigeration _Reach-in Refrigerator/Freezer</v>
      </c>
      <c r="D385" t="s">
        <v>119</v>
      </c>
      <c r="E385" t="s">
        <v>120</v>
      </c>
      <c r="F385" s="4" t="s">
        <v>89</v>
      </c>
      <c r="G385" s="4" t="s">
        <v>25</v>
      </c>
      <c r="H385" s="4" t="s">
        <v>27</v>
      </c>
      <c r="I385" s="2">
        <v>0.14000000000000001</v>
      </c>
      <c r="J385" s="2">
        <v>8.771929824561403E-2</v>
      </c>
      <c r="K385" s="2">
        <v>0.14000000000000001</v>
      </c>
      <c r="L385" s="2">
        <v>5.3571428571428568E-2</v>
      </c>
      <c r="M385" s="2">
        <v>7.0000000000000007E-2</v>
      </c>
      <c r="N385" s="2">
        <v>0.83055975794251102</v>
      </c>
      <c r="O385" s="2">
        <v>0.5</v>
      </c>
      <c r="P385" s="2">
        <v>0.13360730593607306</v>
      </c>
      <c r="Q385" s="2">
        <v>0.33</v>
      </c>
      <c r="R385" s="2">
        <v>0.19</v>
      </c>
      <c r="S385" s="2">
        <v>0.02</v>
      </c>
      <c r="T385" s="2">
        <v>0.02</v>
      </c>
      <c r="U385" s="2">
        <v>0.14000000000000001</v>
      </c>
      <c r="V385" s="2">
        <v>0.1206896551724138</v>
      </c>
      <c r="W385" s="2">
        <f t="shared" si="26"/>
        <v>0.19829624613343147</v>
      </c>
    </row>
    <row r="386" spans="1:23" hidden="1" x14ac:dyDescent="0.2">
      <c r="A386" t="str">
        <f t="shared" si="23"/>
        <v/>
      </c>
      <c r="B386" t="str">
        <f t="shared" si="24"/>
        <v>IDRefrigeration Glass Door Display</v>
      </c>
      <c r="C386" t="str">
        <f t="shared" si="25"/>
        <v>ID2019 CPARefrigeration _Glass Door Display</v>
      </c>
      <c r="D386" t="s">
        <v>119</v>
      </c>
      <c r="E386" t="s">
        <v>120</v>
      </c>
      <c r="F386" s="4" t="s">
        <v>90</v>
      </c>
      <c r="G386" s="4" t="s">
        <v>25</v>
      </c>
      <c r="H386" s="4" t="s">
        <v>28</v>
      </c>
      <c r="I386" s="2">
        <v>0.77400000000000002</v>
      </c>
      <c r="J386" s="2">
        <v>0</v>
      </c>
      <c r="K386" s="2">
        <v>0.81699999999999995</v>
      </c>
      <c r="L386" s="2">
        <v>5.3571428571428568E-2</v>
      </c>
      <c r="M386" s="2">
        <v>5.1999999999999998E-2</v>
      </c>
      <c r="N386" s="2">
        <v>0.94899999999999995</v>
      </c>
      <c r="O386" s="2">
        <v>0.90400000000000003</v>
      </c>
      <c r="P386" s="2">
        <v>0.26600000000000001</v>
      </c>
      <c r="Q386" s="2">
        <v>0.65700000000000003</v>
      </c>
      <c r="R386" s="2">
        <v>0.58899999999999997</v>
      </c>
      <c r="S386" s="2">
        <v>0.10100000000000001</v>
      </c>
      <c r="T386" s="2">
        <v>0.10100000000000001</v>
      </c>
      <c r="U386" s="2">
        <v>5.0999999999999997E-2</v>
      </c>
      <c r="V386" s="2">
        <v>3.4482758620689655E-2</v>
      </c>
      <c r="W386" s="2">
        <f t="shared" si="26"/>
        <v>0.38207529908515125</v>
      </c>
    </row>
    <row r="387" spans="1:23" hidden="1" x14ac:dyDescent="0.2">
      <c r="A387" t="str">
        <f t="shared" ref="A387:A450" si="27">IF(D387=D386,"",1)</f>
        <v/>
      </c>
      <c r="B387" t="str">
        <f t="shared" ref="B387:B450" si="28">D387&amp;G387&amp;H387</f>
        <v>IDRefrigeration Open Display Case</v>
      </c>
      <c r="C387" t="str">
        <f t="shared" ref="C387:C450" si="29">D387&amp;E387&amp;F387</f>
        <v>ID2019 CPARefrigeration _Open Display Case</v>
      </c>
      <c r="D387" t="s">
        <v>119</v>
      </c>
      <c r="E387" t="s">
        <v>120</v>
      </c>
      <c r="F387" s="4" t="s">
        <v>91</v>
      </c>
      <c r="G387" s="4" t="s">
        <v>25</v>
      </c>
      <c r="H387" s="4" t="s">
        <v>29</v>
      </c>
      <c r="I387" s="2">
        <v>0.77400000000000002</v>
      </c>
      <c r="J387" s="2">
        <v>0</v>
      </c>
      <c r="K387" s="2">
        <v>0.81699999999999995</v>
      </c>
      <c r="L387" s="2">
        <v>5.3571428571428568E-2</v>
      </c>
      <c r="M387" s="2">
        <v>5.1999999999999998E-2</v>
      </c>
      <c r="N387" s="2">
        <v>0.94899999999999995</v>
      </c>
      <c r="O387" s="2">
        <v>0.90400000000000003</v>
      </c>
      <c r="P387" s="2">
        <v>0.26600000000000001</v>
      </c>
      <c r="Q387" s="2">
        <v>0.65700000000000003</v>
      </c>
      <c r="R387" s="2">
        <v>0.58899999999999997</v>
      </c>
      <c r="S387" s="2">
        <v>0.10100000000000001</v>
      </c>
      <c r="T387" s="2">
        <v>0.10100000000000001</v>
      </c>
      <c r="U387" s="2">
        <v>5.0999999999999997E-2</v>
      </c>
      <c r="V387" s="2">
        <v>3.4482758620689655E-2</v>
      </c>
      <c r="W387" s="2">
        <f t="shared" si="26"/>
        <v>0.38207529908515125</v>
      </c>
    </row>
    <row r="388" spans="1:23" hidden="1" x14ac:dyDescent="0.2">
      <c r="A388" t="str">
        <f t="shared" si="27"/>
        <v/>
      </c>
      <c r="B388" t="str">
        <f t="shared" si="28"/>
        <v>IDRefrigeration Icemaker</v>
      </c>
      <c r="C388" t="str">
        <f t="shared" si="29"/>
        <v>ID2019 CPARefrigeration _Icemaker</v>
      </c>
      <c r="D388" t="s">
        <v>119</v>
      </c>
      <c r="E388" t="s">
        <v>120</v>
      </c>
      <c r="F388" s="4" t="s">
        <v>92</v>
      </c>
      <c r="G388" s="4" t="s">
        <v>25</v>
      </c>
      <c r="H388" s="4" t="s">
        <v>30</v>
      </c>
      <c r="I388" s="2">
        <v>0.44900000000000001</v>
      </c>
      <c r="J388" s="2">
        <v>5.0999999999999997E-2</v>
      </c>
      <c r="K388" s="2">
        <v>0.52400000000000002</v>
      </c>
      <c r="L388" s="2">
        <v>5.0999999999999997E-2</v>
      </c>
      <c r="M388" s="2">
        <v>0.97299999999999998</v>
      </c>
      <c r="N388" s="2">
        <v>0.98899999999999999</v>
      </c>
      <c r="O388" s="2">
        <v>0.90400000000000003</v>
      </c>
      <c r="P388" s="2">
        <v>0.26600000000000001</v>
      </c>
      <c r="Q388" s="2">
        <v>0.65700000000000003</v>
      </c>
      <c r="R388" s="2">
        <v>0.58899999999999997</v>
      </c>
      <c r="S388" s="2">
        <v>0.10100000000000001</v>
      </c>
      <c r="T388" s="2">
        <v>0.91700000000000004</v>
      </c>
      <c r="U388" s="2">
        <v>5.0999999999999997E-2</v>
      </c>
      <c r="V388" s="2">
        <v>0.216</v>
      </c>
      <c r="W388" s="2">
        <f t="shared" si="26"/>
        <v>0.48128571428571426</v>
      </c>
    </row>
    <row r="389" spans="1:23" hidden="1" x14ac:dyDescent="0.2">
      <c r="A389" t="str">
        <f t="shared" si="27"/>
        <v/>
      </c>
      <c r="B389" t="str">
        <f t="shared" si="28"/>
        <v>IDRefrigeration Vending Machine</v>
      </c>
      <c r="C389" t="str">
        <f t="shared" si="29"/>
        <v>ID2019 CPARefrigeration _Vending Machine</v>
      </c>
      <c r="D389" t="s">
        <v>119</v>
      </c>
      <c r="E389" t="s">
        <v>120</v>
      </c>
      <c r="F389" s="4" t="s">
        <v>93</v>
      </c>
      <c r="G389" s="4" t="s">
        <v>25</v>
      </c>
      <c r="H389" s="4" t="s">
        <v>31</v>
      </c>
      <c r="I389" s="2">
        <v>0.44900000000000001</v>
      </c>
      <c r="J389" s="2">
        <v>5.0999999999999997E-2</v>
      </c>
      <c r="K389" s="2">
        <v>0.52400000000000002</v>
      </c>
      <c r="L389" s="2">
        <v>5.0999999999999997E-2</v>
      </c>
      <c r="M389" s="2">
        <v>0.97299999999999998</v>
      </c>
      <c r="N389" s="2">
        <v>0.98899999999999999</v>
      </c>
      <c r="O389" s="2">
        <v>0.90400000000000003</v>
      </c>
      <c r="P389" s="2">
        <v>0.26600000000000001</v>
      </c>
      <c r="Q389" s="2">
        <v>0.65700000000000003</v>
      </c>
      <c r="R389" s="2">
        <v>0.58899999999999997</v>
      </c>
      <c r="S389" s="2">
        <v>0.10100000000000001</v>
      </c>
      <c r="T389" s="2">
        <v>0.91700000000000004</v>
      </c>
      <c r="U389" s="2">
        <v>5.0999999999999997E-2</v>
      </c>
      <c r="V389" s="2">
        <v>0.216</v>
      </c>
      <c r="W389" s="2">
        <f t="shared" si="26"/>
        <v>0.48128571428571426</v>
      </c>
    </row>
    <row r="390" spans="1:23" hidden="1" x14ac:dyDescent="0.2">
      <c r="A390" t="str">
        <f t="shared" si="27"/>
        <v/>
      </c>
      <c r="B390" t="str">
        <f t="shared" si="28"/>
        <v>IDFood PreparationOven</v>
      </c>
      <c r="C390" t="str">
        <f t="shared" si="29"/>
        <v>ID2019 CPAFood Preparation_Oven</v>
      </c>
      <c r="D390" t="s">
        <v>119</v>
      </c>
      <c r="E390" t="s">
        <v>120</v>
      </c>
      <c r="F390" s="4" t="s">
        <v>94</v>
      </c>
      <c r="G390" s="4" t="s">
        <v>32</v>
      </c>
      <c r="H390" s="4" t="s">
        <v>33</v>
      </c>
      <c r="I390" s="2">
        <v>0.66</v>
      </c>
      <c r="J390" s="2">
        <v>3.6464000000000003E-2</v>
      </c>
      <c r="K390" s="2">
        <v>0.48899999999999999</v>
      </c>
      <c r="L390" s="2">
        <v>3.6464000000000003E-2</v>
      </c>
      <c r="M390" s="2">
        <v>0</v>
      </c>
      <c r="N390" s="2">
        <v>0.11</v>
      </c>
      <c r="O390" s="2">
        <v>0.69699999999999995</v>
      </c>
      <c r="P390" s="2">
        <v>0.21049200000000001</v>
      </c>
      <c r="Q390" s="2">
        <v>0.64800000000000002</v>
      </c>
      <c r="R390" s="2">
        <v>0.13800000000000001</v>
      </c>
      <c r="S390" s="2">
        <v>2.2665999999999999E-2</v>
      </c>
      <c r="T390" s="2">
        <v>0.40838600000000003</v>
      </c>
      <c r="U390" s="2">
        <v>3.6464000000000003E-2</v>
      </c>
      <c r="V390" s="2">
        <v>0.58899999999999997</v>
      </c>
      <c r="W390" s="2">
        <f t="shared" si="26"/>
        <v>0.29156685714285718</v>
      </c>
    </row>
    <row r="391" spans="1:23" hidden="1" x14ac:dyDescent="0.2">
      <c r="A391" t="str">
        <f t="shared" si="27"/>
        <v/>
      </c>
      <c r="B391" t="str">
        <f t="shared" si="28"/>
        <v>IDFood PreparationFryer</v>
      </c>
      <c r="C391" t="str">
        <f t="shared" si="29"/>
        <v>ID2019 CPAFood Preparation_Fryer</v>
      </c>
      <c r="D391" t="s">
        <v>119</v>
      </c>
      <c r="E391" t="s">
        <v>120</v>
      </c>
      <c r="F391" s="4" t="s">
        <v>95</v>
      </c>
      <c r="G391" s="4" t="s">
        <v>32</v>
      </c>
      <c r="H391" s="4" t="s">
        <v>34</v>
      </c>
      <c r="I391" s="2">
        <v>0.76400000000000001</v>
      </c>
      <c r="J391" s="2">
        <v>3.6464000000000003E-2</v>
      </c>
      <c r="K391" s="2">
        <v>0.45200000000000001</v>
      </c>
      <c r="L391" s="2">
        <v>3.6464000000000003E-2</v>
      </c>
      <c r="M391" s="2">
        <v>0</v>
      </c>
      <c r="N391" s="2">
        <v>0.87</v>
      </c>
      <c r="O391" s="2">
        <v>0.80700000000000005</v>
      </c>
      <c r="P391" s="2">
        <v>0.21049200000000001</v>
      </c>
      <c r="Q391" s="2">
        <v>0.58599999999999997</v>
      </c>
      <c r="R391" s="2">
        <v>0.21</v>
      </c>
      <c r="S391" s="2">
        <v>2.2665999999999999E-2</v>
      </c>
      <c r="T391" s="2">
        <v>0.40838600000000003</v>
      </c>
      <c r="U391" s="2">
        <v>3.6464000000000003E-2</v>
      </c>
      <c r="V391" s="2">
        <v>0.29899999999999999</v>
      </c>
      <c r="W391" s="2">
        <f t="shared" si="26"/>
        <v>0.33849542857142856</v>
      </c>
    </row>
    <row r="392" spans="1:23" hidden="1" x14ac:dyDescent="0.2">
      <c r="A392" t="str">
        <f t="shared" si="27"/>
        <v/>
      </c>
      <c r="B392" t="str">
        <f t="shared" si="28"/>
        <v>IDFood PreparationDishwasher</v>
      </c>
      <c r="C392" t="str">
        <f t="shared" si="29"/>
        <v>ID2019 CPAFood Preparation_Dishwasher</v>
      </c>
      <c r="D392" t="s">
        <v>119</v>
      </c>
      <c r="E392" t="s">
        <v>120</v>
      </c>
      <c r="F392" s="4" t="s">
        <v>96</v>
      </c>
      <c r="G392" s="4" t="s">
        <v>32</v>
      </c>
      <c r="H392" s="4" t="s">
        <v>35</v>
      </c>
      <c r="I392" s="2">
        <v>0.430614</v>
      </c>
      <c r="J392" s="2">
        <v>3.6464000000000003E-2</v>
      </c>
      <c r="K392" s="2">
        <v>0.3957</v>
      </c>
      <c r="L392" s="2">
        <v>3.6464000000000003E-2</v>
      </c>
      <c r="M392" s="2">
        <v>0.52509700000000004</v>
      </c>
      <c r="N392" s="2">
        <v>0.548682</v>
      </c>
      <c r="O392" s="2">
        <v>0.53468099999999996</v>
      </c>
      <c r="P392" s="2">
        <v>0.21049200000000001</v>
      </c>
      <c r="Q392" s="2">
        <v>0.523231</v>
      </c>
      <c r="R392" s="2">
        <v>0.30025000000000002</v>
      </c>
      <c r="S392" s="2">
        <v>2.2665999999999999E-2</v>
      </c>
      <c r="T392" s="2">
        <v>0.40838600000000003</v>
      </c>
      <c r="U392" s="2">
        <v>3.6464000000000003E-2</v>
      </c>
      <c r="V392" s="2">
        <v>0.15409500000000001</v>
      </c>
      <c r="W392" s="2">
        <f t="shared" si="26"/>
        <v>0.29737757142857146</v>
      </c>
    </row>
    <row r="393" spans="1:23" hidden="1" x14ac:dyDescent="0.2">
      <c r="A393" t="str">
        <f t="shared" si="27"/>
        <v/>
      </c>
      <c r="B393" t="str">
        <f t="shared" si="28"/>
        <v>IDFood PreparationHot Food Container</v>
      </c>
      <c r="C393" t="str">
        <f t="shared" si="29"/>
        <v>ID2019 CPAFood Preparation_Hot Food Container</v>
      </c>
      <c r="D393" t="s">
        <v>119</v>
      </c>
      <c r="E393" t="s">
        <v>120</v>
      </c>
      <c r="F393" s="4" t="s">
        <v>97</v>
      </c>
      <c r="G393" s="4" t="s">
        <v>32</v>
      </c>
      <c r="H393" s="4" t="s">
        <v>36</v>
      </c>
      <c r="I393" s="2">
        <v>0.430614</v>
      </c>
      <c r="J393" s="2">
        <v>3.6464000000000003E-2</v>
      </c>
      <c r="K393" s="2">
        <v>0.3957</v>
      </c>
      <c r="L393" s="2">
        <v>3.6464000000000003E-2</v>
      </c>
      <c r="M393" s="2">
        <v>0</v>
      </c>
      <c r="N393" s="2">
        <v>0.73</v>
      </c>
      <c r="O393" s="2">
        <v>0.53468099999999996</v>
      </c>
      <c r="P393" s="2">
        <v>0.21049200000000001</v>
      </c>
      <c r="Q393" s="2">
        <v>0.523231</v>
      </c>
      <c r="R393" s="2">
        <v>0.30025000000000002</v>
      </c>
      <c r="S393" s="2">
        <v>2.2665999999999999E-2</v>
      </c>
      <c r="T393" s="2">
        <v>0.40838600000000003</v>
      </c>
      <c r="U393" s="2">
        <v>3.6464000000000003E-2</v>
      </c>
      <c r="V393" s="2">
        <v>0.15409500000000001</v>
      </c>
      <c r="W393" s="2">
        <f t="shared" si="26"/>
        <v>0.27282192857142856</v>
      </c>
    </row>
    <row r="394" spans="1:23" hidden="1" x14ac:dyDescent="0.2">
      <c r="A394" t="str">
        <f t="shared" si="27"/>
        <v/>
      </c>
      <c r="B394" t="str">
        <f t="shared" si="28"/>
        <v>IDFood PreparationSteamer</v>
      </c>
      <c r="C394" t="str">
        <f t="shared" si="29"/>
        <v>ID2019 CPAFood Preparation_Steamer</v>
      </c>
      <c r="D394" t="s">
        <v>119</v>
      </c>
      <c r="E394" t="s">
        <v>120</v>
      </c>
      <c r="F394" s="4" t="s">
        <v>98</v>
      </c>
      <c r="G394" s="4" t="s">
        <v>32</v>
      </c>
      <c r="H394" s="4" t="s">
        <v>37</v>
      </c>
      <c r="I394" s="2">
        <v>0.430614</v>
      </c>
      <c r="J394" s="2">
        <v>3.6464000000000003E-2</v>
      </c>
      <c r="K394" s="2">
        <v>0.3957</v>
      </c>
      <c r="L394" s="2">
        <v>3.6464000000000003E-2</v>
      </c>
      <c r="M394" s="2">
        <v>0</v>
      </c>
      <c r="N394" s="2">
        <v>0.2</v>
      </c>
      <c r="O394" s="2">
        <v>0.53468099999999996</v>
      </c>
      <c r="P394" s="2">
        <v>0.21049200000000001</v>
      </c>
      <c r="Q394" s="2">
        <v>0.523231</v>
      </c>
      <c r="R394" s="2">
        <v>0.30025000000000002</v>
      </c>
      <c r="S394" s="2">
        <v>2.2665999999999999E-2</v>
      </c>
      <c r="T394" s="2">
        <v>0.40838600000000003</v>
      </c>
      <c r="U394" s="2">
        <v>3.6464000000000003E-2</v>
      </c>
      <c r="V394" s="2">
        <v>0.15409500000000001</v>
      </c>
      <c r="W394" s="2">
        <f t="shared" si="26"/>
        <v>0.23496478571428575</v>
      </c>
    </row>
    <row r="395" spans="1:23" hidden="1" x14ac:dyDescent="0.2">
      <c r="A395" t="str">
        <f t="shared" si="27"/>
        <v/>
      </c>
      <c r="B395" t="str">
        <f t="shared" si="28"/>
        <v>IDOffice EquipmentDesktop Computer</v>
      </c>
      <c r="C395" t="str">
        <f t="shared" si="29"/>
        <v>ID2019 CPAOffice Equipment_Desktop Computer</v>
      </c>
      <c r="D395" t="s">
        <v>119</v>
      </c>
      <c r="E395" t="s">
        <v>120</v>
      </c>
      <c r="F395" s="4" t="s">
        <v>99</v>
      </c>
      <c r="G395" s="4" t="s">
        <v>38</v>
      </c>
      <c r="H395" s="4" t="s">
        <v>39</v>
      </c>
      <c r="I395" s="2">
        <v>1</v>
      </c>
      <c r="J395" s="2">
        <v>1</v>
      </c>
      <c r="K395" s="2">
        <v>1</v>
      </c>
      <c r="L395" s="2">
        <v>1</v>
      </c>
      <c r="M395" s="2">
        <v>1</v>
      </c>
      <c r="N395" s="2">
        <v>1</v>
      </c>
      <c r="O395" s="2">
        <v>1</v>
      </c>
      <c r="P395" s="2">
        <v>1</v>
      </c>
      <c r="Q395" s="2">
        <v>1</v>
      </c>
      <c r="R395" s="2">
        <v>1</v>
      </c>
      <c r="S395" s="2">
        <v>1</v>
      </c>
      <c r="T395" s="2">
        <v>1</v>
      </c>
      <c r="U395" s="2">
        <v>1</v>
      </c>
      <c r="V395" s="2">
        <v>1</v>
      </c>
      <c r="W395" s="2">
        <f t="shared" si="26"/>
        <v>1</v>
      </c>
    </row>
    <row r="396" spans="1:23" hidden="1" x14ac:dyDescent="0.2">
      <c r="A396" t="str">
        <f t="shared" si="27"/>
        <v/>
      </c>
      <c r="B396" t="str">
        <f t="shared" si="28"/>
        <v>IDOffice EquipmentLaptop</v>
      </c>
      <c r="C396" t="str">
        <f t="shared" si="29"/>
        <v>ID2019 CPAOffice Equipment_Laptop</v>
      </c>
      <c r="D396" t="s">
        <v>119</v>
      </c>
      <c r="E396" t="s">
        <v>120</v>
      </c>
      <c r="F396" s="4" t="s">
        <v>100</v>
      </c>
      <c r="G396" s="4" t="s">
        <v>38</v>
      </c>
      <c r="H396" s="4" t="s">
        <v>40</v>
      </c>
      <c r="I396" s="2">
        <v>1</v>
      </c>
      <c r="J396" s="2">
        <v>1</v>
      </c>
      <c r="K396" s="2">
        <v>1</v>
      </c>
      <c r="L396" s="2">
        <v>1</v>
      </c>
      <c r="M396" s="2">
        <v>1</v>
      </c>
      <c r="N396" s="2">
        <v>0.64</v>
      </c>
      <c r="O396" s="2">
        <v>1</v>
      </c>
      <c r="P396" s="2">
        <v>1</v>
      </c>
      <c r="Q396" s="2">
        <v>1</v>
      </c>
      <c r="R396" s="2">
        <v>1</v>
      </c>
      <c r="S396" s="2">
        <v>1</v>
      </c>
      <c r="T396" s="2">
        <v>1</v>
      </c>
      <c r="U396" s="2">
        <v>1</v>
      </c>
      <c r="V396" s="2">
        <v>1</v>
      </c>
      <c r="W396" s="2">
        <f t="shared" si="26"/>
        <v>0.97428571428571431</v>
      </c>
    </row>
    <row r="397" spans="1:23" hidden="1" x14ac:dyDescent="0.2">
      <c r="A397" t="str">
        <f t="shared" si="27"/>
        <v/>
      </c>
      <c r="B397" t="str">
        <f t="shared" si="28"/>
        <v>IDOffice EquipmentServer</v>
      </c>
      <c r="C397" t="str">
        <f t="shared" si="29"/>
        <v>ID2019 CPAOffice Equipment_Server</v>
      </c>
      <c r="D397" t="s">
        <v>119</v>
      </c>
      <c r="E397" t="s">
        <v>120</v>
      </c>
      <c r="F397" s="4" t="s">
        <v>101</v>
      </c>
      <c r="G397" s="4" t="s">
        <v>38</v>
      </c>
      <c r="H397" s="4" t="s">
        <v>41</v>
      </c>
      <c r="I397" s="2">
        <v>1</v>
      </c>
      <c r="J397" s="2">
        <v>1</v>
      </c>
      <c r="K397" s="2">
        <v>0.82</v>
      </c>
      <c r="L397" s="2">
        <v>1</v>
      </c>
      <c r="M397" s="2">
        <v>0.5</v>
      </c>
      <c r="N397" s="2">
        <v>1</v>
      </c>
      <c r="O397" s="2">
        <v>1</v>
      </c>
      <c r="P397" s="2">
        <v>1</v>
      </c>
      <c r="Q397" s="2">
        <v>1</v>
      </c>
      <c r="R397" s="2">
        <v>1</v>
      </c>
      <c r="S397" s="2">
        <v>0.89</v>
      </c>
      <c r="T397" s="2">
        <v>0.89</v>
      </c>
      <c r="U397" s="2">
        <v>1</v>
      </c>
      <c r="V397" s="2">
        <v>0.66</v>
      </c>
      <c r="W397" s="2">
        <f t="shared" si="26"/>
        <v>0.91142857142857159</v>
      </c>
    </row>
    <row r="398" spans="1:23" hidden="1" x14ac:dyDescent="0.2">
      <c r="A398" t="str">
        <f t="shared" si="27"/>
        <v/>
      </c>
      <c r="B398" t="str">
        <f t="shared" si="28"/>
        <v>IDOffice EquipmentMonitor</v>
      </c>
      <c r="C398" t="str">
        <f t="shared" si="29"/>
        <v>ID2019 CPAOffice Equipment_Monitor</v>
      </c>
      <c r="D398" t="s">
        <v>119</v>
      </c>
      <c r="E398" t="s">
        <v>120</v>
      </c>
      <c r="F398" s="4" t="s">
        <v>102</v>
      </c>
      <c r="G398" s="4" t="s">
        <v>38</v>
      </c>
      <c r="H398" s="4" t="s">
        <v>42</v>
      </c>
      <c r="I398" s="2">
        <v>1</v>
      </c>
      <c r="J398" s="2">
        <v>1</v>
      </c>
      <c r="K398" s="2">
        <v>1</v>
      </c>
      <c r="L398" s="2">
        <v>1</v>
      </c>
      <c r="M398" s="2">
        <v>1</v>
      </c>
      <c r="N398" s="2">
        <v>1</v>
      </c>
      <c r="O398" s="2">
        <v>1</v>
      </c>
      <c r="P398" s="2">
        <v>1</v>
      </c>
      <c r="Q398" s="2">
        <v>1</v>
      </c>
      <c r="R398" s="2">
        <v>1</v>
      </c>
      <c r="S398" s="2">
        <v>1</v>
      </c>
      <c r="T398" s="2">
        <v>1</v>
      </c>
      <c r="U398" s="2">
        <v>1</v>
      </c>
      <c r="V398" s="2">
        <v>1</v>
      </c>
      <c r="W398" s="2">
        <f t="shared" si="26"/>
        <v>1</v>
      </c>
    </row>
    <row r="399" spans="1:23" hidden="1" x14ac:dyDescent="0.2">
      <c r="A399" t="str">
        <f t="shared" si="27"/>
        <v/>
      </c>
      <c r="B399" t="str">
        <f t="shared" si="28"/>
        <v>IDOffice EquipmentPrinter/Copier/Fax</v>
      </c>
      <c r="C399" t="str">
        <f t="shared" si="29"/>
        <v>ID2019 CPAOffice Equipment_Printer/Copier/Fax</v>
      </c>
      <c r="D399" t="s">
        <v>119</v>
      </c>
      <c r="E399" t="s">
        <v>120</v>
      </c>
      <c r="F399" s="4" t="s">
        <v>103</v>
      </c>
      <c r="G399" s="4" t="s">
        <v>38</v>
      </c>
      <c r="H399" s="4" t="s">
        <v>43</v>
      </c>
      <c r="I399" s="2">
        <v>1</v>
      </c>
      <c r="J399" s="2">
        <v>1</v>
      </c>
      <c r="K399" s="2">
        <v>1</v>
      </c>
      <c r="L399" s="2">
        <v>1</v>
      </c>
      <c r="M399" s="2">
        <v>1</v>
      </c>
      <c r="N399" s="2">
        <v>1</v>
      </c>
      <c r="O399" s="2">
        <v>1</v>
      </c>
      <c r="P399" s="2">
        <v>1</v>
      </c>
      <c r="Q399" s="2">
        <v>1</v>
      </c>
      <c r="R399" s="2">
        <v>1</v>
      </c>
      <c r="S399" s="2">
        <v>1</v>
      </c>
      <c r="T399" s="2">
        <v>1</v>
      </c>
      <c r="U399" s="2">
        <v>1</v>
      </c>
      <c r="V399" s="2">
        <v>1</v>
      </c>
      <c r="W399" s="2">
        <f t="shared" si="26"/>
        <v>1</v>
      </c>
    </row>
    <row r="400" spans="1:23" hidden="1" x14ac:dyDescent="0.2">
      <c r="A400" t="str">
        <f t="shared" si="27"/>
        <v/>
      </c>
      <c r="B400" t="str">
        <f t="shared" si="28"/>
        <v>IDOffice EquipmentPOS Terminal</v>
      </c>
      <c r="C400" t="str">
        <f t="shared" si="29"/>
        <v>ID2019 CPAOffice Equipment_POS Terminal</v>
      </c>
      <c r="D400" t="s">
        <v>119</v>
      </c>
      <c r="E400" t="s">
        <v>120</v>
      </c>
      <c r="F400" s="4" t="s">
        <v>104</v>
      </c>
      <c r="G400" s="4" t="s">
        <v>38</v>
      </c>
      <c r="H400" s="4" t="s">
        <v>44</v>
      </c>
      <c r="I400" s="2">
        <v>0.4</v>
      </c>
      <c r="J400" s="2">
        <v>0.2</v>
      </c>
      <c r="K400" s="2">
        <v>1</v>
      </c>
      <c r="L400" s="2">
        <v>1</v>
      </c>
      <c r="M400" s="2">
        <v>1</v>
      </c>
      <c r="N400" s="2">
        <v>1</v>
      </c>
      <c r="O400" s="2">
        <v>1</v>
      </c>
      <c r="P400" s="2">
        <v>1</v>
      </c>
      <c r="Q400" s="2">
        <v>0.36</v>
      </c>
      <c r="R400" s="2">
        <v>0.57999999999999996</v>
      </c>
      <c r="S400" s="2">
        <v>0.77</v>
      </c>
      <c r="T400" s="2">
        <v>0.77</v>
      </c>
      <c r="U400" s="2">
        <v>0.4</v>
      </c>
      <c r="V400" s="2">
        <v>0.28000000000000003</v>
      </c>
      <c r="W400" s="2">
        <f t="shared" si="26"/>
        <v>0.69714285714285718</v>
      </c>
    </row>
    <row r="401" spans="1:23" hidden="1" x14ac:dyDescent="0.2">
      <c r="A401" t="str">
        <f t="shared" si="27"/>
        <v/>
      </c>
      <c r="B401" t="str">
        <f t="shared" si="28"/>
        <v>IDMiscellaneousNon-HVAC Motors</v>
      </c>
      <c r="C401" t="str">
        <f t="shared" si="29"/>
        <v>ID2019 CPAMiscellaneous_Non-HVAC Motors</v>
      </c>
      <c r="D401" t="s">
        <v>119</v>
      </c>
      <c r="E401" t="s">
        <v>120</v>
      </c>
      <c r="F401" s="4" t="s">
        <v>105</v>
      </c>
      <c r="G401" s="4" t="s">
        <v>45</v>
      </c>
      <c r="H401" s="4" t="s">
        <v>46</v>
      </c>
      <c r="I401" s="2">
        <v>0.8957499208271652</v>
      </c>
      <c r="J401" s="2">
        <v>0.21970777803924474</v>
      </c>
      <c r="K401" s="2">
        <v>0.40173654010717463</v>
      </c>
      <c r="L401" s="2">
        <v>0.21970777803924474</v>
      </c>
      <c r="M401" s="2">
        <v>0.19994718336345799</v>
      </c>
      <c r="N401" s="2">
        <v>0.34644139250345779</v>
      </c>
      <c r="O401" s="2">
        <v>0.74104394863625245</v>
      </c>
      <c r="P401" s="2">
        <v>0.88831888096371459</v>
      </c>
      <c r="Q401" s="2">
        <v>0.43663447205500328</v>
      </c>
      <c r="R401" s="2">
        <v>0.91274673866983413</v>
      </c>
      <c r="S401" s="2">
        <v>0.49853334976354247</v>
      </c>
      <c r="T401" s="2">
        <v>0.79471679065865775</v>
      </c>
      <c r="U401" s="2">
        <v>0.8957499208271652</v>
      </c>
      <c r="V401" s="2">
        <v>0.59897778685790826</v>
      </c>
      <c r="W401" s="2">
        <f t="shared" si="26"/>
        <v>0.57500089152227307</v>
      </c>
    </row>
    <row r="402" spans="1:23" hidden="1" x14ac:dyDescent="0.2">
      <c r="A402" t="str">
        <f t="shared" si="27"/>
        <v/>
      </c>
      <c r="B402" t="str">
        <f t="shared" si="28"/>
        <v>IDMiscellaneousPool Pump</v>
      </c>
      <c r="C402" t="str">
        <f t="shared" si="29"/>
        <v>ID2019 CPAMiscellaneous_Pool Pump</v>
      </c>
      <c r="D402" t="s">
        <v>119</v>
      </c>
      <c r="E402" t="s">
        <v>120</v>
      </c>
      <c r="F402" s="4" t="s">
        <v>106</v>
      </c>
      <c r="G402" s="4" t="s">
        <v>45</v>
      </c>
      <c r="H402" s="4" t="s">
        <v>47</v>
      </c>
      <c r="I402" s="2">
        <v>0</v>
      </c>
      <c r="J402" s="2">
        <v>0</v>
      </c>
      <c r="K402" s="2">
        <v>0</v>
      </c>
      <c r="L402" s="2">
        <v>0</v>
      </c>
      <c r="M402" s="2">
        <v>0</v>
      </c>
      <c r="N402" s="2">
        <v>0</v>
      </c>
      <c r="O402" s="2">
        <v>0</v>
      </c>
      <c r="P402" s="2">
        <v>0.90300000000000002</v>
      </c>
      <c r="Q402" s="2">
        <v>0.06</v>
      </c>
      <c r="R402" s="2">
        <v>0.76</v>
      </c>
      <c r="S402" s="2">
        <v>0</v>
      </c>
      <c r="T402" s="2">
        <v>0</v>
      </c>
      <c r="U402" s="2">
        <v>0</v>
      </c>
      <c r="V402" s="2">
        <v>0.04</v>
      </c>
      <c r="W402" s="2">
        <f t="shared" si="26"/>
        <v>0.12592857142857145</v>
      </c>
    </row>
    <row r="403" spans="1:23" hidden="1" x14ac:dyDescent="0.2">
      <c r="A403" t="str">
        <f t="shared" si="27"/>
        <v/>
      </c>
      <c r="B403" t="str">
        <f t="shared" si="28"/>
        <v>IDMiscellaneousPool Heater</v>
      </c>
      <c r="C403" t="str">
        <f t="shared" si="29"/>
        <v>ID2019 CPAMiscellaneous_Pool Heater</v>
      </c>
      <c r="D403" t="s">
        <v>119</v>
      </c>
      <c r="E403" t="s">
        <v>120</v>
      </c>
      <c r="F403" s="4" t="s">
        <v>107</v>
      </c>
      <c r="G403" s="4" t="s">
        <v>45</v>
      </c>
      <c r="H403" s="4" t="s">
        <v>48</v>
      </c>
      <c r="I403" s="2">
        <v>0</v>
      </c>
      <c r="J403" s="2">
        <v>0</v>
      </c>
      <c r="K403" s="2">
        <v>0</v>
      </c>
      <c r="L403" s="2">
        <v>0</v>
      </c>
      <c r="M403" s="2">
        <v>0</v>
      </c>
      <c r="N403" s="2">
        <v>0</v>
      </c>
      <c r="O403" s="2">
        <v>0</v>
      </c>
      <c r="P403" s="2">
        <v>0.36199999999999999</v>
      </c>
      <c r="Q403" s="2">
        <v>0.01</v>
      </c>
      <c r="R403" s="2">
        <v>0.27</v>
      </c>
      <c r="S403" s="2">
        <v>0</v>
      </c>
      <c r="T403" s="2">
        <v>0</v>
      </c>
      <c r="U403" s="2">
        <v>0</v>
      </c>
      <c r="V403" s="2">
        <v>0.01</v>
      </c>
      <c r="W403" s="2">
        <f t="shared" si="26"/>
        <v>4.6571428571428576E-2</v>
      </c>
    </row>
    <row r="404" spans="1:23" hidden="1" x14ac:dyDescent="0.2">
      <c r="A404" t="str">
        <f t="shared" si="27"/>
        <v/>
      </c>
      <c r="B404" t="str">
        <f t="shared" si="28"/>
        <v>IDMiscellaneousClothes Washer</v>
      </c>
      <c r="C404" t="str">
        <f t="shared" si="29"/>
        <v>ID2019 CPAMiscellaneous_Clothes Washer</v>
      </c>
      <c r="D404" t="s">
        <v>119</v>
      </c>
      <c r="E404" t="s">
        <v>120</v>
      </c>
      <c r="F404" s="4" t="s">
        <v>108</v>
      </c>
      <c r="G404" s="4" t="s">
        <v>45</v>
      </c>
      <c r="H404" s="4" t="s">
        <v>49</v>
      </c>
      <c r="I404" s="2">
        <v>0</v>
      </c>
      <c r="J404" s="2">
        <v>0</v>
      </c>
      <c r="K404" s="2">
        <v>7.0000000000000007E-2</v>
      </c>
      <c r="L404" s="2">
        <v>0</v>
      </c>
      <c r="M404" s="2">
        <v>0</v>
      </c>
      <c r="N404" s="2">
        <v>0</v>
      </c>
      <c r="O404" s="2">
        <v>0.63</v>
      </c>
      <c r="P404" s="2">
        <v>0.15</v>
      </c>
      <c r="Q404" s="2">
        <v>0.15</v>
      </c>
      <c r="R404" s="2">
        <v>0.67</v>
      </c>
      <c r="S404" s="2">
        <v>0</v>
      </c>
      <c r="T404" s="2">
        <v>0</v>
      </c>
      <c r="U404" s="2">
        <v>0</v>
      </c>
      <c r="V404" s="2">
        <v>0.15</v>
      </c>
      <c r="W404" s="2">
        <f t="shared" si="26"/>
        <v>0.12999999999999998</v>
      </c>
    </row>
    <row r="405" spans="1:23" hidden="1" x14ac:dyDescent="0.2">
      <c r="A405" t="str">
        <f t="shared" si="27"/>
        <v/>
      </c>
      <c r="B405" t="str">
        <f t="shared" si="28"/>
        <v>IDMiscellaneousClothes Dryer</v>
      </c>
      <c r="C405" t="str">
        <f t="shared" si="29"/>
        <v>ID2019 CPAMiscellaneous_Clothes Dryer</v>
      </c>
      <c r="D405" t="s">
        <v>119</v>
      </c>
      <c r="E405" t="s">
        <v>120</v>
      </c>
      <c r="F405" s="4" t="s">
        <v>109</v>
      </c>
      <c r="G405" s="4" t="s">
        <v>45</v>
      </c>
      <c r="H405" s="4" t="s">
        <v>50</v>
      </c>
      <c r="I405" s="2">
        <v>0</v>
      </c>
      <c r="J405" s="2">
        <v>0</v>
      </c>
      <c r="K405" s="2">
        <v>0.04</v>
      </c>
      <c r="L405" s="2">
        <v>0</v>
      </c>
      <c r="M405" s="2">
        <v>0</v>
      </c>
      <c r="N405" s="2">
        <v>0</v>
      </c>
      <c r="O405" s="2">
        <v>0.57999999999999996</v>
      </c>
      <c r="P405" s="2">
        <v>0.11</v>
      </c>
      <c r="Q405" s="2">
        <v>0.11</v>
      </c>
      <c r="R405" s="2">
        <v>0.26</v>
      </c>
      <c r="S405" s="2">
        <v>0</v>
      </c>
      <c r="T405" s="2">
        <v>0</v>
      </c>
      <c r="U405" s="2">
        <v>0</v>
      </c>
      <c r="V405" s="2">
        <v>0.1</v>
      </c>
      <c r="W405" s="2">
        <f t="shared" si="26"/>
        <v>8.5714285714285729E-2</v>
      </c>
    </row>
    <row r="406" spans="1:23" hidden="1" x14ac:dyDescent="0.2">
      <c r="A406" t="str">
        <f t="shared" si="27"/>
        <v/>
      </c>
      <c r="B406" t="str">
        <f t="shared" si="28"/>
        <v>IDMiscellaneousOther Miscellaneous</v>
      </c>
      <c r="C406" t="str">
        <f t="shared" si="29"/>
        <v>ID2019 CPAMiscellaneous_Other Miscellaneous</v>
      </c>
      <c r="D406" t="s">
        <v>119</v>
      </c>
      <c r="E406" t="s">
        <v>120</v>
      </c>
      <c r="F406" s="4" t="s">
        <v>110</v>
      </c>
      <c r="G406" s="4" t="s">
        <v>45</v>
      </c>
      <c r="H406" s="4" t="s">
        <v>51</v>
      </c>
      <c r="I406" s="2">
        <v>1</v>
      </c>
      <c r="J406" s="2">
        <v>1</v>
      </c>
      <c r="K406" s="2">
        <v>1</v>
      </c>
      <c r="L406" s="2">
        <v>1</v>
      </c>
      <c r="M406" s="2">
        <v>1</v>
      </c>
      <c r="N406" s="2">
        <v>1</v>
      </c>
      <c r="O406" s="2">
        <v>1</v>
      </c>
      <c r="P406" s="2">
        <v>1</v>
      </c>
      <c r="Q406" s="2">
        <v>1</v>
      </c>
      <c r="R406" s="2">
        <v>1</v>
      </c>
      <c r="S406" s="2">
        <v>1</v>
      </c>
      <c r="T406" s="2">
        <v>1</v>
      </c>
      <c r="U406" s="2">
        <v>1</v>
      </c>
      <c r="V406" s="2">
        <v>1</v>
      </c>
      <c r="W406" s="2">
        <f t="shared" si="26"/>
        <v>1</v>
      </c>
    </row>
    <row r="407" spans="1:23" hidden="1" x14ac:dyDescent="0.2">
      <c r="A407">
        <f t="shared" si="27"/>
        <v>1</v>
      </c>
      <c r="B407" t="str">
        <f t="shared" si="28"/>
        <v>CACoolingAir-Cooled Chiller</v>
      </c>
      <c r="C407" t="str">
        <f t="shared" si="29"/>
        <v>CA2019 CPACooling_Air-Cooled Chiller</v>
      </c>
      <c r="D407" t="s">
        <v>118</v>
      </c>
      <c r="E407" t="s">
        <v>120</v>
      </c>
      <c r="F407" s="4" t="s">
        <v>66</v>
      </c>
      <c r="G407" s="4" t="s">
        <v>3</v>
      </c>
      <c r="H407" s="4" t="s">
        <v>4</v>
      </c>
      <c r="I407" s="2">
        <v>0.13727939170712</v>
      </c>
      <c r="J407" s="2">
        <v>0</v>
      </c>
      <c r="K407" s="2">
        <v>1.134419749672416E-2</v>
      </c>
      <c r="L407" s="2">
        <v>0</v>
      </c>
      <c r="M407" s="2">
        <v>0</v>
      </c>
      <c r="N407" s="2">
        <v>5.1563961209992642E-3</v>
      </c>
      <c r="O407" s="2">
        <v>0.16681413461538463</v>
      </c>
      <c r="P407" s="2">
        <v>0.2848772211485126</v>
      </c>
      <c r="Q407" s="2">
        <v>0.22071991397963514</v>
      </c>
      <c r="R407" s="2">
        <v>2.0084556692651273E-2</v>
      </c>
      <c r="S407" s="2">
        <v>0</v>
      </c>
      <c r="T407" s="2">
        <v>0.15044077003550774</v>
      </c>
      <c r="U407" s="2">
        <v>0.14677753010726652</v>
      </c>
      <c r="V407" s="2">
        <v>9.6604803000723549E-2</v>
      </c>
      <c r="W407" s="2">
        <f>AVERAGE(I407:V407)</f>
        <v>8.857849392175178E-2</v>
      </c>
    </row>
    <row r="408" spans="1:23" hidden="1" x14ac:dyDescent="0.2">
      <c r="A408" t="str">
        <f t="shared" si="27"/>
        <v/>
      </c>
      <c r="B408" t="str">
        <f t="shared" si="28"/>
        <v>CACoolingWater-Cooled Chiller</v>
      </c>
      <c r="C408" t="str">
        <f t="shared" si="29"/>
        <v>CA2019 CPACooling_Water-Cooled Chiller</v>
      </c>
      <c r="D408" t="s">
        <v>118</v>
      </c>
      <c r="E408" t="s">
        <v>120</v>
      </c>
      <c r="F408" s="4" t="s">
        <v>67</v>
      </c>
      <c r="G408" s="4" t="s">
        <v>3</v>
      </c>
      <c r="H408" s="4" t="s">
        <v>5</v>
      </c>
      <c r="I408" s="2">
        <v>8.4542447182941738E-2</v>
      </c>
      <c r="J408" s="2">
        <v>0</v>
      </c>
      <c r="K408" s="2">
        <v>6.9862359220369428E-3</v>
      </c>
      <c r="L408" s="2">
        <v>0</v>
      </c>
      <c r="M408" s="2">
        <v>0</v>
      </c>
      <c r="N408" s="2">
        <v>3.1755265032347617E-3</v>
      </c>
      <c r="O408" s="2">
        <v>0.66725653846153854</v>
      </c>
      <c r="P408" s="2">
        <v>0</v>
      </c>
      <c r="Q408" s="2">
        <v>0</v>
      </c>
      <c r="R408" s="2">
        <v>7.2842952116803902E-2</v>
      </c>
      <c r="S408" s="2">
        <v>0</v>
      </c>
      <c r="T408" s="2">
        <v>1.6715641115056419E-2</v>
      </c>
      <c r="U408" s="2">
        <v>9.0391801948031439E-2</v>
      </c>
      <c r="V408" s="2">
        <v>5.0008027863998779E-2</v>
      </c>
      <c r="W408" s="2">
        <f t="shared" ref="W408:W451" si="30">AVERAGE(I408:V408)</f>
        <v>7.0851369365260181E-2</v>
      </c>
    </row>
    <row r="409" spans="1:23" hidden="1" x14ac:dyDescent="0.2">
      <c r="A409" t="str">
        <f t="shared" si="27"/>
        <v/>
      </c>
      <c r="B409" t="str">
        <f t="shared" si="28"/>
        <v>CACoolingRTU</v>
      </c>
      <c r="C409" t="str">
        <f t="shared" si="29"/>
        <v>CA2019 CPACooling_RTU</v>
      </c>
      <c r="D409" t="s">
        <v>118</v>
      </c>
      <c r="E409" t="s">
        <v>120</v>
      </c>
      <c r="F409" s="4" t="s">
        <v>68</v>
      </c>
      <c r="G409" s="4" t="s">
        <v>3</v>
      </c>
      <c r="H409" s="4" t="s">
        <v>6</v>
      </c>
      <c r="I409" s="2">
        <v>0.44482045290657624</v>
      </c>
      <c r="J409" s="2">
        <v>0.65552665182432379</v>
      </c>
      <c r="K409" s="2">
        <v>0.79450105330681264</v>
      </c>
      <c r="L409" s="2">
        <v>0.67049115492346423</v>
      </c>
      <c r="M409" s="2">
        <v>0.72906423383809549</v>
      </c>
      <c r="N409" s="2">
        <v>0.71349743622154482</v>
      </c>
      <c r="O409" s="2">
        <v>0.1096701923076923</v>
      </c>
      <c r="P409" s="2">
        <v>0.46751622053192599</v>
      </c>
      <c r="Q409" s="2">
        <v>0.36222671494712316</v>
      </c>
      <c r="R409" s="2">
        <v>0.1576374163802691</v>
      </c>
      <c r="S409" s="2">
        <v>0.16009626602208238</v>
      </c>
      <c r="T409" s="2">
        <v>0.19726040936725348</v>
      </c>
      <c r="U409" s="2">
        <v>0.47559685839893373</v>
      </c>
      <c r="V409" s="2">
        <v>0.56833845388894677</v>
      </c>
      <c r="W409" s="2">
        <f t="shared" si="30"/>
        <v>0.46473167963321738</v>
      </c>
    </row>
    <row r="410" spans="1:23" hidden="1" x14ac:dyDescent="0.2">
      <c r="A410" t="str">
        <f t="shared" si="27"/>
        <v/>
      </c>
      <c r="B410" t="str">
        <f t="shared" si="28"/>
        <v>CACoolingPTAC</v>
      </c>
      <c r="C410" t="str">
        <f t="shared" si="29"/>
        <v>CA2019 CPACooling_PTAC</v>
      </c>
      <c r="D410" t="s">
        <v>118</v>
      </c>
      <c r="E410" t="s">
        <v>120</v>
      </c>
      <c r="F410" s="4" t="s">
        <v>69</v>
      </c>
      <c r="G410" s="4" t="s">
        <v>3</v>
      </c>
      <c r="H410" s="4" t="s">
        <v>7</v>
      </c>
      <c r="I410" s="2">
        <v>2.3517370821267865E-2</v>
      </c>
      <c r="J410" s="2">
        <v>2.3125240543364095E-2</v>
      </c>
      <c r="K410" s="2">
        <v>3.4777819810790325E-2</v>
      </c>
      <c r="L410" s="2">
        <v>2.3653148497703502E-2</v>
      </c>
      <c r="M410" s="2">
        <v>2.6689338444342726E-2</v>
      </c>
      <c r="N410" s="2">
        <v>2.1299904545566722E-2</v>
      </c>
      <c r="O410" s="2">
        <v>3.8480769230769228E-3</v>
      </c>
      <c r="P410" s="2">
        <v>3.0351840172042951E-2</v>
      </c>
      <c r="Q410" s="2">
        <v>2.3516290719518388E-2</v>
      </c>
      <c r="R410" s="2">
        <v>0.38754500935224145</v>
      </c>
      <c r="S410" s="2">
        <v>1.0505295312615633E-2</v>
      </c>
      <c r="T410" s="2">
        <v>1.1883157190798401E-2</v>
      </c>
      <c r="U410" s="2">
        <v>2.5144499555524807E-2</v>
      </c>
      <c r="V410" s="2">
        <v>5.0797495593784575E-2</v>
      </c>
      <c r="W410" s="2">
        <f t="shared" si="30"/>
        <v>4.9761034820188454E-2</v>
      </c>
    </row>
    <row r="411" spans="1:23" hidden="1" x14ac:dyDescent="0.2">
      <c r="A411" t="str">
        <f t="shared" si="27"/>
        <v/>
      </c>
      <c r="B411" t="str">
        <f t="shared" si="28"/>
        <v>CACoolingPTHP</v>
      </c>
      <c r="C411" t="str">
        <f t="shared" si="29"/>
        <v>CA2019 CPACooling_PTHP</v>
      </c>
      <c r="D411" t="s">
        <v>118</v>
      </c>
      <c r="E411" t="s">
        <v>120</v>
      </c>
      <c r="F411" s="4" t="s">
        <v>70</v>
      </c>
      <c r="G411" s="4" t="s">
        <v>3</v>
      </c>
      <c r="H411" s="4" t="s">
        <v>8</v>
      </c>
      <c r="I411" s="2">
        <v>7.4592818269867177E-3</v>
      </c>
      <c r="J411" s="2">
        <v>7.3349052426308842E-3</v>
      </c>
      <c r="K411" s="2">
        <v>7.1600742725636737E-3</v>
      </c>
      <c r="L411" s="2">
        <v>7.5023480337512464E-3</v>
      </c>
      <c r="M411" s="2">
        <v>1.9225688804840411E-2</v>
      </c>
      <c r="N411" s="2">
        <v>6.2967143602967995E-3</v>
      </c>
      <c r="O411" s="2">
        <v>0</v>
      </c>
      <c r="P411" s="2">
        <v>2.1250607469745938E-2</v>
      </c>
      <c r="Q411" s="2">
        <v>1.6464750090678864E-2</v>
      </c>
      <c r="R411" s="2">
        <v>0.13046625758559927</v>
      </c>
      <c r="S411" s="2">
        <v>2.9564331643705008E-3</v>
      </c>
      <c r="T411" s="2">
        <v>1.1883157190798401E-3</v>
      </c>
      <c r="U411" s="2">
        <v>7.9753774352013251E-3</v>
      </c>
      <c r="V411" s="2">
        <v>2.5931863049291713E-2</v>
      </c>
      <c r="W411" s="2">
        <f t="shared" si="30"/>
        <v>1.8658044075359804E-2</v>
      </c>
    </row>
    <row r="412" spans="1:23" hidden="1" x14ac:dyDescent="0.2">
      <c r="A412" t="str">
        <f t="shared" si="27"/>
        <v/>
      </c>
      <c r="B412" t="str">
        <f t="shared" si="28"/>
        <v>CACoolingEvaporative AC</v>
      </c>
      <c r="C412" t="str">
        <f t="shared" si="29"/>
        <v>CA2019 CPACooling_Evaporative AC</v>
      </c>
      <c r="D412" t="s">
        <v>118</v>
      </c>
      <c r="E412" t="s">
        <v>120</v>
      </c>
      <c r="F412" s="4" t="s">
        <v>71</v>
      </c>
      <c r="G412" s="4" t="s">
        <v>3</v>
      </c>
      <c r="H412" s="4" t="s">
        <v>9</v>
      </c>
      <c r="I412" s="2">
        <v>4.7181698970683109E-4</v>
      </c>
      <c r="J412" s="2">
        <v>4.6394988038157684E-4</v>
      </c>
      <c r="K412" s="2">
        <v>4.0628010982100969E-2</v>
      </c>
      <c r="L412" s="2">
        <v>4.7454102782538288E-4</v>
      </c>
      <c r="M412" s="2">
        <v>3.2928339375230604E-2</v>
      </c>
      <c r="N412" s="2">
        <v>1.1759528107979466E-2</v>
      </c>
      <c r="O412" s="2">
        <v>0</v>
      </c>
      <c r="P412" s="2">
        <v>3.9865094488324797E-5</v>
      </c>
      <c r="Q412" s="2">
        <v>3.0887061418174811E-5</v>
      </c>
      <c r="R412" s="2">
        <v>4.7455747096300507E-3</v>
      </c>
      <c r="S412" s="2">
        <v>0</v>
      </c>
      <c r="T412" s="2">
        <v>1.1883157190798401E-3</v>
      </c>
      <c r="U412" s="2">
        <v>5.0446124178318667E-4</v>
      </c>
      <c r="V412" s="2">
        <v>8.7470674930776254E-5</v>
      </c>
      <c r="W412" s="2">
        <f t="shared" si="30"/>
        <v>6.6659114903253698E-3</v>
      </c>
    </row>
    <row r="413" spans="1:23" hidden="1" x14ac:dyDescent="0.2">
      <c r="A413" t="str">
        <f t="shared" si="27"/>
        <v/>
      </c>
      <c r="B413" t="str">
        <f t="shared" si="28"/>
        <v>CACoolingAir-Source Heat Pump</v>
      </c>
      <c r="C413" t="str">
        <f t="shared" si="29"/>
        <v>CA2019 CPACooling_Air-Source Heat Pump</v>
      </c>
      <c r="D413" t="s">
        <v>118</v>
      </c>
      <c r="E413" t="s">
        <v>120</v>
      </c>
      <c r="F413" s="4" t="s">
        <v>72</v>
      </c>
      <c r="G413" s="4" t="s">
        <v>3</v>
      </c>
      <c r="H413" s="4" t="s">
        <v>10</v>
      </c>
      <c r="I413" s="2">
        <v>0.14223050124647621</v>
      </c>
      <c r="J413" s="2">
        <v>0.13985893996932294</v>
      </c>
      <c r="K413" s="2">
        <v>4.2109666144311261E-2</v>
      </c>
      <c r="L413" s="2">
        <v>0.14305166986793019</v>
      </c>
      <c r="M413" s="2">
        <v>8.220394628661859E-2</v>
      </c>
      <c r="N413" s="2">
        <v>7.2314763948010702E-2</v>
      </c>
      <c r="O413" s="2">
        <v>5.7721153846153851E-3</v>
      </c>
      <c r="P413" s="2">
        <v>7.9162522571877669E-2</v>
      </c>
      <c r="Q413" s="2">
        <v>6.1334300798191403E-2</v>
      </c>
      <c r="R413" s="2">
        <v>5.0952618394305094E-2</v>
      </c>
      <c r="S413" s="2">
        <v>1.6909917018605058E-2</v>
      </c>
      <c r="T413" s="2">
        <v>1.8616946265584161E-2</v>
      </c>
      <c r="U413" s="2">
        <v>0.15207119888333187</v>
      </c>
      <c r="V413" s="2">
        <v>5.4886495472742318E-2</v>
      </c>
      <c r="W413" s="2">
        <f t="shared" si="30"/>
        <v>7.5819685875137349E-2</v>
      </c>
    </row>
    <row r="414" spans="1:23" hidden="1" x14ac:dyDescent="0.2">
      <c r="A414" t="str">
        <f t="shared" si="27"/>
        <v/>
      </c>
      <c r="B414" t="str">
        <f t="shared" si="28"/>
        <v>CACoolingGeothermal Heat Pump</v>
      </c>
      <c r="C414" t="str">
        <f t="shared" si="29"/>
        <v>CA2019 CPACooling_Geothermal Heat Pump</v>
      </c>
      <c r="D414" t="s">
        <v>118</v>
      </c>
      <c r="E414" t="s">
        <v>120</v>
      </c>
      <c r="F414" s="4" t="s">
        <v>73</v>
      </c>
      <c r="G414" s="4" t="s">
        <v>3</v>
      </c>
      <c r="H414" s="4" t="s">
        <v>11</v>
      </c>
      <c r="I414" s="2">
        <v>7.6261839478082877E-2</v>
      </c>
      <c r="J414" s="2">
        <v>7.4990244258733393E-2</v>
      </c>
      <c r="K414" s="2">
        <v>0</v>
      </c>
      <c r="L414" s="2">
        <v>7.6702137649325625E-2</v>
      </c>
      <c r="M414" s="2">
        <v>0</v>
      </c>
      <c r="N414" s="2">
        <v>0</v>
      </c>
      <c r="O414" s="2">
        <v>8.6581730769230772E-3</v>
      </c>
      <c r="P414" s="2">
        <v>5.7311402554644744E-2</v>
      </c>
      <c r="Q414" s="2">
        <v>4.4404279818914816E-2</v>
      </c>
      <c r="R414" s="2">
        <v>5.4607234630949311E-2</v>
      </c>
      <c r="S414" s="2">
        <v>0</v>
      </c>
      <c r="T414" s="2">
        <v>0</v>
      </c>
      <c r="U414" s="2">
        <v>8.1538272429927158E-2</v>
      </c>
      <c r="V414" s="2">
        <v>1.0488247598438418E-2</v>
      </c>
      <c r="W414" s="2">
        <f t="shared" si="30"/>
        <v>3.464013082113853E-2</v>
      </c>
    </row>
    <row r="415" spans="1:23" hidden="1" x14ac:dyDescent="0.2">
      <c r="A415" t="str">
        <f t="shared" si="27"/>
        <v/>
      </c>
      <c r="B415" t="str">
        <f t="shared" si="28"/>
        <v>CAHeatingElectric Furnace</v>
      </c>
      <c r="C415" t="str">
        <f t="shared" si="29"/>
        <v>CA2019 CPAHeating_Electric Furnace</v>
      </c>
      <c r="D415" t="s">
        <v>118</v>
      </c>
      <c r="E415" t="s">
        <v>120</v>
      </c>
      <c r="F415" s="4" t="s">
        <v>74</v>
      </c>
      <c r="G415" s="4" t="s">
        <v>12</v>
      </c>
      <c r="H415" s="4" t="s">
        <v>13</v>
      </c>
      <c r="I415" s="2">
        <v>1.234131866398199E-2</v>
      </c>
      <c r="J415" s="2">
        <v>1.1358265553819493E-2</v>
      </c>
      <c r="K415" s="2">
        <v>3.3625889686074842E-2</v>
      </c>
      <c r="L415" s="2">
        <v>4.9880836767247092E-3</v>
      </c>
      <c r="M415" s="2">
        <v>0.19050858080631489</v>
      </c>
      <c r="N415" s="2">
        <v>6.3733657468609123E-2</v>
      </c>
      <c r="O415" s="2">
        <v>2.9530484522207263E-2</v>
      </c>
      <c r="P415" s="2">
        <v>0</v>
      </c>
      <c r="Q415" s="2">
        <v>0</v>
      </c>
      <c r="R415" s="2">
        <v>1.4401774543907835E-2</v>
      </c>
      <c r="S415" s="2">
        <v>2.2940451652751701E-2</v>
      </c>
      <c r="T415" s="2">
        <v>1.840514722999028E-2</v>
      </c>
      <c r="U415" s="2">
        <v>1.1570020378915484E-2</v>
      </c>
      <c r="V415" s="2">
        <v>0.12450002924379691</v>
      </c>
      <c r="W415" s="2">
        <f t="shared" si="30"/>
        <v>3.8421693101935321E-2</v>
      </c>
    </row>
    <row r="416" spans="1:23" hidden="1" x14ac:dyDescent="0.2">
      <c r="A416" t="str">
        <f t="shared" si="27"/>
        <v/>
      </c>
      <c r="B416" t="str">
        <f t="shared" si="28"/>
        <v>CAHeatingElectric Room Heat</v>
      </c>
      <c r="C416" t="str">
        <f t="shared" si="29"/>
        <v>CA2019 CPAHeating_Electric Room Heat</v>
      </c>
      <c r="D416" t="s">
        <v>118</v>
      </c>
      <c r="E416" t="s">
        <v>120</v>
      </c>
      <c r="F416" s="4" t="s">
        <v>75</v>
      </c>
      <c r="G416" s="4" t="s">
        <v>12</v>
      </c>
      <c r="H416" s="4" t="s">
        <v>14</v>
      </c>
      <c r="I416" s="2">
        <v>0.23780136929181714</v>
      </c>
      <c r="J416" s="2">
        <v>0.21885919770966031</v>
      </c>
      <c r="K416" s="2">
        <v>0.39319868040439521</v>
      </c>
      <c r="L416" s="2">
        <v>9.611396972749206E-2</v>
      </c>
      <c r="M416" s="2">
        <v>1.7263339554285134E-2</v>
      </c>
      <c r="N416" s="2">
        <v>1.1735783823530089E-2</v>
      </c>
      <c r="O416" s="2">
        <v>6.0845778548504037E-4</v>
      </c>
      <c r="P416" s="2">
        <v>8.0757263501485543E-2</v>
      </c>
      <c r="Q416" s="2">
        <v>4.4376283366962338E-2</v>
      </c>
      <c r="R416" s="2">
        <v>0.51100253868399792</v>
      </c>
      <c r="S416" s="2">
        <v>0.12408469816427276</v>
      </c>
      <c r="T416" s="2">
        <v>9.9553277035345708E-2</v>
      </c>
      <c r="U416" s="2">
        <v>0.2229394413799691</v>
      </c>
      <c r="V416" s="2">
        <v>0.14782972827209426</v>
      </c>
      <c r="W416" s="2">
        <f t="shared" si="30"/>
        <v>0.15758028776434235</v>
      </c>
    </row>
    <row r="417" spans="1:23" hidden="1" x14ac:dyDescent="0.2">
      <c r="A417" t="str">
        <f t="shared" si="27"/>
        <v/>
      </c>
      <c r="B417" t="str">
        <f t="shared" si="28"/>
        <v>CAHeatingPTHP</v>
      </c>
      <c r="C417" t="str">
        <f t="shared" si="29"/>
        <v>CA2019 CPAHeating_PTHP</v>
      </c>
      <c r="D417" t="s">
        <v>118</v>
      </c>
      <c r="E417" t="s">
        <v>120</v>
      </c>
      <c r="F417" s="4" t="s">
        <v>76</v>
      </c>
      <c r="G417" s="4" t="s">
        <v>12</v>
      </c>
      <c r="H417" s="4" t="s">
        <v>8</v>
      </c>
      <c r="I417" s="2">
        <v>7.4592818269867177E-3</v>
      </c>
      <c r="J417" s="2">
        <v>7.3349052426308842E-3</v>
      </c>
      <c r="K417" s="2">
        <v>7.1600742725636737E-3</v>
      </c>
      <c r="L417" s="2">
        <v>7.5023480337512464E-3</v>
      </c>
      <c r="M417" s="2">
        <v>1.9225688804840411E-2</v>
      </c>
      <c r="N417" s="2">
        <v>6.2967143602967995E-3</v>
      </c>
      <c r="O417" s="2">
        <v>0</v>
      </c>
      <c r="P417" s="2">
        <v>2.1250607469745938E-2</v>
      </c>
      <c r="Q417" s="2">
        <v>1.6464750090678864E-2</v>
      </c>
      <c r="R417" s="2">
        <v>0.13046625758559927</v>
      </c>
      <c r="S417" s="2">
        <v>2.9564331643704977E-3</v>
      </c>
      <c r="T417" s="2">
        <v>1.1883157190798396E-3</v>
      </c>
      <c r="U417" s="2">
        <v>7.9753774352013251E-3</v>
      </c>
      <c r="V417" s="2">
        <v>2.5931863049291713E-2</v>
      </c>
      <c r="W417" s="2">
        <f t="shared" si="30"/>
        <v>1.8658044075359804E-2</v>
      </c>
    </row>
    <row r="418" spans="1:23" hidden="1" x14ac:dyDescent="0.2">
      <c r="A418" t="str">
        <f t="shared" si="27"/>
        <v/>
      </c>
      <c r="B418" t="str">
        <f t="shared" si="28"/>
        <v>CAHeatingAir-Source Heat Pump</v>
      </c>
      <c r="C418" t="str">
        <f t="shared" si="29"/>
        <v>CA2019 CPAHeating_Air-Source Heat Pump</v>
      </c>
      <c r="D418" t="s">
        <v>118</v>
      </c>
      <c r="E418" t="s">
        <v>120</v>
      </c>
      <c r="F418" s="4" t="s">
        <v>77</v>
      </c>
      <c r="G418" s="4" t="s">
        <v>12</v>
      </c>
      <c r="H418" s="4" t="s">
        <v>10</v>
      </c>
      <c r="I418" s="2">
        <v>0.14223050124647621</v>
      </c>
      <c r="J418" s="2">
        <v>0.13985893996932294</v>
      </c>
      <c r="K418" s="2">
        <v>4.2109666144311261E-2</v>
      </c>
      <c r="L418" s="2">
        <v>0.14305166986793019</v>
      </c>
      <c r="M418" s="2">
        <v>8.220394628661859E-2</v>
      </c>
      <c r="N418" s="2">
        <v>7.2314763948010702E-2</v>
      </c>
      <c r="O418" s="2">
        <v>5.7721153846153851E-3</v>
      </c>
      <c r="P418" s="2">
        <v>7.9162522571877669E-2</v>
      </c>
      <c r="Q418" s="2">
        <v>6.1334300798191403E-2</v>
      </c>
      <c r="R418" s="2">
        <v>5.0952618394305094E-2</v>
      </c>
      <c r="S418" s="2">
        <v>1.6909917018605058E-2</v>
      </c>
      <c r="T418" s="2">
        <v>1.8616946265584161E-2</v>
      </c>
      <c r="U418" s="2">
        <v>0.15207119888333187</v>
      </c>
      <c r="V418" s="2">
        <v>5.4886495472742318E-2</v>
      </c>
      <c r="W418" s="2">
        <f t="shared" si="30"/>
        <v>7.5819685875137349E-2</v>
      </c>
    </row>
    <row r="419" spans="1:23" hidden="1" x14ac:dyDescent="0.2">
      <c r="A419" t="str">
        <f t="shared" si="27"/>
        <v/>
      </c>
      <c r="B419" t="str">
        <f t="shared" si="28"/>
        <v>CAHeatingGeothermal Heat Pump</v>
      </c>
      <c r="C419" t="str">
        <f t="shared" si="29"/>
        <v>CA2019 CPAHeating_Geothermal Heat Pump</v>
      </c>
      <c r="D419" t="s">
        <v>118</v>
      </c>
      <c r="E419" t="s">
        <v>120</v>
      </c>
      <c r="F419" s="4" t="s">
        <v>78</v>
      </c>
      <c r="G419" s="4" t="s">
        <v>12</v>
      </c>
      <c r="H419" s="4" t="s">
        <v>11</v>
      </c>
      <c r="I419" s="2">
        <v>7.6261839478082877E-2</v>
      </c>
      <c r="J419" s="2">
        <v>7.4990244258733393E-2</v>
      </c>
      <c r="K419" s="2">
        <v>0</v>
      </c>
      <c r="L419" s="2">
        <v>7.6702137649325625E-2</v>
      </c>
      <c r="M419" s="2">
        <v>0</v>
      </c>
      <c r="N419" s="2">
        <v>0</v>
      </c>
      <c r="O419" s="2">
        <v>8.6581730769230772E-3</v>
      </c>
      <c r="P419" s="2">
        <v>5.7311402554644744E-2</v>
      </c>
      <c r="Q419" s="2">
        <v>4.4404279818914816E-2</v>
      </c>
      <c r="R419" s="2">
        <v>5.4607234630949311E-2</v>
      </c>
      <c r="S419" s="2">
        <v>0</v>
      </c>
      <c r="T419" s="2">
        <v>0</v>
      </c>
      <c r="U419" s="2">
        <v>8.1538272429927158E-2</v>
      </c>
      <c r="V419" s="2">
        <v>1.0488247598438418E-2</v>
      </c>
      <c r="W419" s="2">
        <f t="shared" si="30"/>
        <v>3.464013082113853E-2</v>
      </c>
    </row>
    <row r="420" spans="1:23" hidden="1" x14ac:dyDescent="0.2">
      <c r="A420" t="str">
        <f t="shared" si="27"/>
        <v/>
      </c>
      <c r="B420" t="str">
        <f t="shared" si="28"/>
        <v>CAVentilationVentilation</v>
      </c>
      <c r="C420" t="str">
        <f t="shared" si="29"/>
        <v>CA2019 CPAVentilation_Ventilation</v>
      </c>
      <c r="D420" t="s">
        <v>118</v>
      </c>
      <c r="E420" t="s">
        <v>120</v>
      </c>
      <c r="F420" s="4" t="s">
        <v>79</v>
      </c>
      <c r="G420" s="4" t="s">
        <v>15</v>
      </c>
      <c r="H420" s="4" t="s">
        <v>15</v>
      </c>
      <c r="I420" s="2">
        <v>1</v>
      </c>
      <c r="J420" s="2">
        <v>1</v>
      </c>
      <c r="K420" s="2">
        <v>1</v>
      </c>
      <c r="L420" s="2">
        <v>1</v>
      </c>
      <c r="M420" s="2">
        <v>1</v>
      </c>
      <c r="N420" s="2">
        <v>1</v>
      </c>
      <c r="O420" s="2">
        <v>1</v>
      </c>
      <c r="P420" s="2">
        <v>1</v>
      </c>
      <c r="Q420" s="2">
        <v>1</v>
      </c>
      <c r="R420" s="2">
        <v>1</v>
      </c>
      <c r="S420" s="2">
        <v>1</v>
      </c>
      <c r="T420" s="2">
        <v>1</v>
      </c>
      <c r="U420" s="2">
        <v>1</v>
      </c>
      <c r="V420" s="2">
        <v>1</v>
      </c>
      <c r="W420" s="2">
        <f t="shared" si="30"/>
        <v>1</v>
      </c>
    </row>
    <row r="421" spans="1:23" hidden="1" x14ac:dyDescent="0.2">
      <c r="A421" t="str">
        <f t="shared" si="27"/>
        <v/>
      </c>
      <c r="B421" t="str">
        <f t="shared" si="28"/>
        <v>CAWater HeatingWater Heater</v>
      </c>
      <c r="C421" t="str">
        <f t="shared" si="29"/>
        <v>CA2019 CPAWater Heating_Water Heater</v>
      </c>
      <c r="D421" t="s">
        <v>118</v>
      </c>
      <c r="E421" t="s">
        <v>120</v>
      </c>
      <c r="F421" s="4" t="s">
        <v>80</v>
      </c>
      <c r="G421" s="4" t="s">
        <v>16</v>
      </c>
      <c r="H421" s="4" t="s">
        <v>17</v>
      </c>
      <c r="I421" s="2">
        <v>0.45178015900449359</v>
      </c>
      <c r="J421" s="2">
        <v>0.6</v>
      </c>
      <c r="K421" s="2">
        <v>0.65506799999999998</v>
      </c>
      <c r="L421" s="2">
        <v>0.61764705882352944</v>
      </c>
      <c r="M421" s="2">
        <v>0.57894736842105265</v>
      </c>
      <c r="N421" s="2">
        <v>0.625</v>
      </c>
      <c r="O421" s="2">
        <v>0.12599199999999999</v>
      </c>
      <c r="P421" s="2">
        <v>0.55294903532555306</v>
      </c>
      <c r="Q421" s="2">
        <v>0.5</v>
      </c>
      <c r="R421" s="2">
        <v>0.5</v>
      </c>
      <c r="S421" s="2">
        <v>0.55318199999999995</v>
      </c>
      <c r="T421" s="2">
        <v>0.67528200000000005</v>
      </c>
      <c r="U421" s="2">
        <v>0.45178015900449359</v>
      </c>
      <c r="V421" s="2">
        <v>0.53030303030303028</v>
      </c>
      <c r="W421" s="2">
        <f t="shared" si="30"/>
        <v>0.52985220077729656</v>
      </c>
    </row>
    <row r="422" spans="1:23" hidden="1" x14ac:dyDescent="0.2">
      <c r="A422" t="str">
        <f t="shared" si="27"/>
        <v/>
      </c>
      <c r="B422" t="str">
        <f t="shared" si="28"/>
        <v>CAInterior LightingGeneral Service Lighting</v>
      </c>
      <c r="C422" t="str">
        <f t="shared" si="29"/>
        <v>CA2019 CPAInterior Lighting_General Service Lighting</v>
      </c>
      <c r="D422" t="s">
        <v>118</v>
      </c>
      <c r="E422" t="s">
        <v>120</v>
      </c>
      <c r="F422" s="4" t="s">
        <v>81</v>
      </c>
      <c r="G422" s="4" t="s">
        <v>18</v>
      </c>
      <c r="H422" s="4" t="s">
        <v>19</v>
      </c>
      <c r="I422" s="2">
        <v>1</v>
      </c>
      <c r="J422" s="2">
        <v>1</v>
      </c>
      <c r="K422" s="2">
        <v>1</v>
      </c>
      <c r="L422" s="2">
        <v>1</v>
      </c>
      <c r="M422" s="2">
        <v>1</v>
      </c>
      <c r="N422" s="2">
        <v>1</v>
      </c>
      <c r="O422" s="2">
        <v>1</v>
      </c>
      <c r="P422" s="2">
        <v>1</v>
      </c>
      <c r="Q422" s="2">
        <v>1</v>
      </c>
      <c r="R422" s="2">
        <v>1</v>
      </c>
      <c r="S422" s="2">
        <v>1</v>
      </c>
      <c r="T422" s="2">
        <v>1</v>
      </c>
      <c r="U422" s="2">
        <v>1</v>
      </c>
      <c r="V422" s="2">
        <v>1</v>
      </c>
      <c r="W422" s="2">
        <f t="shared" si="30"/>
        <v>1</v>
      </c>
    </row>
    <row r="423" spans="1:23" hidden="1" x14ac:dyDescent="0.2">
      <c r="A423" t="str">
        <f t="shared" si="27"/>
        <v/>
      </c>
      <c r="B423" t="str">
        <f t="shared" si="28"/>
        <v>CAInterior LightingExempted Lighting</v>
      </c>
      <c r="C423" t="str">
        <f t="shared" si="29"/>
        <v>CA2019 CPAInterior Lighting_Exempted Lighting</v>
      </c>
      <c r="D423" t="s">
        <v>118</v>
      </c>
      <c r="E423" t="s">
        <v>120</v>
      </c>
      <c r="F423" s="4" t="s">
        <v>82</v>
      </c>
      <c r="G423" s="4" t="s">
        <v>18</v>
      </c>
      <c r="H423" s="4" t="s">
        <v>20</v>
      </c>
      <c r="I423" s="2">
        <v>1</v>
      </c>
      <c r="J423" s="2">
        <v>1</v>
      </c>
      <c r="K423" s="2">
        <v>1</v>
      </c>
      <c r="L423" s="2">
        <v>1</v>
      </c>
      <c r="M423" s="2">
        <v>1</v>
      </c>
      <c r="N423" s="2">
        <v>1</v>
      </c>
      <c r="O423" s="2">
        <v>1</v>
      </c>
      <c r="P423" s="2">
        <v>1</v>
      </c>
      <c r="Q423" s="2">
        <v>1</v>
      </c>
      <c r="R423" s="2">
        <v>1</v>
      </c>
      <c r="S423" s="2">
        <v>1</v>
      </c>
      <c r="T423" s="2">
        <v>1</v>
      </c>
      <c r="U423" s="2">
        <v>1</v>
      </c>
      <c r="V423" s="2">
        <v>1</v>
      </c>
      <c r="W423" s="2">
        <f t="shared" si="30"/>
        <v>1</v>
      </c>
    </row>
    <row r="424" spans="1:23" hidden="1" x14ac:dyDescent="0.2">
      <c r="A424" t="str">
        <f t="shared" si="27"/>
        <v/>
      </c>
      <c r="B424" t="str">
        <f t="shared" si="28"/>
        <v>CAInterior LightingHigh-Bay Lighting</v>
      </c>
      <c r="C424" t="str">
        <f t="shared" si="29"/>
        <v>CA2019 CPAInterior Lighting_High-Bay Lighting</v>
      </c>
      <c r="D424" t="s">
        <v>118</v>
      </c>
      <c r="E424" t="s">
        <v>120</v>
      </c>
      <c r="F424" s="4" t="s">
        <v>83</v>
      </c>
      <c r="G424" s="4" t="s">
        <v>18</v>
      </c>
      <c r="H424" s="4" t="s">
        <v>21</v>
      </c>
      <c r="I424" s="2">
        <v>1</v>
      </c>
      <c r="J424" s="2">
        <v>1</v>
      </c>
      <c r="K424" s="2">
        <v>1</v>
      </c>
      <c r="L424" s="2">
        <v>1</v>
      </c>
      <c r="M424" s="2">
        <v>1</v>
      </c>
      <c r="N424" s="2">
        <v>1</v>
      </c>
      <c r="O424" s="2">
        <v>1</v>
      </c>
      <c r="P424" s="2">
        <v>1</v>
      </c>
      <c r="Q424" s="2">
        <v>1</v>
      </c>
      <c r="R424" s="2">
        <v>1</v>
      </c>
      <c r="S424" s="2">
        <v>1</v>
      </c>
      <c r="T424" s="2">
        <v>1</v>
      </c>
      <c r="U424" s="2">
        <v>1</v>
      </c>
      <c r="V424" s="2">
        <v>1</v>
      </c>
      <c r="W424" s="2">
        <f t="shared" si="30"/>
        <v>1</v>
      </c>
    </row>
    <row r="425" spans="1:23" hidden="1" x14ac:dyDescent="0.2">
      <c r="A425" t="str">
        <f t="shared" si="27"/>
        <v/>
      </c>
      <c r="B425" t="str">
        <f t="shared" si="28"/>
        <v>CAInterior LightingLinear Lighting</v>
      </c>
      <c r="C425" t="str">
        <f t="shared" si="29"/>
        <v>CA2019 CPAInterior Lighting_Linear Lighting</v>
      </c>
      <c r="D425" t="s">
        <v>118</v>
      </c>
      <c r="E425" t="s">
        <v>120</v>
      </c>
      <c r="F425" s="4" t="s">
        <v>84</v>
      </c>
      <c r="G425" s="4" t="s">
        <v>18</v>
      </c>
      <c r="H425" s="4" t="s">
        <v>22</v>
      </c>
      <c r="I425" s="2">
        <v>1</v>
      </c>
      <c r="J425" s="2">
        <v>1</v>
      </c>
      <c r="K425" s="2">
        <v>1</v>
      </c>
      <c r="L425" s="2">
        <v>1</v>
      </c>
      <c r="M425" s="2">
        <v>1</v>
      </c>
      <c r="N425" s="2">
        <v>1</v>
      </c>
      <c r="O425" s="2">
        <v>1</v>
      </c>
      <c r="P425" s="2">
        <v>1</v>
      </c>
      <c r="Q425" s="2">
        <v>1</v>
      </c>
      <c r="R425" s="2">
        <v>1</v>
      </c>
      <c r="S425" s="2">
        <v>1</v>
      </c>
      <c r="T425" s="2">
        <v>1</v>
      </c>
      <c r="U425" s="2">
        <v>1</v>
      </c>
      <c r="V425" s="2">
        <v>1</v>
      </c>
      <c r="W425" s="2">
        <f t="shared" si="30"/>
        <v>1</v>
      </c>
    </row>
    <row r="426" spans="1:23" hidden="1" x14ac:dyDescent="0.2">
      <c r="A426" t="str">
        <f t="shared" si="27"/>
        <v/>
      </c>
      <c r="B426" t="str">
        <f t="shared" si="28"/>
        <v>CAExterior LightingGeneral Service Lighting</v>
      </c>
      <c r="C426" t="str">
        <f t="shared" si="29"/>
        <v>CA2019 CPAExterior Lighting_General Service Lighting</v>
      </c>
      <c r="D426" t="s">
        <v>118</v>
      </c>
      <c r="E426" t="s">
        <v>120</v>
      </c>
      <c r="F426" s="4" t="s">
        <v>85</v>
      </c>
      <c r="G426" s="4" t="s">
        <v>23</v>
      </c>
      <c r="H426" s="4" t="s">
        <v>19</v>
      </c>
      <c r="I426" s="2">
        <v>1</v>
      </c>
      <c r="J426" s="2">
        <v>1</v>
      </c>
      <c r="K426" s="2">
        <v>1</v>
      </c>
      <c r="L426" s="2">
        <v>1</v>
      </c>
      <c r="M426" s="2">
        <v>1</v>
      </c>
      <c r="N426" s="2">
        <v>1</v>
      </c>
      <c r="O426" s="2">
        <v>1</v>
      </c>
      <c r="P426" s="2">
        <v>1</v>
      </c>
      <c r="Q426" s="2">
        <v>1</v>
      </c>
      <c r="R426" s="2">
        <v>1</v>
      </c>
      <c r="S426" s="2">
        <v>1</v>
      </c>
      <c r="T426" s="2">
        <v>1</v>
      </c>
      <c r="U426" s="2">
        <v>1</v>
      </c>
      <c r="V426" s="2">
        <v>1</v>
      </c>
      <c r="W426" s="2">
        <f t="shared" si="30"/>
        <v>1</v>
      </c>
    </row>
    <row r="427" spans="1:23" hidden="1" x14ac:dyDescent="0.2">
      <c r="A427" t="str">
        <f t="shared" si="27"/>
        <v/>
      </c>
      <c r="B427" t="str">
        <f t="shared" si="28"/>
        <v>CAExterior LightingArea Lighting</v>
      </c>
      <c r="C427" t="str">
        <f t="shared" si="29"/>
        <v>CA2019 CPAExterior Lighting_Area Lighting</v>
      </c>
      <c r="D427" t="s">
        <v>118</v>
      </c>
      <c r="E427" t="s">
        <v>120</v>
      </c>
      <c r="F427" s="4" t="s">
        <v>86</v>
      </c>
      <c r="G427" s="4" t="s">
        <v>23</v>
      </c>
      <c r="H427" s="4" t="s">
        <v>24</v>
      </c>
      <c r="I427" s="2">
        <v>1</v>
      </c>
      <c r="J427" s="2">
        <v>1</v>
      </c>
      <c r="K427" s="2">
        <v>1</v>
      </c>
      <c r="L427" s="2">
        <v>1</v>
      </c>
      <c r="M427" s="2">
        <v>1</v>
      </c>
      <c r="N427" s="2">
        <v>1</v>
      </c>
      <c r="O427" s="2">
        <v>1</v>
      </c>
      <c r="P427" s="2">
        <v>1</v>
      </c>
      <c r="Q427" s="2">
        <v>1</v>
      </c>
      <c r="R427" s="2">
        <v>1</v>
      </c>
      <c r="S427" s="2">
        <v>1</v>
      </c>
      <c r="T427" s="2">
        <v>1</v>
      </c>
      <c r="U427" s="2">
        <v>1</v>
      </c>
      <c r="V427" s="2">
        <v>1</v>
      </c>
      <c r="W427" s="2">
        <f t="shared" si="30"/>
        <v>1</v>
      </c>
    </row>
    <row r="428" spans="1:23" hidden="1" x14ac:dyDescent="0.2">
      <c r="A428" t="str">
        <f t="shared" si="27"/>
        <v/>
      </c>
      <c r="B428" t="str">
        <f t="shared" si="28"/>
        <v>CAExterior LightingLinear Lighting</v>
      </c>
      <c r="C428" t="str">
        <f t="shared" si="29"/>
        <v>CA2019 CPAExterior Lighting_Linear Lighting</v>
      </c>
      <c r="D428" t="s">
        <v>118</v>
      </c>
      <c r="E428" t="s">
        <v>120</v>
      </c>
      <c r="F428" s="4" t="s">
        <v>87</v>
      </c>
      <c r="G428" s="4" t="s">
        <v>23</v>
      </c>
      <c r="H428" s="4" t="s">
        <v>22</v>
      </c>
      <c r="I428" s="2">
        <v>1</v>
      </c>
      <c r="J428" s="2">
        <v>1</v>
      </c>
      <c r="K428" s="2">
        <v>1</v>
      </c>
      <c r="L428" s="2">
        <v>1</v>
      </c>
      <c r="M428" s="2">
        <v>1</v>
      </c>
      <c r="N428" s="2">
        <v>1</v>
      </c>
      <c r="O428" s="2">
        <v>1</v>
      </c>
      <c r="P428" s="2">
        <v>1</v>
      </c>
      <c r="Q428" s="2">
        <v>1</v>
      </c>
      <c r="R428" s="2">
        <v>1</v>
      </c>
      <c r="S428" s="2">
        <v>1</v>
      </c>
      <c r="T428" s="2">
        <v>1</v>
      </c>
      <c r="U428" s="2">
        <v>1</v>
      </c>
      <c r="V428" s="2">
        <v>1</v>
      </c>
      <c r="W428" s="2">
        <f t="shared" si="30"/>
        <v>1</v>
      </c>
    </row>
    <row r="429" spans="1:23" hidden="1" x14ac:dyDescent="0.2">
      <c r="A429" t="str">
        <f t="shared" si="27"/>
        <v/>
      </c>
      <c r="B429" t="str">
        <f t="shared" si="28"/>
        <v>CARefrigeration Walk-in Refrigerator/Freezer</v>
      </c>
      <c r="C429" t="str">
        <f t="shared" si="29"/>
        <v>CA2019 CPARefrigeration _Walk-in Refrigerator/Freezer</v>
      </c>
      <c r="D429" t="s">
        <v>118</v>
      </c>
      <c r="E429" t="s">
        <v>120</v>
      </c>
      <c r="F429" s="4" t="s">
        <v>88</v>
      </c>
      <c r="G429" s="4" t="s">
        <v>25</v>
      </c>
      <c r="H429" s="4" t="s">
        <v>26</v>
      </c>
      <c r="I429" s="2">
        <v>0.02</v>
      </c>
      <c r="J429" s="2">
        <v>0</v>
      </c>
      <c r="K429" s="2">
        <v>0.02</v>
      </c>
      <c r="L429" s="2">
        <v>0</v>
      </c>
      <c r="M429" s="2">
        <v>0.74</v>
      </c>
      <c r="N429" s="2">
        <v>0.16</v>
      </c>
      <c r="O429" s="2">
        <v>0.33</v>
      </c>
      <c r="P429" s="2">
        <v>7.6925418569254181E-2</v>
      </c>
      <c r="Q429" s="2">
        <v>0.19</v>
      </c>
      <c r="R429" s="2">
        <v>0.03</v>
      </c>
      <c r="S429" s="2">
        <v>1.0989010989011E-2</v>
      </c>
      <c r="T429" s="2">
        <v>0.91700000000000004</v>
      </c>
      <c r="U429" s="2">
        <v>0.02</v>
      </c>
      <c r="V429" s="2">
        <v>0.10344827586206896</v>
      </c>
      <c r="W429" s="2">
        <f t="shared" si="30"/>
        <v>0.18702590753002385</v>
      </c>
    </row>
    <row r="430" spans="1:23" hidden="1" x14ac:dyDescent="0.2">
      <c r="A430" t="str">
        <f t="shared" si="27"/>
        <v/>
      </c>
      <c r="B430" t="str">
        <f t="shared" si="28"/>
        <v>CARefrigeration Reach-in Refrigerator/Freezer</v>
      </c>
      <c r="C430" t="str">
        <f t="shared" si="29"/>
        <v>CA2019 CPARefrigeration _Reach-in Refrigerator/Freezer</v>
      </c>
      <c r="D430" t="s">
        <v>118</v>
      </c>
      <c r="E430" t="s">
        <v>120</v>
      </c>
      <c r="F430" s="4" t="s">
        <v>89</v>
      </c>
      <c r="G430" s="4" t="s">
        <v>25</v>
      </c>
      <c r="H430" s="4" t="s">
        <v>27</v>
      </c>
      <c r="I430" s="2">
        <v>0.14000000000000001</v>
      </c>
      <c r="J430" s="2">
        <v>8.771929824561403E-2</v>
      </c>
      <c r="K430" s="2">
        <v>0.14000000000000001</v>
      </c>
      <c r="L430" s="2">
        <v>5.3571428571428568E-2</v>
      </c>
      <c r="M430" s="2">
        <v>7.0000000000000007E-2</v>
      </c>
      <c r="N430" s="2">
        <v>0.83055975794251102</v>
      </c>
      <c r="O430" s="2">
        <v>0.5</v>
      </c>
      <c r="P430" s="2">
        <v>0.13360730593607306</v>
      </c>
      <c r="Q430" s="2">
        <v>0.33</v>
      </c>
      <c r="R430" s="2">
        <v>0.19</v>
      </c>
      <c r="S430" s="2">
        <v>0.02</v>
      </c>
      <c r="T430" s="2">
        <v>0.02</v>
      </c>
      <c r="U430" s="2">
        <v>0.14000000000000001</v>
      </c>
      <c r="V430" s="2">
        <v>0.1206896551724138</v>
      </c>
      <c r="W430" s="2">
        <f t="shared" si="30"/>
        <v>0.19829624613343147</v>
      </c>
    </row>
    <row r="431" spans="1:23" hidden="1" x14ac:dyDescent="0.2">
      <c r="A431" t="str">
        <f t="shared" si="27"/>
        <v/>
      </c>
      <c r="B431" t="str">
        <f t="shared" si="28"/>
        <v>CARefrigeration Glass Door Display</v>
      </c>
      <c r="C431" t="str">
        <f t="shared" si="29"/>
        <v>CA2019 CPARefrigeration _Glass Door Display</v>
      </c>
      <c r="D431" t="s">
        <v>118</v>
      </c>
      <c r="E431" t="s">
        <v>120</v>
      </c>
      <c r="F431" s="4" t="s">
        <v>90</v>
      </c>
      <c r="G431" s="4" t="s">
        <v>25</v>
      </c>
      <c r="H431" s="4" t="s">
        <v>28</v>
      </c>
      <c r="I431" s="2">
        <v>0.77400000000000002</v>
      </c>
      <c r="J431" s="2">
        <v>0</v>
      </c>
      <c r="K431" s="2">
        <v>0.81699999999999995</v>
      </c>
      <c r="L431" s="2">
        <v>5.3571428571428568E-2</v>
      </c>
      <c r="M431" s="2">
        <v>5.1999999999999998E-2</v>
      </c>
      <c r="N431" s="2">
        <v>0.94899999999999995</v>
      </c>
      <c r="O431" s="2">
        <v>0.90400000000000003</v>
      </c>
      <c r="P431" s="2">
        <v>0.26600000000000001</v>
      </c>
      <c r="Q431" s="2">
        <v>0.65700000000000003</v>
      </c>
      <c r="R431" s="2">
        <v>0.58899999999999997</v>
      </c>
      <c r="S431" s="2">
        <v>0.10100000000000001</v>
      </c>
      <c r="T431" s="2">
        <v>0.10100000000000001</v>
      </c>
      <c r="U431" s="2">
        <v>5.0999999999999997E-2</v>
      </c>
      <c r="V431" s="2">
        <v>3.4482758620689655E-2</v>
      </c>
      <c r="W431" s="2">
        <f t="shared" si="30"/>
        <v>0.38207529908515125</v>
      </c>
    </row>
    <row r="432" spans="1:23" hidden="1" x14ac:dyDescent="0.2">
      <c r="A432" t="str">
        <f t="shared" si="27"/>
        <v/>
      </c>
      <c r="B432" t="str">
        <f t="shared" si="28"/>
        <v>CARefrigeration Open Display Case</v>
      </c>
      <c r="C432" t="str">
        <f t="shared" si="29"/>
        <v>CA2019 CPARefrigeration _Open Display Case</v>
      </c>
      <c r="D432" t="s">
        <v>118</v>
      </c>
      <c r="E432" t="s">
        <v>120</v>
      </c>
      <c r="F432" s="4" t="s">
        <v>91</v>
      </c>
      <c r="G432" s="4" t="s">
        <v>25</v>
      </c>
      <c r="H432" s="4" t="s">
        <v>29</v>
      </c>
      <c r="I432" s="2">
        <v>0.77400000000000002</v>
      </c>
      <c r="J432" s="2">
        <v>0</v>
      </c>
      <c r="K432" s="2">
        <v>0.81699999999999995</v>
      </c>
      <c r="L432" s="2">
        <v>5.3571428571428568E-2</v>
      </c>
      <c r="M432" s="2">
        <v>5.1999999999999998E-2</v>
      </c>
      <c r="N432" s="2">
        <v>0.94899999999999995</v>
      </c>
      <c r="O432" s="2">
        <v>0.90400000000000003</v>
      </c>
      <c r="P432" s="2">
        <v>0.26600000000000001</v>
      </c>
      <c r="Q432" s="2">
        <v>0.65700000000000003</v>
      </c>
      <c r="R432" s="2">
        <v>0.58899999999999997</v>
      </c>
      <c r="S432" s="2">
        <v>0.10100000000000001</v>
      </c>
      <c r="T432" s="2">
        <v>0.10100000000000001</v>
      </c>
      <c r="U432" s="2">
        <v>5.0999999999999997E-2</v>
      </c>
      <c r="V432" s="2">
        <v>3.4482758620689655E-2</v>
      </c>
      <c r="W432" s="2">
        <f t="shared" si="30"/>
        <v>0.38207529908515125</v>
      </c>
    </row>
    <row r="433" spans="1:23" hidden="1" x14ac:dyDescent="0.2">
      <c r="A433" t="str">
        <f t="shared" si="27"/>
        <v/>
      </c>
      <c r="B433" t="str">
        <f t="shared" si="28"/>
        <v>CARefrigeration Icemaker</v>
      </c>
      <c r="C433" t="str">
        <f t="shared" si="29"/>
        <v>CA2019 CPARefrigeration _Icemaker</v>
      </c>
      <c r="D433" t="s">
        <v>118</v>
      </c>
      <c r="E433" t="s">
        <v>120</v>
      </c>
      <c r="F433" s="4" t="s">
        <v>92</v>
      </c>
      <c r="G433" s="4" t="s">
        <v>25</v>
      </c>
      <c r="H433" s="4" t="s">
        <v>30</v>
      </c>
      <c r="I433" s="2">
        <v>0.44900000000000001</v>
      </c>
      <c r="J433" s="2">
        <v>5.0999999999999997E-2</v>
      </c>
      <c r="K433" s="2">
        <v>0.52400000000000002</v>
      </c>
      <c r="L433" s="2">
        <v>5.0999999999999997E-2</v>
      </c>
      <c r="M433" s="2">
        <v>0.97299999999999998</v>
      </c>
      <c r="N433" s="2">
        <v>0.98899999999999999</v>
      </c>
      <c r="O433" s="2">
        <v>0.90400000000000003</v>
      </c>
      <c r="P433" s="2">
        <v>0.26600000000000001</v>
      </c>
      <c r="Q433" s="2">
        <v>0.65700000000000003</v>
      </c>
      <c r="R433" s="2">
        <v>0.58899999999999997</v>
      </c>
      <c r="S433" s="2">
        <v>0.10100000000000001</v>
      </c>
      <c r="T433" s="2">
        <v>0.91700000000000004</v>
      </c>
      <c r="U433" s="2">
        <v>5.0999999999999997E-2</v>
      </c>
      <c r="V433" s="2">
        <v>0.216</v>
      </c>
      <c r="W433" s="2">
        <f t="shared" si="30"/>
        <v>0.48128571428571426</v>
      </c>
    </row>
    <row r="434" spans="1:23" hidden="1" x14ac:dyDescent="0.2">
      <c r="A434" t="str">
        <f t="shared" si="27"/>
        <v/>
      </c>
      <c r="B434" t="str">
        <f t="shared" si="28"/>
        <v>CARefrigeration Vending Machine</v>
      </c>
      <c r="C434" t="str">
        <f t="shared" si="29"/>
        <v>CA2019 CPARefrigeration _Vending Machine</v>
      </c>
      <c r="D434" t="s">
        <v>118</v>
      </c>
      <c r="E434" t="s">
        <v>120</v>
      </c>
      <c r="F434" s="4" t="s">
        <v>93</v>
      </c>
      <c r="G434" s="4" t="s">
        <v>25</v>
      </c>
      <c r="H434" s="4" t="s">
        <v>31</v>
      </c>
      <c r="I434" s="2">
        <v>0.44900000000000001</v>
      </c>
      <c r="J434" s="2">
        <v>5.0999999999999997E-2</v>
      </c>
      <c r="K434" s="2">
        <v>0.52400000000000002</v>
      </c>
      <c r="L434" s="2">
        <v>5.0999999999999997E-2</v>
      </c>
      <c r="M434" s="2">
        <v>0.97299999999999998</v>
      </c>
      <c r="N434" s="2">
        <v>0.98899999999999999</v>
      </c>
      <c r="O434" s="2">
        <v>0.90400000000000003</v>
      </c>
      <c r="P434" s="2">
        <v>0.26600000000000001</v>
      </c>
      <c r="Q434" s="2">
        <v>0.65700000000000003</v>
      </c>
      <c r="R434" s="2">
        <v>0.58899999999999997</v>
      </c>
      <c r="S434" s="2">
        <v>0.10100000000000001</v>
      </c>
      <c r="T434" s="2">
        <v>0.91700000000000004</v>
      </c>
      <c r="U434" s="2">
        <v>5.0999999999999997E-2</v>
      </c>
      <c r="V434" s="2">
        <v>0.216</v>
      </c>
      <c r="W434" s="2">
        <f t="shared" si="30"/>
        <v>0.48128571428571426</v>
      </c>
    </row>
    <row r="435" spans="1:23" hidden="1" x14ac:dyDescent="0.2">
      <c r="A435" t="str">
        <f t="shared" si="27"/>
        <v/>
      </c>
      <c r="B435" t="str">
        <f t="shared" si="28"/>
        <v>CAFood PreparationOven</v>
      </c>
      <c r="C435" t="str">
        <f t="shared" si="29"/>
        <v>CA2019 CPAFood Preparation_Oven</v>
      </c>
      <c r="D435" t="s">
        <v>118</v>
      </c>
      <c r="E435" t="s">
        <v>120</v>
      </c>
      <c r="F435" s="4" t="s">
        <v>94</v>
      </c>
      <c r="G435" s="4" t="s">
        <v>32</v>
      </c>
      <c r="H435" s="4" t="s">
        <v>33</v>
      </c>
      <c r="I435" s="2">
        <v>0.66</v>
      </c>
      <c r="J435" s="2">
        <v>3.6464000000000003E-2</v>
      </c>
      <c r="K435" s="2">
        <v>0.48899999999999999</v>
      </c>
      <c r="L435" s="2">
        <v>3.6464000000000003E-2</v>
      </c>
      <c r="M435" s="2">
        <v>0.21</v>
      </c>
      <c r="N435" s="2">
        <v>0.11</v>
      </c>
      <c r="O435" s="2">
        <v>0.69699999999999995</v>
      </c>
      <c r="P435" s="2">
        <v>0.21049200000000001</v>
      </c>
      <c r="Q435" s="2">
        <v>0.64800000000000002</v>
      </c>
      <c r="R435" s="2">
        <v>0.13800000000000001</v>
      </c>
      <c r="S435" s="2">
        <v>2.2665999999999999E-2</v>
      </c>
      <c r="T435" s="2">
        <v>0.40838600000000003</v>
      </c>
      <c r="U435" s="2">
        <v>3.6464000000000003E-2</v>
      </c>
      <c r="V435" s="2">
        <v>0.58899999999999997</v>
      </c>
      <c r="W435" s="2">
        <f t="shared" si="30"/>
        <v>0.30656685714285714</v>
      </c>
    </row>
    <row r="436" spans="1:23" hidden="1" x14ac:dyDescent="0.2">
      <c r="A436" t="str">
        <f t="shared" si="27"/>
        <v/>
      </c>
      <c r="B436" t="str">
        <f t="shared" si="28"/>
        <v>CAFood PreparationFryer</v>
      </c>
      <c r="C436" t="str">
        <f t="shared" si="29"/>
        <v>CA2019 CPAFood Preparation_Fryer</v>
      </c>
      <c r="D436" t="s">
        <v>118</v>
      </c>
      <c r="E436" t="s">
        <v>120</v>
      </c>
      <c r="F436" s="4" t="s">
        <v>95</v>
      </c>
      <c r="G436" s="4" t="s">
        <v>32</v>
      </c>
      <c r="H436" s="4" t="s">
        <v>34</v>
      </c>
      <c r="I436" s="2">
        <v>0.76400000000000001</v>
      </c>
      <c r="J436" s="2">
        <v>3.6464000000000003E-2</v>
      </c>
      <c r="K436" s="2">
        <v>0.45200000000000001</v>
      </c>
      <c r="L436" s="2">
        <v>3.6464000000000003E-2</v>
      </c>
      <c r="M436" s="2">
        <v>0.82</v>
      </c>
      <c r="N436" s="2">
        <v>0.87</v>
      </c>
      <c r="O436" s="2">
        <v>0.80700000000000005</v>
      </c>
      <c r="P436" s="2">
        <v>0.21049200000000001</v>
      </c>
      <c r="Q436" s="2">
        <v>0.58599999999999997</v>
      </c>
      <c r="R436" s="2">
        <v>0.21</v>
      </c>
      <c r="S436" s="2">
        <v>2.2665999999999999E-2</v>
      </c>
      <c r="T436" s="2">
        <v>0.40838600000000003</v>
      </c>
      <c r="U436" s="2">
        <v>3.6464000000000003E-2</v>
      </c>
      <c r="V436" s="2">
        <v>0.29899999999999999</v>
      </c>
      <c r="W436" s="2">
        <f t="shared" si="30"/>
        <v>0.39706685714285717</v>
      </c>
    </row>
    <row r="437" spans="1:23" hidden="1" x14ac:dyDescent="0.2">
      <c r="A437" t="str">
        <f t="shared" si="27"/>
        <v/>
      </c>
      <c r="B437" t="str">
        <f t="shared" si="28"/>
        <v>CAFood PreparationDishwasher</v>
      </c>
      <c r="C437" t="str">
        <f t="shared" si="29"/>
        <v>CA2019 CPAFood Preparation_Dishwasher</v>
      </c>
      <c r="D437" t="s">
        <v>118</v>
      </c>
      <c r="E437" t="s">
        <v>120</v>
      </c>
      <c r="F437" s="4" t="s">
        <v>96</v>
      </c>
      <c r="G437" s="4" t="s">
        <v>32</v>
      </c>
      <c r="H437" s="4" t="s">
        <v>35</v>
      </c>
      <c r="I437" s="2">
        <v>0.430614</v>
      </c>
      <c r="J437" s="2">
        <v>3.6464000000000003E-2</v>
      </c>
      <c r="K437" s="2">
        <v>0.3957</v>
      </c>
      <c r="L437" s="2">
        <v>3.6464000000000003E-2</v>
      </c>
      <c r="M437" s="2">
        <v>0.52509700000000004</v>
      </c>
      <c r="N437" s="2">
        <v>0.548682</v>
      </c>
      <c r="O437" s="2">
        <v>0.53468099999999996</v>
      </c>
      <c r="P437" s="2">
        <v>0.21049200000000001</v>
      </c>
      <c r="Q437" s="2">
        <v>0.523231</v>
      </c>
      <c r="R437" s="2">
        <v>0.30025000000000002</v>
      </c>
      <c r="S437" s="2">
        <v>2.2665999999999999E-2</v>
      </c>
      <c r="T437" s="2">
        <v>0.40838600000000003</v>
      </c>
      <c r="U437" s="2">
        <v>3.6464000000000003E-2</v>
      </c>
      <c r="V437" s="2">
        <v>0.15409500000000001</v>
      </c>
      <c r="W437" s="2">
        <f t="shared" si="30"/>
        <v>0.29737757142857146</v>
      </c>
    </row>
    <row r="438" spans="1:23" hidden="1" x14ac:dyDescent="0.2">
      <c r="A438" t="str">
        <f t="shared" si="27"/>
        <v/>
      </c>
      <c r="B438" t="str">
        <f t="shared" si="28"/>
        <v>CAFood PreparationHot Food Container</v>
      </c>
      <c r="C438" t="str">
        <f t="shared" si="29"/>
        <v>CA2019 CPAFood Preparation_Hot Food Container</v>
      </c>
      <c r="D438" t="s">
        <v>118</v>
      </c>
      <c r="E438" t="s">
        <v>120</v>
      </c>
      <c r="F438" s="4" t="s">
        <v>97</v>
      </c>
      <c r="G438" s="4" t="s">
        <v>32</v>
      </c>
      <c r="H438" s="4" t="s">
        <v>36</v>
      </c>
      <c r="I438" s="2">
        <v>0.430614</v>
      </c>
      <c r="J438" s="2">
        <v>3.6464000000000003E-2</v>
      </c>
      <c r="K438" s="2">
        <v>0.3957</v>
      </c>
      <c r="L438" s="2">
        <v>3.6464000000000003E-2</v>
      </c>
      <c r="M438" s="2">
        <v>0.84</v>
      </c>
      <c r="N438" s="2">
        <v>0.73</v>
      </c>
      <c r="O438" s="2">
        <v>0.53468099999999996</v>
      </c>
      <c r="P438" s="2">
        <v>0.21049200000000001</v>
      </c>
      <c r="Q438" s="2">
        <v>0.523231</v>
      </c>
      <c r="R438" s="2">
        <v>0.30025000000000002</v>
      </c>
      <c r="S438" s="2">
        <v>2.2665999999999999E-2</v>
      </c>
      <c r="T438" s="2">
        <v>0.40838600000000003</v>
      </c>
      <c r="U438" s="2">
        <v>3.6464000000000003E-2</v>
      </c>
      <c r="V438" s="2">
        <v>0.15409500000000001</v>
      </c>
      <c r="W438" s="2">
        <f t="shared" si="30"/>
        <v>0.33282192857142856</v>
      </c>
    </row>
    <row r="439" spans="1:23" hidden="1" x14ac:dyDescent="0.2">
      <c r="A439" t="str">
        <f t="shared" si="27"/>
        <v/>
      </c>
      <c r="B439" t="str">
        <f t="shared" si="28"/>
        <v>CAFood PreparationSteamer</v>
      </c>
      <c r="C439" t="str">
        <f t="shared" si="29"/>
        <v>CA2019 CPAFood Preparation_Steamer</v>
      </c>
      <c r="D439" t="s">
        <v>118</v>
      </c>
      <c r="E439" t="s">
        <v>120</v>
      </c>
      <c r="F439" s="4" t="s">
        <v>98</v>
      </c>
      <c r="G439" s="4" t="s">
        <v>32</v>
      </c>
      <c r="H439" s="4" t="s">
        <v>37</v>
      </c>
      <c r="I439" s="2">
        <v>0.430614</v>
      </c>
      <c r="J439" s="2">
        <v>3.6464000000000003E-2</v>
      </c>
      <c r="K439" s="2">
        <v>0.3957</v>
      </c>
      <c r="L439" s="2">
        <v>3.6464000000000003E-2</v>
      </c>
      <c r="M439" s="2">
        <v>0.16</v>
      </c>
      <c r="N439" s="2">
        <v>0.2</v>
      </c>
      <c r="O439" s="2">
        <v>0.53468099999999996</v>
      </c>
      <c r="P439" s="2">
        <v>0.21049200000000001</v>
      </c>
      <c r="Q439" s="2">
        <v>0.523231</v>
      </c>
      <c r="R439" s="2">
        <v>0.30025000000000002</v>
      </c>
      <c r="S439" s="2">
        <v>2.2665999999999999E-2</v>
      </c>
      <c r="T439" s="2">
        <v>0.40838600000000003</v>
      </c>
      <c r="U439" s="2">
        <v>3.6464000000000003E-2</v>
      </c>
      <c r="V439" s="2">
        <v>0.15409500000000001</v>
      </c>
      <c r="W439" s="2">
        <f t="shared" si="30"/>
        <v>0.24639335714285715</v>
      </c>
    </row>
    <row r="440" spans="1:23" hidden="1" x14ac:dyDescent="0.2">
      <c r="A440" t="str">
        <f t="shared" si="27"/>
        <v/>
      </c>
      <c r="B440" t="str">
        <f t="shared" si="28"/>
        <v>CAOffice EquipmentDesktop Computer</v>
      </c>
      <c r="C440" t="str">
        <f t="shared" si="29"/>
        <v>CA2019 CPAOffice Equipment_Desktop Computer</v>
      </c>
      <c r="D440" t="s">
        <v>118</v>
      </c>
      <c r="E440" t="s">
        <v>120</v>
      </c>
      <c r="F440" s="4" t="s">
        <v>99</v>
      </c>
      <c r="G440" s="4" t="s">
        <v>38</v>
      </c>
      <c r="H440" s="4" t="s">
        <v>39</v>
      </c>
      <c r="I440" s="2">
        <v>1</v>
      </c>
      <c r="J440" s="2">
        <v>1</v>
      </c>
      <c r="K440" s="2">
        <v>1</v>
      </c>
      <c r="L440" s="2">
        <v>1</v>
      </c>
      <c r="M440" s="2">
        <v>1</v>
      </c>
      <c r="N440" s="2">
        <v>1</v>
      </c>
      <c r="O440" s="2">
        <v>1</v>
      </c>
      <c r="P440" s="2">
        <v>1</v>
      </c>
      <c r="Q440" s="2">
        <v>1</v>
      </c>
      <c r="R440" s="2">
        <v>1</v>
      </c>
      <c r="S440" s="2">
        <v>1</v>
      </c>
      <c r="T440" s="2">
        <v>1</v>
      </c>
      <c r="U440" s="2">
        <v>1</v>
      </c>
      <c r="V440" s="2">
        <v>1</v>
      </c>
      <c r="W440" s="2">
        <f t="shared" si="30"/>
        <v>1</v>
      </c>
    </row>
    <row r="441" spans="1:23" hidden="1" x14ac:dyDescent="0.2">
      <c r="A441" t="str">
        <f t="shared" si="27"/>
        <v/>
      </c>
      <c r="B441" t="str">
        <f t="shared" si="28"/>
        <v>CAOffice EquipmentLaptop</v>
      </c>
      <c r="C441" t="str">
        <f t="shared" si="29"/>
        <v>CA2019 CPAOffice Equipment_Laptop</v>
      </c>
      <c r="D441" t="s">
        <v>118</v>
      </c>
      <c r="E441" t="s">
        <v>120</v>
      </c>
      <c r="F441" s="4" t="s">
        <v>100</v>
      </c>
      <c r="G441" s="4" t="s">
        <v>38</v>
      </c>
      <c r="H441" s="4" t="s">
        <v>40</v>
      </c>
      <c r="I441" s="2">
        <v>1</v>
      </c>
      <c r="J441" s="2">
        <v>1</v>
      </c>
      <c r="K441" s="2">
        <v>1</v>
      </c>
      <c r="L441" s="2">
        <v>1</v>
      </c>
      <c r="M441" s="2">
        <v>1</v>
      </c>
      <c r="N441" s="2">
        <v>0.64</v>
      </c>
      <c r="O441" s="2">
        <v>1</v>
      </c>
      <c r="P441" s="2">
        <v>1</v>
      </c>
      <c r="Q441" s="2">
        <v>1</v>
      </c>
      <c r="R441" s="2">
        <v>1</v>
      </c>
      <c r="S441" s="2">
        <v>1</v>
      </c>
      <c r="T441" s="2">
        <v>1</v>
      </c>
      <c r="U441" s="2">
        <v>1</v>
      </c>
      <c r="V441" s="2">
        <v>1</v>
      </c>
      <c r="W441" s="2">
        <f t="shared" si="30"/>
        <v>0.97428571428571431</v>
      </c>
    </row>
    <row r="442" spans="1:23" hidden="1" x14ac:dyDescent="0.2">
      <c r="A442" t="str">
        <f t="shared" si="27"/>
        <v/>
      </c>
      <c r="B442" t="str">
        <f t="shared" si="28"/>
        <v>CAOffice EquipmentServer</v>
      </c>
      <c r="C442" t="str">
        <f t="shared" si="29"/>
        <v>CA2019 CPAOffice Equipment_Server</v>
      </c>
      <c r="D442" t="s">
        <v>118</v>
      </c>
      <c r="E442" t="s">
        <v>120</v>
      </c>
      <c r="F442" s="4" t="s">
        <v>101</v>
      </c>
      <c r="G442" s="4" t="s">
        <v>38</v>
      </c>
      <c r="H442" s="4" t="s">
        <v>41</v>
      </c>
      <c r="I442" s="2">
        <v>1</v>
      </c>
      <c r="J442" s="2">
        <v>1</v>
      </c>
      <c r="K442" s="2">
        <v>0.82</v>
      </c>
      <c r="L442" s="2">
        <v>1</v>
      </c>
      <c r="M442" s="2">
        <v>0.5</v>
      </c>
      <c r="N442" s="2">
        <v>1</v>
      </c>
      <c r="O442" s="2">
        <v>1</v>
      </c>
      <c r="P442" s="2">
        <v>1</v>
      </c>
      <c r="Q442" s="2">
        <v>1</v>
      </c>
      <c r="R442" s="2">
        <v>1</v>
      </c>
      <c r="S442" s="2">
        <v>0.89</v>
      </c>
      <c r="T442" s="2">
        <v>0.89</v>
      </c>
      <c r="U442" s="2">
        <v>1</v>
      </c>
      <c r="V442" s="2">
        <v>0.66</v>
      </c>
      <c r="W442" s="2">
        <f t="shared" si="30"/>
        <v>0.91142857142857159</v>
      </c>
    </row>
    <row r="443" spans="1:23" hidden="1" x14ac:dyDescent="0.2">
      <c r="A443" t="str">
        <f t="shared" si="27"/>
        <v/>
      </c>
      <c r="B443" t="str">
        <f t="shared" si="28"/>
        <v>CAOffice EquipmentMonitor</v>
      </c>
      <c r="C443" t="str">
        <f t="shared" si="29"/>
        <v>CA2019 CPAOffice Equipment_Monitor</v>
      </c>
      <c r="D443" t="s">
        <v>118</v>
      </c>
      <c r="E443" t="s">
        <v>120</v>
      </c>
      <c r="F443" s="4" t="s">
        <v>102</v>
      </c>
      <c r="G443" s="4" t="s">
        <v>38</v>
      </c>
      <c r="H443" s="4" t="s">
        <v>42</v>
      </c>
      <c r="I443" s="2">
        <v>1</v>
      </c>
      <c r="J443" s="2">
        <v>1</v>
      </c>
      <c r="K443" s="2">
        <v>1</v>
      </c>
      <c r="L443" s="2">
        <v>1</v>
      </c>
      <c r="M443" s="2">
        <v>1</v>
      </c>
      <c r="N443" s="2">
        <v>1</v>
      </c>
      <c r="O443" s="2">
        <v>1</v>
      </c>
      <c r="P443" s="2">
        <v>1</v>
      </c>
      <c r="Q443" s="2">
        <v>1</v>
      </c>
      <c r="R443" s="2">
        <v>1</v>
      </c>
      <c r="S443" s="2">
        <v>1</v>
      </c>
      <c r="T443" s="2">
        <v>1</v>
      </c>
      <c r="U443" s="2">
        <v>1</v>
      </c>
      <c r="V443" s="2">
        <v>1</v>
      </c>
      <c r="W443" s="2">
        <f t="shared" si="30"/>
        <v>1</v>
      </c>
    </row>
    <row r="444" spans="1:23" hidden="1" x14ac:dyDescent="0.2">
      <c r="A444" t="str">
        <f t="shared" si="27"/>
        <v/>
      </c>
      <c r="B444" t="str">
        <f t="shared" si="28"/>
        <v>CAOffice EquipmentPrinter/Copier/Fax</v>
      </c>
      <c r="C444" t="str">
        <f t="shared" si="29"/>
        <v>CA2019 CPAOffice Equipment_Printer/Copier/Fax</v>
      </c>
      <c r="D444" t="s">
        <v>118</v>
      </c>
      <c r="E444" t="s">
        <v>120</v>
      </c>
      <c r="F444" s="4" t="s">
        <v>103</v>
      </c>
      <c r="G444" s="4" t="s">
        <v>38</v>
      </c>
      <c r="H444" s="4" t="s">
        <v>43</v>
      </c>
      <c r="I444" s="2">
        <v>1</v>
      </c>
      <c r="J444" s="2">
        <v>1</v>
      </c>
      <c r="K444" s="2">
        <v>1</v>
      </c>
      <c r="L444" s="2">
        <v>1</v>
      </c>
      <c r="M444" s="2">
        <v>1</v>
      </c>
      <c r="N444" s="2">
        <v>1</v>
      </c>
      <c r="O444" s="2">
        <v>1</v>
      </c>
      <c r="P444" s="2">
        <v>1</v>
      </c>
      <c r="Q444" s="2">
        <v>1</v>
      </c>
      <c r="R444" s="2">
        <v>1</v>
      </c>
      <c r="S444" s="2">
        <v>1</v>
      </c>
      <c r="T444" s="2">
        <v>1</v>
      </c>
      <c r="U444" s="2">
        <v>1</v>
      </c>
      <c r="V444" s="2">
        <v>1</v>
      </c>
      <c r="W444" s="2">
        <f t="shared" si="30"/>
        <v>1</v>
      </c>
    </row>
    <row r="445" spans="1:23" hidden="1" x14ac:dyDescent="0.2">
      <c r="A445" t="str">
        <f t="shared" si="27"/>
        <v/>
      </c>
      <c r="B445" t="str">
        <f t="shared" si="28"/>
        <v>CAOffice EquipmentPOS Terminal</v>
      </c>
      <c r="C445" t="str">
        <f t="shared" si="29"/>
        <v>CA2019 CPAOffice Equipment_POS Terminal</v>
      </c>
      <c r="D445" t="s">
        <v>118</v>
      </c>
      <c r="E445" t="s">
        <v>120</v>
      </c>
      <c r="F445" s="4" t="s">
        <v>104</v>
      </c>
      <c r="G445" s="4" t="s">
        <v>38</v>
      </c>
      <c r="H445" s="4" t="s">
        <v>44</v>
      </c>
      <c r="I445" s="2">
        <v>0.4</v>
      </c>
      <c r="J445" s="2">
        <v>0.2</v>
      </c>
      <c r="K445" s="2">
        <v>1</v>
      </c>
      <c r="L445" s="2">
        <v>1</v>
      </c>
      <c r="M445" s="2">
        <v>1</v>
      </c>
      <c r="N445" s="2">
        <v>1</v>
      </c>
      <c r="O445" s="2">
        <v>1</v>
      </c>
      <c r="P445" s="2">
        <v>1</v>
      </c>
      <c r="Q445" s="2">
        <v>0.36</v>
      </c>
      <c r="R445" s="2">
        <v>0.57999999999999996</v>
      </c>
      <c r="S445" s="2">
        <v>0.77</v>
      </c>
      <c r="T445" s="2">
        <v>0.77</v>
      </c>
      <c r="U445" s="2">
        <v>0.4</v>
      </c>
      <c r="V445" s="2">
        <v>0.28000000000000003</v>
      </c>
      <c r="W445" s="2">
        <f t="shared" si="30"/>
        <v>0.69714285714285718</v>
      </c>
    </row>
    <row r="446" spans="1:23" hidden="1" x14ac:dyDescent="0.2">
      <c r="A446" t="str">
        <f t="shared" si="27"/>
        <v/>
      </c>
      <c r="B446" t="str">
        <f t="shared" si="28"/>
        <v>CAMiscellaneousNon-HVAC Motors</v>
      </c>
      <c r="C446" t="str">
        <f t="shared" si="29"/>
        <v>CA2019 CPAMiscellaneous_Non-HVAC Motors</v>
      </c>
      <c r="D446" t="s">
        <v>118</v>
      </c>
      <c r="E446" t="s">
        <v>120</v>
      </c>
      <c r="F446" s="4" t="s">
        <v>105</v>
      </c>
      <c r="G446" s="4" t="s">
        <v>45</v>
      </c>
      <c r="H446" s="4" t="s">
        <v>46</v>
      </c>
      <c r="I446" s="2">
        <v>0.8957499208271652</v>
      </c>
      <c r="J446" s="2">
        <v>0.21970777803924474</v>
      </c>
      <c r="K446" s="2">
        <v>0.40173654010717463</v>
      </c>
      <c r="L446" s="2">
        <v>0.21970777803924474</v>
      </c>
      <c r="M446" s="2">
        <v>0.19994718336345799</v>
      </c>
      <c r="N446" s="2">
        <v>0.34644139250345779</v>
      </c>
      <c r="O446" s="2">
        <v>0.74104394863625245</v>
      </c>
      <c r="P446" s="2">
        <v>0.88831888096371459</v>
      </c>
      <c r="Q446" s="2">
        <v>0.43663447205500328</v>
      </c>
      <c r="R446" s="2">
        <v>0.91274673866983413</v>
      </c>
      <c r="S446" s="2">
        <v>0.49853334976354247</v>
      </c>
      <c r="T446" s="2">
        <v>0.79471679065865775</v>
      </c>
      <c r="U446" s="2">
        <v>0.8957499208271652</v>
      </c>
      <c r="V446" s="2">
        <v>0.59897778685790826</v>
      </c>
      <c r="W446" s="2">
        <f t="shared" si="30"/>
        <v>0.57500089152227307</v>
      </c>
    </row>
    <row r="447" spans="1:23" hidden="1" x14ac:dyDescent="0.2">
      <c r="A447" t="str">
        <f t="shared" si="27"/>
        <v/>
      </c>
      <c r="B447" t="str">
        <f t="shared" si="28"/>
        <v>CAMiscellaneousPool Pump</v>
      </c>
      <c r="C447" t="str">
        <f t="shared" si="29"/>
        <v>CA2019 CPAMiscellaneous_Pool Pump</v>
      </c>
      <c r="D447" t="s">
        <v>118</v>
      </c>
      <c r="E447" t="s">
        <v>120</v>
      </c>
      <c r="F447" s="4" t="s">
        <v>106</v>
      </c>
      <c r="G447" s="4" t="s">
        <v>45</v>
      </c>
      <c r="H447" s="4" t="s">
        <v>47</v>
      </c>
      <c r="I447" s="2">
        <v>0</v>
      </c>
      <c r="J447" s="2">
        <v>0</v>
      </c>
      <c r="K447" s="2">
        <v>0</v>
      </c>
      <c r="L447" s="2">
        <v>0</v>
      </c>
      <c r="M447" s="2">
        <v>0</v>
      </c>
      <c r="N447" s="2">
        <v>0</v>
      </c>
      <c r="O447" s="2">
        <v>0</v>
      </c>
      <c r="P447" s="2">
        <v>0.90300000000000002</v>
      </c>
      <c r="Q447" s="2">
        <v>0.06</v>
      </c>
      <c r="R447" s="2">
        <v>0.76</v>
      </c>
      <c r="S447" s="2">
        <v>0</v>
      </c>
      <c r="T447" s="2">
        <v>0</v>
      </c>
      <c r="U447" s="2">
        <v>0</v>
      </c>
      <c r="V447" s="2">
        <v>0.04</v>
      </c>
      <c r="W447" s="2">
        <f t="shared" si="30"/>
        <v>0.12592857142857145</v>
      </c>
    </row>
    <row r="448" spans="1:23" hidden="1" x14ac:dyDescent="0.2">
      <c r="A448" t="str">
        <f t="shared" si="27"/>
        <v/>
      </c>
      <c r="B448" t="str">
        <f t="shared" si="28"/>
        <v>CAMiscellaneousPool Heater</v>
      </c>
      <c r="C448" t="str">
        <f t="shared" si="29"/>
        <v>CA2019 CPAMiscellaneous_Pool Heater</v>
      </c>
      <c r="D448" t="s">
        <v>118</v>
      </c>
      <c r="E448" t="s">
        <v>120</v>
      </c>
      <c r="F448" s="4" t="s">
        <v>107</v>
      </c>
      <c r="G448" s="4" t="s">
        <v>45</v>
      </c>
      <c r="H448" s="4" t="s">
        <v>48</v>
      </c>
      <c r="I448" s="2">
        <v>0</v>
      </c>
      <c r="J448" s="2">
        <v>0</v>
      </c>
      <c r="K448" s="2">
        <v>0</v>
      </c>
      <c r="L448" s="2">
        <v>0</v>
      </c>
      <c r="M448" s="2">
        <v>0</v>
      </c>
      <c r="N448" s="2">
        <v>0</v>
      </c>
      <c r="O448" s="2">
        <v>0</v>
      </c>
      <c r="P448" s="2">
        <v>0.36199999999999999</v>
      </c>
      <c r="Q448" s="2">
        <v>0.01</v>
      </c>
      <c r="R448" s="2">
        <v>0.27</v>
      </c>
      <c r="S448" s="2">
        <v>0</v>
      </c>
      <c r="T448" s="2">
        <v>0</v>
      </c>
      <c r="U448" s="2">
        <v>0</v>
      </c>
      <c r="V448" s="2">
        <v>0.01</v>
      </c>
      <c r="W448" s="2">
        <f t="shared" si="30"/>
        <v>4.6571428571428576E-2</v>
      </c>
    </row>
    <row r="449" spans="1:23" hidden="1" x14ac:dyDescent="0.2">
      <c r="A449" t="str">
        <f t="shared" si="27"/>
        <v/>
      </c>
      <c r="B449" t="str">
        <f t="shared" si="28"/>
        <v>CAMiscellaneousClothes Washer</v>
      </c>
      <c r="C449" t="str">
        <f t="shared" si="29"/>
        <v>CA2019 CPAMiscellaneous_Clothes Washer</v>
      </c>
      <c r="D449" t="s">
        <v>118</v>
      </c>
      <c r="E449" t="s">
        <v>120</v>
      </c>
      <c r="F449" s="4" t="s">
        <v>108</v>
      </c>
      <c r="G449" s="4" t="s">
        <v>45</v>
      </c>
      <c r="H449" s="4" t="s">
        <v>49</v>
      </c>
      <c r="I449" s="2">
        <v>0</v>
      </c>
      <c r="J449" s="2">
        <v>0</v>
      </c>
      <c r="K449" s="2">
        <v>7.0000000000000007E-2</v>
      </c>
      <c r="L449" s="2">
        <v>0</v>
      </c>
      <c r="M449" s="2">
        <v>0</v>
      </c>
      <c r="N449" s="2">
        <v>0</v>
      </c>
      <c r="O449" s="2">
        <v>0.63</v>
      </c>
      <c r="P449" s="2">
        <v>0.15</v>
      </c>
      <c r="Q449" s="2">
        <v>0.15</v>
      </c>
      <c r="R449" s="2">
        <v>0.67</v>
      </c>
      <c r="S449" s="2">
        <v>0</v>
      </c>
      <c r="T449" s="2">
        <v>0</v>
      </c>
      <c r="U449" s="2">
        <v>0</v>
      </c>
      <c r="V449" s="2">
        <v>0.15</v>
      </c>
      <c r="W449" s="2">
        <f t="shared" si="30"/>
        <v>0.12999999999999998</v>
      </c>
    </row>
    <row r="450" spans="1:23" hidden="1" x14ac:dyDescent="0.2">
      <c r="A450" t="str">
        <f t="shared" si="27"/>
        <v/>
      </c>
      <c r="B450" t="str">
        <f t="shared" si="28"/>
        <v>CAMiscellaneousClothes Dryer</v>
      </c>
      <c r="C450" t="str">
        <f t="shared" si="29"/>
        <v>CA2019 CPAMiscellaneous_Clothes Dryer</v>
      </c>
      <c r="D450" t="s">
        <v>118</v>
      </c>
      <c r="E450" t="s">
        <v>120</v>
      </c>
      <c r="F450" s="4" t="s">
        <v>109</v>
      </c>
      <c r="G450" s="4" t="s">
        <v>45</v>
      </c>
      <c r="H450" s="4" t="s">
        <v>50</v>
      </c>
      <c r="I450" s="2">
        <v>0</v>
      </c>
      <c r="J450" s="2">
        <v>0</v>
      </c>
      <c r="K450" s="2">
        <v>0.04</v>
      </c>
      <c r="L450" s="2">
        <v>0</v>
      </c>
      <c r="M450" s="2">
        <v>0</v>
      </c>
      <c r="N450" s="2">
        <v>0</v>
      </c>
      <c r="O450" s="2">
        <v>0.57999999999999996</v>
      </c>
      <c r="P450" s="2">
        <v>0.11</v>
      </c>
      <c r="Q450" s="2">
        <v>0.11</v>
      </c>
      <c r="R450" s="2">
        <v>0.26</v>
      </c>
      <c r="S450" s="2">
        <v>0</v>
      </c>
      <c r="T450" s="2">
        <v>0</v>
      </c>
      <c r="U450" s="2">
        <v>0</v>
      </c>
      <c r="V450" s="2">
        <v>0.1</v>
      </c>
      <c r="W450" s="2">
        <f t="shared" si="30"/>
        <v>8.5714285714285729E-2</v>
      </c>
    </row>
    <row r="451" spans="1:23" hidden="1" x14ac:dyDescent="0.2">
      <c r="A451" t="str">
        <f t="shared" ref="A451" si="31">IF(D451=D450,"",1)</f>
        <v/>
      </c>
      <c r="B451" t="str">
        <f t="shared" ref="B451" si="32">D451&amp;G451&amp;H451</f>
        <v>CAMiscellaneousOther Miscellaneous</v>
      </c>
      <c r="C451" t="str">
        <f t="shared" ref="C451" si="33">D451&amp;E451&amp;F451</f>
        <v>CA2019 CPAMiscellaneous_Other Miscellaneous</v>
      </c>
      <c r="D451" t="s">
        <v>118</v>
      </c>
      <c r="E451" t="s">
        <v>120</v>
      </c>
      <c r="F451" s="4" t="s">
        <v>110</v>
      </c>
      <c r="G451" s="4" t="s">
        <v>45</v>
      </c>
      <c r="H451" s="4" t="s">
        <v>51</v>
      </c>
      <c r="I451" s="2">
        <v>1</v>
      </c>
      <c r="J451" s="2">
        <v>1</v>
      </c>
      <c r="K451" s="2">
        <v>1</v>
      </c>
      <c r="L451" s="2">
        <v>1</v>
      </c>
      <c r="M451" s="2">
        <v>1</v>
      </c>
      <c r="N451" s="2">
        <v>1</v>
      </c>
      <c r="O451" s="2">
        <v>1</v>
      </c>
      <c r="P451" s="2">
        <v>1</v>
      </c>
      <c r="Q451" s="2">
        <v>1</v>
      </c>
      <c r="R451" s="2">
        <v>1</v>
      </c>
      <c r="S451" s="2">
        <v>1</v>
      </c>
      <c r="T451" s="2">
        <v>1</v>
      </c>
      <c r="U451" s="2">
        <v>1</v>
      </c>
      <c r="V451" s="2">
        <v>1</v>
      </c>
      <c r="W451" s="2">
        <f t="shared" si="30"/>
        <v>1</v>
      </c>
    </row>
    <row r="452" spans="1:23" hidden="1" x14ac:dyDescent="0.2">
      <c r="B452" t="str">
        <f t="shared" ref="B452:B481" si="34">D452&amp;G452&amp;H452</f>
        <v/>
      </c>
    </row>
    <row r="453" spans="1:23" hidden="1" x14ac:dyDescent="0.2">
      <c r="B453" t="str">
        <f t="shared" si="34"/>
        <v/>
      </c>
    </row>
    <row r="454" spans="1:23" hidden="1" x14ac:dyDescent="0.2">
      <c r="B454" t="str">
        <f t="shared" si="34"/>
        <v/>
      </c>
    </row>
    <row r="455" spans="1:23" hidden="1" x14ac:dyDescent="0.2">
      <c r="B455" t="str">
        <f t="shared" si="34"/>
        <v/>
      </c>
    </row>
    <row r="456" spans="1:23" hidden="1" x14ac:dyDescent="0.2">
      <c r="B456" t="str">
        <f t="shared" si="34"/>
        <v/>
      </c>
    </row>
    <row r="457" spans="1:23" hidden="1" x14ac:dyDescent="0.2">
      <c r="B457" t="str">
        <f t="shared" si="34"/>
        <v/>
      </c>
    </row>
    <row r="458" spans="1:23" hidden="1" x14ac:dyDescent="0.2">
      <c r="B458" t="str">
        <f t="shared" si="34"/>
        <v/>
      </c>
    </row>
    <row r="459" spans="1:23" hidden="1" x14ac:dyDescent="0.2">
      <c r="B459" t="str">
        <f t="shared" si="34"/>
        <v/>
      </c>
    </row>
    <row r="460" spans="1:23" hidden="1" x14ac:dyDescent="0.2">
      <c r="B460" t="str">
        <f t="shared" si="34"/>
        <v/>
      </c>
    </row>
    <row r="461" spans="1:23" hidden="1" x14ac:dyDescent="0.2">
      <c r="B461" t="str">
        <f t="shared" si="34"/>
        <v/>
      </c>
    </row>
    <row r="462" spans="1:23" hidden="1" x14ac:dyDescent="0.2">
      <c r="B462" t="str">
        <f t="shared" si="34"/>
        <v/>
      </c>
    </row>
    <row r="463" spans="1:23" hidden="1" x14ac:dyDescent="0.2">
      <c r="B463" t="str">
        <f t="shared" si="34"/>
        <v/>
      </c>
    </row>
    <row r="464" spans="1:23" hidden="1" x14ac:dyDescent="0.2">
      <c r="B464" t="str">
        <f t="shared" si="34"/>
        <v/>
      </c>
    </row>
    <row r="465" spans="2:2" hidden="1" x14ac:dyDescent="0.2">
      <c r="B465" t="str">
        <f t="shared" si="34"/>
        <v/>
      </c>
    </row>
    <row r="466" spans="2:2" hidden="1" x14ac:dyDescent="0.2">
      <c r="B466" t="str">
        <f t="shared" si="34"/>
        <v/>
      </c>
    </row>
    <row r="467" spans="2:2" hidden="1" x14ac:dyDescent="0.2">
      <c r="B467" t="str">
        <f t="shared" si="34"/>
        <v/>
      </c>
    </row>
    <row r="468" spans="2:2" hidden="1" x14ac:dyDescent="0.2">
      <c r="B468" t="str">
        <f t="shared" si="34"/>
        <v/>
      </c>
    </row>
    <row r="469" spans="2:2" hidden="1" x14ac:dyDescent="0.2">
      <c r="B469" t="str">
        <f t="shared" si="34"/>
        <v/>
      </c>
    </row>
    <row r="470" spans="2:2" hidden="1" x14ac:dyDescent="0.2">
      <c r="B470" t="str">
        <f t="shared" si="34"/>
        <v/>
      </c>
    </row>
    <row r="471" spans="2:2" hidden="1" x14ac:dyDescent="0.2">
      <c r="B471" t="str">
        <f t="shared" si="34"/>
        <v/>
      </c>
    </row>
    <row r="472" spans="2:2" hidden="1" x14ac:dyDescent="0.2">
      <c r="B472" t="str">
        <f t="shared" si="34"/>
        <v/>
      </c>
    </row>
    <row r="473" spans="2:2" hidden="1" x14ac:dyDescent="0.2">
      <c r="B473" t="str">
        <f t="shared" si="34"/>
        <v/>
      </c>
    </row>
    <row r="474" spans="2:2" hidden="1" x14ac:dyDescent="0.2">
      <c r="B474" t="str">
        <f t="shared" si="34"/>
        <v/>
      </c>
    </row>
    <row r="475" spans="2:2" hidden="1" x14ac:dyDescent="0.2">
      <c r="B475" t="str">
        <f t="shared" si="34"/>
        <v/>
      </c>
    </row>
    <row r="476" spans="2:2" hidden="1" x14ac:dyDescent="0.2">
      <c r="B476" t="str">
        <f t="shared" si="34"/>
        <v/>
      </c>
    </row>
    <row r="477" spans="2:2" hidden="1" x14ac:dyDescent="0.2">
      <c r="B477" t="str">
        <f t="shared" si="34"/>
        <v/>
      </c>
    </row>
    <row r="478" spans="2:2" hidden="1" x14ac:dyDescent="0.2">
      <c r="B478" t="str">
        <f t="shared" si="34"/>
        <v/>
      </c>
    </row>
    <row r="479" spans="2:2" hidden="1" x14ac:dyDescent="0.2">
      <c r="B479" t="str">
        <f t="shared" si="34"/>
        <v/>
      </c>
    </row>
    <row r="480" spans="2:2" hidden="1" x14ac:dyDescent="0.2">
      <c r="B480" t="str">
        <f t="shared" si="34"/>
        <v/>
      </c>
    </row>
    <row r="481" spans="2:2" hidden="1" x14ac:dyDescent="0.2">
      <c r="B481" t="str">
        <f t="shared" si="34"/>
        <v/>
      </c>
    </row>
  </sheetData>
  <autoFilter ref="A1:W481" xr:uid="{00000000-0009-0000-0000-000004000000}">
    <filterColumn colId="4">
      <filters>
        <filter val="2014 CPA"/>
        <filter val="2016 CPA"/>
      </filters>
    </filterColumn>
  </autoFilter>
  <phoneticPr fontId="4" type="noConversion"/>
  <conditionalFormatting sqref="A1:B1048576">
    <cfRule type="cellIs" dxfId="2" priority="3" operator="equal">
      <formula>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filterMode="1"/>
  <dimension ref="A1:BI481"/>
  <sheetViews>
    <sheetView workbookViewId="0">
      <selection activeCell="C10" sqref="C10"/>
    </sheetView>
  </sheetViews>
  <sheetFormatPr defaultRowHeight="14.25" x14ac:dyDescent="0.2"/>
  <cols>
    <col min="2" max="2" width="8.75" customWidth="1"/>
  </cols>
  <sheetData>
    <row r="1" spans="1:61" x14ac:dyDescent="0.2">
      <c r="B1" t="s">
        <v>160</v>
      </c>
      <c r="C1" t="s">
        <v>121</v>
      </c>
      <c r="D1" t="s">
        <v>112</v>
      </c>
      <c r="E1" t="s">
        <v>113</v>
      </c>
      <c r="F1" s="3" t="s">
        <v>63</v>
      </c>
      <c r="G1" s="3" t="s">
        <v>1</v>
      </c>
      <c r="H1" s="3" t="s">
        <v>2</v>
      </c>
      <c r="I1" s="3" t="s">
        <v>53</v>
      </c>
      <c r="J1" s="3" t="s">
        <v>54</v>
      </c>
      <c r="K1" s="3" t="s">
        <v>55</v>
      </c>
      <c r="L1" s="3" t="s">
        <v>56</v>
      </c>
      <c r="M1" s="3" t="s">
        <v>57</v>
      </c>
      <c r="N1" s="3" t="s">
        <v>58</v>
      </c>
      <c r="O1" s="3" t="s">
        <v>59</v>
      </c>
      <c r="P1" s="3" t="s">
        <v>60</v>
      </c>
      <c r="Q1" s="3" t="s">
        <v>61</v>
      </c>
      <c r="R1" s="3" t="s">
        <v>62</v>
      </c>
      <c r="S1" s="3" t="s">
        <v>0</v>
      </c>
      <c r="T1" s="3" t="s">
        <v>64</v>
      </c>
      <c r="U1" s="3" t="s">
        <v>65</v>
      </c>
      <c r="V1" s="3" t="s">
        <v>45</v>
      </c>
      <c r="W1" s="3" t="s">
        <v>111</v>
      </c>
    </row>
    <row r="2" spans="1:61" hidden="1" x14ac:dyDescent="0.2">
      <c r="A2">
        <f>IF(D2=D1,"",1)</f>
        <v>1</v>
      </c>
      <c r="B2" t="str">
        <f>D2&amp;G2&amp;H2</f>
        <v>WYCoolingAir-Cooled Chiller</v>
      </c>
      <c r="C2" t="str">
        <f>D2&amp;E2&amp;F2</f>
        <v>WY2021 CPACooling_Air-Cooled Chiller</v>
      </c>
      <c r="D2" t="s">
        <v>115</v>
      </c>
      <c r="E2" t="s">
        <v>114</v>
      </c>
      <c r="F2" s="3" t="s">
        <v>66</v>
      </c>
      <c r="G2" s="3" t="s">
        <v>3</v>
      </c>
      <c r="H2" s="3" t="s">
        <v>4</v>
      </c>
      <c r="I2" s="7">
        <v>2.7690792538596121</v>
      </c>
      <c r="J2" s="7">
        <v>1.8304484610767997</v>
      </c>
      <c r="K2" s="7">
        <v>1.7342009295104228</v>
      </c>
      <c r="L2" s="7">
        <v>1.937316135358339</v>
      </c>
      <c r="M2" s="7">
        <v>8.258364762570773</v>
      </c>
      <c r="N2" s="7">
        <v>1.1366328396555376</v>
      </c>
      <c r="O2" s="7">
        <v>3.2410972123008497</v>
      </c>
      <c r="P2" s="7">
        <v>2.0373146192785812</v>
      </c>
      <c r="Q2" s="7">
        <v>1.2519391068847212</v>
      </c>
      <c r="R2" s="7">
        <v>1.4993871000795373</v>
      </c>
      <c r="S2" s="7">
        <v>1.6817051666898113</v>
      </c>
      <c r="T2" s="7">
        <v>3.3946908238125042</v>
      </c>
      <c r="U2" s="7">
        <v>38.767109554034569</v>
      </c>
      <c r="V2" s="7">
        <v>1.495306219366981</v>
      </c>
      <c r="W2" s="7">
        <f>AVERAGE(I2:V2)</f>
        <v>5.0738994417485026</v>
      </c>
      <c r="AR2" s="5" t="s">
        <v>66</v>
      </c>
      <c r="AS2" s="5" t="s">
        <v>3</v>
      </c>
      <c r="AT2" s="5" t="s">
        <v>4</v>
      </c>
      <c r="AU2" s="2">
        <f t="shared" ref="AU2:AU65" si="0">IFERROR(I2/I227-1,"NA")</f>
        <v>-0.49382314028092278</v>
      </c>
      <c r="AV2" s="2">
        <f t="shared" ref="AV2:AV65" si="1">IFERROR(J2/J227-1,"NA")</f>
        <v>-0.66962093504915099</v>
      </c>
      <c r="AW2" s="2">
        <f t="shared" ref="AW2:AW65" si="2">IFERROR(K2/K227-1,"NA")</f>
        <v>-0.65955192911463278</v>
      </c>
      <c r="AX2" s="2">
        <f t="shared" ref="AX2:AX65" si="3">IFERROR(L2/L227-1,"NA")</f>
        <v>-0.65326474007090352</v>
      </c>
      <c r="AY2" s="2">
        <f t="shared" ref="AY2:AY65" si="4">IFERROR(M2/M227-1,"NA")</f>
        <v>0.33850252599744457</v>
      </c>
      <c r="AZ2" s="2">
        <f t="shared" ref="AZ2:AZ65" si="5">IFERROR(N2/N227-1,"NA")</f>
        <v>-0.83645915743546895</v>
      </c>
      <c r="BA2" s="2">
        <f t="shared" ref="BA2:BA65" si="6">IFERROR(O2/O227-1,"NA")</f>
        <v>-0.60815708856905981</v>
      </c>
      <c r="BB2" s="2">
        <f t="shared" ref="BB2:BB65" si="7">IFERROR(P2/P227-1,"NA")</f>
        <v>-0.72876453756297033</v>
      </c>
      <c r="BC2" s="2">
        <f t="shared" ref="BC2:BC65" si="8">IFERROR(Q2/Q227-1,"NA")</f>
        <v>-0.66664914747519721</v>
      </c>
      <c r="BD2" s="2">
        <f t="shared" ref="BD2:BD65" si="9">IFERROR(R2/R227-1,"NA")</f>
        <v>0.60197542302234175</v>
      </c>
      <c r="BE2" s="2">
        <f t="shared" ref="BE2:BE65" si="10">IFERROR(S2/S227-1,"NA")</f>
        <v>-0.35388212772375782</v>
      </c>
      <c r="BF2" s="2">
        <f t="shared" ref="BF2:BF65" si="11">IFERROR(T2/T227-1,"NA")</f>
        <v>0.50151036950122241</v>
      </c>
      <c r="BG2" s="2">
        <f t="shared" ref="BG2:BG65" si="12">IFERROR(U2/U227-1,"NA")</f>
        <v>7.3708490313193931E-2</v>
      </c>
      <c r="BH2" s="2">
        <f t="shared" ref="BH2:BH65" si="13">IFERROR(V2/V227-1,"NA")</f>
        <v>-0.47229403227997913</v>
      </c>
      <c r="BI2" s="2">
        <f t="shared" ref="BI2:BI65" si="14">IFERROR(W2/W227-1,"NA")</f>
        <v>-0.28312686660056186</v>
      </c>
    </row>
    <row r="3" spans="1:61" hidden="1" x14ac:dyDescent="0.2">
      <c r="A3" t="str">
        <f t="shared" ref="A3:A66" si="15">IF(D3=D2,"",1)</f>
        <v/>
      </c>
      <c r="B3" t="str">
        <f t="shared" ref="B3:B66" si="16">D3&amp;G3&amp;H3</f>
        <v>WYCoolingWater-Cooled Chiller</v>
      </c>
      <c r="C3" t="str">
        <f t="shared" ref="C3:C66" si="17">D3&amp;E3&amp;F3</f>
        <v>WY2021 CPACooling_Water-Cooled Chiller</v>
      </c>
      <c r="D3" t="s">
        <v>115</v>
      </c>
      <c r="E3" t="s">
        <v>114</v>
      </c>
      <c r="F3" s="3" t="s">
        <v>67</v>
      </c>
      <c r="G3" s="3" t="s">
        <v>3</v>
      </c>
      <c r="H3" s="3" t="s">
        <v>5</v>
      </c>
      <c r="I3" s="7">
        <v>2.9512883767410321</v>
      </c>
      <c r="J3" s="7">
        <v>1.9461490453769548</v>
      </c>
      <c r="K3" s="7">
        <v>1.8438178158117131</v>
      </c>
      <c r="L3" s="7">
        <v>2.0597717049094304</v>
      </c>
      <c r="M3" s="7">
        <v>8.4000572391450881</v>
      </c>
      <c r="N3" s="7">
        <v>1.2084781204593069</v>
      </c>
      <c r="O3" s="7">
        <v>3.9447413891754191</v>
      </c>
      <c r="P3" s="7">
        <v>2.5559864783181325</v>
      </c>
      <c r="Q3" s="7">
        <v>1.5706653251269234</v>
      </c>
      <c r="R3" s="7">
        <v>2.0626735009614703</v>
      </c>
      <c r="S3" s="7">
        <v>1.7880038549861963</v>
      </c>
      <c r="T3" s="7">
        <v>3.6092654049522683</v>
      </c>
      <c r="U3" s="7">
        <v>41.318037274374447</v>
      </c>
      <c r="V3" s="7">
        <v>1.5898228402756298</v>
      </c>
      <c r="W3" s="7">
        <f t="shared" ref="W3:W46" si="18">AVERAGE(I3:V3)</f>
        <v>5.4891970264724304</v>
      </c>
      <c r="AR3" s="5" t="s">
        <v>67</v>
      </c>
      <c r="AS3" s="5" t="s">
        <v>3</v>
      </c>
      <c r="AT3" s="5" t="s">
        <v>5</v>
      </c>
      <c r="AU3" s="2">
        <f t="shared" si="0"/>
        <v>-0.48166930701563304</v>
      </c>
      <c r="AV3" s="2">
        <f t="shared" si="1"/>
        <v>-0.66040656238990614</v>
      </c>
      <c r="AW3" s="2">
        <f t="shared" si="2"/>
        <v>-0.6500567288157717</v>
      </c>
      <c r="AX3" s="2">
        <f t="shared" si="3"/>
        <v>-0.64359418815635605</v>
      </c>
      <c r="AY3" s="2">
        <f t="shared" si="4"/>
        <v>0.34618358395306315</v>
      </c>
      <c r="AZ3" s="2">
        <f t="shared" si="5"/>
        <v>-0.83189795356917473</v>
      </c>
      <c r="BA3" s="2">
        <f t="shared" si="6"/>
        <v>-0.59494547510979512</v>
      </c>
      <c r="BB3" s="2">
        <f t="shared" si="7"/>
        <v>-0.73838190331892362</v>
      </c>
      <c r="BC3" s="2">
        <f t="shared" si="8"/>
        <v>-0.6784689775408701</v>
      </c>
      <c r="BD3" s="2">
        <f t="shared" si="9"/>
        <v>0.74229949745970925</v>
      </c>
      <c r="BE3" s="2">
        <f t="shared" si="10"/>
        <v>-0.33284754251508686</v>
      </c>
      <c r="BF3" s="2">
        <f t="shared" si="11"/>
        <v>0.55039254590304321</v>
      </c>
      <c r="BG3" s="2">
        <f t="shared" si="12"/>
        <v>9.948934875471771E-2</v>
      </c>
      <c r="BH3" s="2">
        <f t="shared" si="13"/>
        <v>-0.45757615225388504</v>
      </c>
      <c r="BI3" s="2">
        <f t="shared" si="14"/>
        <v>-0.28177071643035689</v>
      </c>
    </row>
    <row r="4" spans="1:61" hidden="1" x14ac:dyDescent="0.2">
      <c r="A4" t="str">
        <f t="shared" si="15"/>
        <v/>
      </c>
      <c r="B4" t="str">
        <f t="shared" si="16"/>
        <v>WYCoolingRTU</v>
      </c>
      <c r="C4" t="str">
        <f>D4&amp;E4&amp;F4</f>
        <v>WY2021 CPACooling_RTU</v>
      </c>
      <c r="D4" t="s">
        <v>115</v>
      </c>
      <c r="E4" t="s">
        <v>114</v>
      </c>
      <c r="F4" s="3" t="s">
        <v>68</v>
      </c>
      <c r="G4" s="3" t="s">
        <v>3</v>
      </c>
      <c r="H4" s="3" t="s">
        <v>6</v>
      </c>
      <c r="I4" s="7">
        <v>2.5277015515809733</v>
      </c>
      <c r="J4" s="7">
        <v>1.7813542152333628</v>
      </c>
      <c r="K4" s="7">
        <v>1.6876881275464619</v>
      </c>
      <c r="L4" s="7">
        <v>1.8853556040195933</v>
      </c>
      <c r="M4" s="7">
        <v>8.4486061342193857</v>
      </c>
      <c r="N4" s="7">
        <v>1.1061473421119761</v>
      </c>
      <c r="O4" s="7">
        <v>2.6578418875882974</v>
      </c>
      <c r="P4" s="7">
        <v>1.9493396698097334</v>
      </c>
      <c r="Q4" s="7">
        <v>1.1978780999965175</v>
      </c>
      <c r="R4" s="7">
        <v>1.9327885611017532</v>
      </c>
      <c r="S4" s="7">
        <v>1.63660034749098</v>
      </c>
      <c r="T4" s="7">
        <v>3.3036422150094626</v>
      </c>
      <c r="U4" s="7">
        <v>35.387821722133623</v>
      </c>
      <c r="V4" s="7">
        <v>1.4552007847121109</v>
      </c>
      <c r="W4" s="7">
        <f t="shared" si="18"/>
        <v>4.7827118758967311</v>
      </c>
      <c r="AR4" s="5" t="s">
        <v>68</v>
      </c>
      <c r="AS4" s="5" t="s">
        <v>3</v>
      </c>
      <c r="AT4" s="5" t="s">
        <v>6</v>
      </c>
      <c r="AU4" s="2">
        <f t="shared" si="0"/>
        <v>-0.56274066678032475</v>
      </c>
      <c r="AV4" s="2">
        <f t="shared" si="1"/>
        <v>-0.7116053414629987</v>
      </c>
      <c r="AW4" s="2">
        <f t="shared" si="2"/>
        <v>-0.70281589976903303</v>
      </c>
      <c r="AX4" s="2">
        <f t="shared" si="3"/>
        <v>-0.69732768356594632</v>
      </c>
      <c r="AY4" s="2">
        <f t="shared" si="4"/>
        <v>0.11171846873137725</v>
      </c>
      <c r="AZ4" s="2">
        <f t="shared" si="5"/>
        <v>-0.85724184595271458</v>
      </c>
      <c r="BA4" s="2">
        <f t="shared" si="6"/>
        <v>-0.67257427805962855</v>
      </c>
      <c r="BB4" s="2">
        <f t="shared" si="7"/>
        <v>-0.52669071173000226</v>
      </c>
      <c r="BC4" s="2">
        <f t="shared" si="8"/>
        <v>-0.41829857594914865</v>
      </c>
      <c r="BD4" s="2">
        <f t="shared" si="9"/>
        <v>-0.32065814504218126</v>
      </c>
      <c r="BE4" s="2">
        <f t="shared" si="10"/>
        <v>-0.41091976850506273</v>
      </c>
      <c r="BF4" s="2">
        <f t="shared" si="11"/>
        <v>0.36896085685068969</v>
      </c>
      <c r="BG4" s="2">
        <f t="shared" si="12"/>
        <v>-7.248020226129559E-2</v>
      </c>
      <c r="BH4" s="2">
        <f t="shared" si="13"/>
        <v>-0.53935464285185741</v>
      </c>
      <c r="BI4" s="2">
        <f t="shared" si="14"/>
        <v>-0.34902207705357147</v>
      </c>
    </row>
    <row r="5" spans="1:61" hidden="1" x14ac:dyDescent="0.2">
      <c r="A5" t="str">
        <f t="shared" si="15"/>
        <v/>
      </c>
      <c r="B5" t="str">
        <f t="shared" si="16"/>
        <v>WYCoolingPTAC</v>
      </c>
      <c r="C5" t="str">
        <f t="shared" si="17"/>
        <v>WY2021 CPACooling_PTAC</v>
      </c>
      <c r="D5" t="s">
        <v>115</v>
      </c>
      <c r="E5" t="s">
        <v>114</v>
      </c>
      <c r="F5" s="3" t="s">
        <v>69</v>
      </c>
      <c r="G5" s="3" t="s">
        <v>3</v>
      </c>
      <c r="H5" s="3" t="s">
        <v>7</v>
      </c>
      <c r="I5" s="7">
        <v>2.1615622235079739</v>
      </c>
      <c r="J5" s="7">
        <v>1.5233238180064397</v>
      </c>
      <c r="K5" s="7">
        <v>1.4432253282772403</v>
      </c>
      <c r="L5" s="7">
        <v>1.9106350260458076</v>
      </c>
      <c r="M5" s="7">
        <v>7.2248196586357745</v>
      </c>
      <c r="N5" s="7">
        <v>0.94592113014589185</v>
      </c>
      <c r="O5" s="7">
        <v>2.2728516413160698</v>
      </c>
      <c r="P5" s="7">
        <v>1.6669764626329331</v>
      </c>
      <c r="Q5" s="7">
        <v>1.024364623940863</v>
      </c>
      <c r="R5" s="7">
        <v>1.6528227935346302</v>
      </c>
      <c r="S5" s="7">
        <v>1.3995376487006126</v>
      </c>
      <c r="T5" s="7">
        <v>2.8251073420769326</v>
      </c>
      <c r="U5" s="7">
        <v>30.261871129111633</v>
      </c>
      <c r="V5" s="7">
        <v>1.4747125599396522</v>
      </c>
      <c r="W5" s="7">
        <f t="shared" si="18"/>
        <v>4.1276950989908894</v>
      </c>
      <c r="AR5" s="5" t="s">
        <v>69</v>
      </c>
      <c r="AS5" s="5" t="s">
        <v>3</v>
      </c>
      <c r="AT5" s="5" t="s">
        <v>7</v>
      </c>
      <c r="AU5" s="2">
        <f t="shared" si="0"/>
        <v>-0.70406936194450609</v>
      </c>
      <c r="AV5" s="2">
        <f t="shared" si="1"/>
        <v>-0.80481876811129238</v>
      </c>
      <c r="AW5" s="2">
        <f t="shared" si="2"/>
        <v>-0.79887020420187416</v>
      </c>
      <c r="AX5" s="2">
        <f t="shared" si="3"/>
        <v>-0.70166238524272695</v>
      </c>
      <c r="AY5" s="2">
        <f t="shared" si="4"/>
        <v>-0.24760541217659782</v>
      </c>
      <c r="AZ5" s="2">
        <f t="shared" si="5"/>
        <v>-0.90338339652177668</v>
      </c>
      <c r="BA5" s="2">
        <f t="shared" si="6"/>
        <v>-0.77840312270495193</v>
      </c>
      <c r="BB5" s="2">
        <f t="shared" si="7"/>
        <v>-0.6796712865018163</v>
      </c>
      <c r="BC5" s="2">
        <f t="shared" si="8"/>
        <v>-0.60631309500105135</v>
      </c>
      <c r="BD5" s="2">
        <f t="shared" si="9"/>
        <v>-0.5402314980559364</v>
      </c>
      <c r="BE5" s="2">
        <f t="shared" si="10"/>
        <v>-0.601319227451242</v>
      </c>
      <c r="BF5" s="2">
        <f t="shared" si="11"/>
        <v>-7.3507575337922182E-2</v>
      </c>
      <c r="BG5" s="2">
        <f t="shared" si="12"/>
        <v>-0.37226834351864946</v>
      </c>
      <c r="BH5" s="2">
        <f t="shared" si="13"/>
        <v>-0.6305462724569797</v>
      </c>
      <c r="BI5" s="2">
        <f t="shared" si="14"/>
        <v>-0.55028585434072785</v>
      </c>
    </row>
    <row r="6" spans="1:61" hidden="1" x14ac:dyDescent="0.2">
      <c r="A6" t="str">
        <f t="shared" si="15"/>
        <v/>
      </c>
      <c r="B6" t="str">
        <f t="shared" si="16"/>
        <v>WYCoolingPTHP</v>
      </c>
      <c r="C6" t="str">
        <f t="shared" si="17"/>
        <v>WY2021 CPACooling_PTHP</v>
      </c>
      <c r="D6" t="s">
        <v>115</v>
      </c>
      <c r="E6" t="s">
        <v>114</v>
      </c>
      <c r="F6" s="3" t="s">
        <v>70</v>
      </c>
      <c r="G6" s="3" t="s">
        <v>3</v>
      </c>
      <c r="H6" s="3" t="s">
        <v>8</v>
      </c>
      <c r="I6" s="7">
        <v>2.5274706581507487</v>
      </c>
      <c r="J6" s="7">
        <v>1.7808880141825296</v>
      </c>
      <c r="K6" s="7">
        <v>1.6874135132175236</v>
      </c>
      <c r="L6" s="7">
        <v>1.8837246735662891</v>
      </c>
      <c r="M6" s="7">
        <v>8.4468487081533485</v>
      </c>
      <c r="N6" s="7">
        <v>0.95287880598690078</v>
      </c>
      <c r="O6" s="7">
        <v>2.6491280278127611</v>
      </c>
      <c r="P6" s="7">
        <v>1.9461150241055181</v>
      </c>
      <c r="Q6" s="7">
        <v>1.19589654053351</v>
      </c>
      <c r="R6" s="7">
        <v>1.9314335766322779</v>
      </c>
      <c r="S6" s="7">
        <v>1.636334045975415</v>
      </c>
      <c r="T6" s="7">
        <v>3.3031046586475257</v>
      </c>
      <c r="U6" s="7">
        <v>35.384589214110484</v>
      </c>
      <c r="V6" s="7">
        <v>1.4539419605038824</v>
      </c>
      <c r="W6" s="7">
        <f t="shared" si="18"/>
        <v>4.7699833872556221</v>
      </c>
      <c r="AR6" s="5" t="s">
        <v>70</v>
      </c>
      <c r="AS6" s="5" t="s">
        <v>3</v>
      </c>
      <c r="AT6" s="5" t="s">
        <v>8</v>
      </c>
      <c r="AU6" s="2">
        <f t="shared" si="0"/>
        <v>-0.65397433559916629</v>
      </c>
      <c r="AV6" s="2">
        <f t="shared" si="1"/>
        <v>-0.77181744790226148</v>
      </c>
      <c r="AW6" s="2">
        <f t="shared" si="2"/>
        <v>-0.76483981489878428</v>
      </c>
      <c r="AX6" s="2">
        <f t="shared" si="3"/>
        <v>-0.70586432347874484</v>
      </c>
      <c r="AY6" s="2">
        <f t="shared" si="4"/>
        <v>-0.12034299090342604</v>
      </c>
      <c r="AZ6" s="2">
        <f t="shared" si="5"/>
        <v>-0.90267273789872948</v>
      </c>
      <c r="BA6" s="2">
        <f t="shared" si="6"/>
        <v>-0.74171719444997342</v>
      </c>
      <c r="BB6" s="2">
        <f t="shared" si="7"/>
        <v>-0.62603159914653284</v>
      </c>
      <c r="BC6" s="2">
        <f t="shared" si="8"/>
        <v>-0.54038943093297676</v>
      </c>
      <c r="BD6" s="2">
        <f t="shared" si="9"/>
        <v>-0.46272986698493201</v>
      </c>
      <c r="BE6" s="2">
        <f t="shared" si="10"/>
        <v>-0.5338639712886577</v>
      </c>
      <c r="BF6" s="2">
        <f t="shared" si="11"/>
        <v>8.3251386070559263E-2</v>
      </c>
      <c r="BG6" s="2">
        <f t="shared" si="12"/>
        <v>-0.26600616642247388</v>
      </c>
      <c r="BH6" s="2">
        <f t="shared" si="13"/>
        <v>-0.63574984608434626</v>
      </c>
      <c r="BI6" s="2">
        <f t="shared" si="14"/>
        <v>-0.48030827075066429</v>
      </c>
    </row>
    <row r="7" spans="1:61" hidden="1" x14ac:dyDescent="0.2">
      <c r="A7" t="str">
        <f t="shared" si="15"/>
        <v/>
      </c>
      <c r="B7" t="str">
        <f t="shared" si="16"/>
        <v>WYCoolingEvaporative AC</v>
      </c>
      <c r="C7" t="str">
        <f t="shared" si="17"/>
        <v>WY2021 CPACooling_Evaporative AC</v>
      </c>
      <c r="D7" t="s">
        <v>115</v>
      </c>
      <c r="E7" t="s">
        <v>114</v>
      </c>
      <c r="F7" s="3" t="s">
        <v>71</v>
      </c>
      <c r="G7" s="3" t="s">
        <v>3</v>
      </c>
      <c r="H7" s="3" t="s">
        <v>9</v>
      </c>
      <c r="I7" s="7">
        <v>1.0110806206323895</v>
      </c>
      <c r="J7" s="7">
        <v>0.71254168609334512</v>
      </c>
      <c r="K7" s="7">
        <v>0.67507525101858479</v>
      </c>
      <c r="L7" s="7">
        <v>0.75414224160783738</v>
      </c>
      <c r="M7" s="7">
        <v>3.3794424536877545</v>
      </c>
      <c r="N7" s="7">
        <v>0.44245893684479043</v>
      </c>
      <c r="O7" s="7">
        <v>1.063136755035319</v>
      </c>
      <c r="P7" s="7">
        <v>0.77973586792389338</v>
      </c>
      <c r="Q7" s="7">
        <v>0.47915123999860704</v>
      </c>
      <c r="R7" s="7">
        <v>0.77311542444070136</v>
      </c>
      <c r="S7" s="7">
        <v>0.65464013899639206</v>
      </c>
      <c r="T7" s="7">
        <v>1.3214568860037852</v>
      </c>
      <c r="U7" s="7">
        <v>14.155128688853452</v>
      </c>
      <c r="V7" s="7">
        <v>0.58208031388484438</v>
      </c>
      <c r="W7" s="7">
        <f t="shared" si="18"/>
        <v>1.9130847503586925</v>
      </c>
      <c r="AR7" s="5" t="s">
        <v>71</v>
      </c>
      <c r="AS7" s="5" t="s">
        <v>3</v>
      </c>
      <c r="AT7" s="5" t="s">
        <v>9</v>
      </c>
      <c r="AU7" s="2">
        <f t="shared" si="0"/>
        <v>-0.56274066678032475</v>
      </c>
      <c r="AV7" s="2">
        <f t="shared" si="1"/>
        <v>-0.7116053414629987</v>
      </c>
      <c r="AW7" s="2">
        <f t="shared" si="2"/>
        <v>-0.70281589976903303</v>
      </c>
      <c r="AX7" s="2">
        <f t="shared" si="3"/>
        <v>-0.69732768356594632</v>
      </c>
      <c r="AY7" s="2">
        <f t="shared" si="4"/>
        <v>0.11171846873137725</v>
      </c>
      <c r="AZ7" s="2">
        <f t="shared" si="5"/>
        <v>-0.85724184595271458</v>
      </c>
      <c r="BA7" s="2">
        <f t="shared" si="6"/>
        <v>-0.67257427805962855</v>
      </c>
      <c r="BB7" s="2">
        <f t="shared" si="7"/>
        <v>-0.52669071173000237</v>
      </c>
      <c r="BC7" s="2">
        <f t="shared" si="8"/>
        <v>-0.41829857594914865</v>
      </c>
      <c r="BD7" s="2">
        <f t="shared" si="9"/>
        <v>-0.32065814504218126</v>
      </c>
      <c r="BE7" s="2">
        <f t="shared" si="10"/>
        <v>-0.41091976850506273</v>
      </c>
      <c r="BF7" s="2">
        <f t="shared" si="11"/>
        <v>0.36896085685068969</v>
      </c>
      <c r="BG7" s="2">
        <f t="shared" si="12"/>
        <v>-7.2480202261295368E-2</v>
      </c>
      <c r="BH7" s="2">
        <f t="shared" si="13"/>
        <v>-0.53935464285185741</v>
      </c>
      <c r="BI7" s="2">
        <f t="shared" si="14"/>
        <v>-0.34902207705357158</v>
      </c>
    </row>
    <row r="8" spans="1:61" hidden="1" x14ac:dyDescent="0.2">
      <c r="A8" t="str">
        <f t="shared" si="15"/>
        <v/>
      </c>
      <c r="B8" t="str">
        <f t="shared" si="16"/>
        <v>WYCoolingAir-Source Heat Pump</v>
      </c>
      <c r="C8" t="str">
        <f t="shared" si="17"/>
        <v>WY2021 CPACooling_Air-Source Heat Pump</v>
      </c>
      <c r="D8" t="s">
        <v>115</v>
      </c>
      <c r="E8" t="s">
        <v>114</v>
      </c>
      <c r="F8" s="3" t="s">
        <v>72</v>
      </c>
      <c r="G8" s="3" t="s">
        <v>3</v>
      </c>
      <c r="H8" s="3" t="s">
        <v>10</v>
      </c>
      <c r="I8" s="7">
        <v>2.5274706581507487</v>
      </c>
      <c r="J8" s="7">
        <v>1.7808880141825296</v>
      </c>
      <c r="K8" s="7">
        <v>1.6874135132175236</v>
      </c>
      <c r="L8" s="7">
        <v>1.8837246735662891</v>
      </c>
      <c r="M8" s="7">
        <v>8.4468487081533485</v>
      </c>
      <c r="N8" s="7">
        <v>0.95287880598690078</v>
      </c>
      <c r="O8" s="7">
        <v>2.6491280278127611</v>
      </c>
      <c r="P8" s="7">
        <v>1.9461150241055181</v>
      </c>
      <c r="Q8" s="7">
        <v>1.19589654053351</v>
      </c>
      <c r="R8" s="7">
        <v>1.9314335766322779</v>
      </c>
      <c r="S8" s="7">
        <v>1.636334045975415</v>
      </c>
      <c r="T8" s="7">
        <v>3.3031046586475257</v>
      </c>
      <c r="U8" s="7">
        <v>35.384589214110484</v>
      </c>
      <c r="V8" s="7">
        <v>1.4539419605038824</v>
      </c>
      <c r="W8" s="7">
        <f t="shared" si="18"/>
        <v>4.7699833872556221</v>
      </c>
      <c r="AR8" s="5" t="s">
        <v>72</v>
      </c>
      <c r="AS8" s="5" t="s">
        <v>3</v>
      </c>
      <c r="AT8" s="5" t="s">
        <v>10</v>
      </c>
      <c r="AU8" s="2">
        <f t="shared" si="0"/>
        <v>-0.56276000258936143</v>
      </c>
      <c r="AV8" s="2">
        <f t="shared" si="1"/>
        <v>-0.71163968212270357</v>
      </c>
      <c r="AW8" s="2">
        <f t="shared" si="2"/>
        <v>-0.70284260048320135</v>
      </c>
      <c r="AX8" s="2">
        <f t="shared" si="3"/>
        <v>-0.69725441448412484</v>
      </c>
      <c r="AY8" s="2">
        <f t="shared" si="4"/>
        <v>0.11160499158696835</v>
      </c>
      <c r="AZ8" s="2">
        <f t="shared" si="5"/>
        <v>-0.86859858577899207</v>
      </c>
      <c r="BA8" s="2">
        <f t="shared" si="6"/>
        <v>-0.67303868091333174</v>
      </c>
      <c r="BB8" s="2">
        <f t="shared" si="7"/>
        <v>-0.52633015535889849</v>
      </c>
      <c r="BC8" s="2">
        <f t="shared" si="8"/>
        <v>-0.41785544888674031</v>
      </c>
      <c r="BD8" s="2">
        <f t="shared" si="9"/>
        <v>-0.32114008946246486</v>
      </c>
      <c r="BE8" s="2">
        <f t="shared" si="10"/>
        <v>-0.41087426108406211</v>
      </c>
      <c r="BF8" s="2">
        <f t="shared" si="11"/>
        <v>0.36906661133830498</v>
      </c>
      <c r="BG8" s="2">
        <f t="shared" si="12"/>
        <v>-7.2521217613797262E-2</v>
      </c>
      <c r="BH8" s="2">
        <f t="shared" si="13"/>
        <v>-0.53971958108222406</v>
      </c>
      <c r="BI8" s="2">
        <f t="shared" si="14"/>
        <v>-0.34733257173746923</v>
      </c>
    </row>
    <row r="9" spans="1:61" hidden="1" x14ac:dyDescent="0.2">
      <c r="A9" t="str">
        <f t="shared" si="15"/>
        <v/>
      </c>
      <c r="B9" t="str">
        <f t="shared" si="16"/>
        <v>WYCoolingGeothermal Heat Pump</v>
      </c>
      <c r="C9" t="str">
        <f t="shared" si="17"/>
        <v>WY2021 CPACooling_Geothermal Heat Pump</v>
      </c>
      <c r="D9" t="s">
        <v>115</v>
      </c>
      <c r="E9" t="s">
        <v>114</v>
      </c>
      <c r="F9" s="3" t="s">
        <v>73</v>
      </c>
      <c r="G9" s="3" t="s">
        <v>3</v>
      </c>
      <c r="H9" s="3" t="s">
        <v>11</v>
      </c>
      <c r="I9" s="7">
        <v>2.346501518505721</v>
      </c>
      <c r="J9" s="7">
        <v>1.6534985770423787</v>
      </c>
      <c r="K9" s="7">
        <v>1.5665946507482829</v>
      </c>
      <c r="L9" s="7">
        <v>1.6549866774903825</v>
      </c>
      <c r="M9" s="7">
        <v>7.842074463178025</v>
      </c>
      <c r="N9" s="7">
        <v>0.95822538282847314</v>
      </c>
      <c r="O9" s="7">
        <v>2.4623533228871182</v>
      </c>
      <c r="P9" s="7">
        <v>1.8079513581633708</v>
      </c>
      <c r="Q9" s="7">
        <v>1.1109943389261898</v>
      </c>
      <c r="R9" s="7">
        <v>1.8663943220974566</v>
      </c>
      <c r="S9" s="7">
        <v>1.519172475023272</v>
      </c>
      <c r="T9" s="7">
        <v>3.0666022575770904</v>
      </c>
      <c r="U9" s="7">
        <v>32.851021259080092</v>
      </c>
      <c r="V9" s="7">
        <v>1.2773918652998395</v>
      </c>
      <c r="W9" s="7">
        <f t="shared" si="18"/>
        <v>4.4274116049176921</v>
      </c>
      <c r="AR9" s="5" t="s">
        <v>73</v>
      </c>
      <c r="AS9" s="5" t="s">
        <v>3</v>
      </c>
      <c r="AT9" s="5" t="s">
        <v>11</v>
      </c>
      <c r="AU9" s="2">
        <f t="shared" si="0"/>
        <v>-0.33384860591579868</v>
      </c>
      <c r="AV9" s="2">
        <f t="shared" si="1"/>
        <v>-0.56063121553763984</v>
      </c>
      <c r="AW9" s="2">
        <f t="shared" si="2"/>
        <v>-0.54728341161959415</v>
      </c>
      <c r="AX9" s="2">
        <f t="shared" si="3"/>
        <v>-0.56323432453554323</v>
      </c>
      <c r="AY9" s="2">
        <f t="shared" si="4"/>
        <v>0.69357817372185404</v>
      </c>
      <c r="AZ9" s="2">
        <f t="shared" si="5"/>
        <v>-0.62756827560595352</v>
      </c>
      <c r="BA9" s="2">
        <f t="shared" si="6"/>
        <v>-0.50081003609615826</v>
      </c>
      <c r="BB9" s="2">
        <f t="shared" si="7"/>
        <v>-0.27683799891059857</v>
      </c>
      <c r="BC9" s="2">
        <f t="shared" si="8"/>
        <v>-0.11122731736208502</v>
      </c>
      <c r="BD9" s="2">
        <f t="shared" si="9"/>
        <v>-0.30362797439151668</v>
      </c>
      <c r="BE9" s="2">
        <f t="shared" si="10"/>
        <v>-0.10213288695323197</v>
      </c>
      <c r="BF9" s="2">
        <f t="shared" si="11"/>
        <v>1.0865492791963129</v>
      </c>
      <c r="BG9" s="2">
        <f t="shared" si="12"/>
        <v>0.41304841169375983</v>
      </c>
      <c r="BH9" s="2">
        <f t="shared" si="13"/>
        <v>-0.33640314676120298</v>
      </c>
      <c r="BI9" s="2">
        <f t="shared" si="14"/>
        <v>8.9038962876391015E-3</v>
      </c>
    </row>
    <row r="10" spans="1:61" hidden="1" x14ac:dyDescent="0.2">
      <c r="A10" t="str">
        <f t="shared" si="15"/>
        <v/>
      </c>
      <c r="B10" t="str">
        <f t="shared" si="16"/>
        <v>WYHeatingElectric Furnace</v>
      </c>
      <c r="C10" t="str">
        <f t="shared" si="17"/>
        <v>WY2021 CPAHeating_Electric Furnace</v>
      </c>
      <c r="D10" t="s">
        <v>115</v>
      </c>
      <c r="E10" t="s">
        <v>114</v>
      </c>
      <c r="F10" s="3" t="s">
        <v>74</v>
      </c>
      <c r="G10" s="3" t="s">
        <v>12</v>
      </c>
      <c r="H10" s="3" t="s">
        <v>13</v>
      </c>
      <c r="I10" s="7">
        <v>1.4752571166479607</v>
      </c>
      <c r="J10" s="7">
        <v>4.3142382334037697</v>
      </c>
      <c r="K10" s="7">
        <v>0.7274741588606225</v>
      </c>
      <c r="L10" s="7">
        <v>4.4373323534534421</v>
      </c>
      <c r="M10" s="7">
        <v>4.9039329926638997</v>
      </c>
      <c r="N10" s="7">
        <v>0.84634654279528554</v>
      </c>
      <c r="O10" s="7">
        <v>9.5755082843885706</v>
      </c>
      <c r="P10" s="7">
        <v>9.6114759466877793</v>
      </c>
      <c r="Q10" s="7">
        <v>5.2072617726833288</v>
      </c>
      <c r="R10" s="7">
        <v>2.17610029131593</v>
      </c>
      <c r="S10" s="7">
        <v>0.85056473801418597</v>
      </c>
      <c r="T10" s="7">
        <v>1.2541982395158837</v>
      </c>
      <c r="U10" s="7">
        <v>1.4752571166479607</v>
      </c>
      <c r="V10" s="7">
        <v>4.50799637223282</v>
      </c>
      <c r="W10" s="7">
        <f t="shared" si="18"/>
        <v>3.6687817256651032</v>
      </c>
      <c r="AR10" s="5" t="s">
        <v>74</v>
      </c>
      <c r="AS10" s="5" t="s">
        <v>12</v>
      </c>
      <c r="AT10" s="5" t="s">
        <v>13</v>
      </c>
      <c r="AU10" s="2">
        <f t="shared" si="0"/>
        <v>-0.69114250188991333</v>
      </c>
      <c r="AV10" s="2">
        <f t="shared" si="1"/>
        <v>-0.25716151541236643</v>
      </c>
      <c r="AW10" s="2">
        <f t="shared" si="2"/>
        <v>-0.83688885175351868</v>
      </c>
      <c r="AX10" s="2">
        <f t="shared" si="3"/>
        <v>-0.30553731752970703</v>
      </c>
      <c r="AY10" s="2">
        <f t="shared" si="4"/>
        <v>-2.8914632927253936E-2</v>
      </c>
      <c r="AZ10" s="2">
        <f t="shared" si="5"/>
        <v>-0.85592810814696407</v>
      </c>
      <c r="BA10" s="2">
        <f t="shared" si="6"/>
        <v>-0.20899376984745444</v>
      </c>
      <c r="BB10" s="2">
        <f t="shared" si="7"/>
        <v>-1.8316534459837164E-2</v>
      </c>
      <c r="BC10" s="2">
        <f t="shared" si="8"/>
        <v>-0.11265641022399353</v>
      </c>
      <c r="BD10" s="2">
        <f t="shared" si="9"/>
        <v>4.2568312196147984E-2</v>
      </c>
      <c r="BE10" s="2">
        <f t="shared" si="10"/>
        <v>-0.86234796037492623</v>
      </c>
      <c r="BF10" s="2">
        <f t="shared" si="11"/>
        <v>-0.76020124610138429</v>
      </c>
      <c r="BG10" s="2">
        <f t="shared" si="12"/>
        <v>-0.53463787661367967</v>
      </c>
      <c r="BH10" s="2">
        <f t="shared" si="13"/>
        <v>0.16055641182861047</v>
      </c>
      <c r="BI10" s="2">
        <f t="shared" si="14"/>
        <v>-0.3633268351773814</v>
      </c>
    </row>
    <row r="11" spans="1:61" hidden="1" x14ac:dyDescent="0.2">
      <c r="A11" t="str">
        <f t="shared" si="15"/>
        <v/>
      </c>
      <c r="B11" t="str">
        <f t="shared" si="16"/>
        <v>WYHeatingElectric Room Heat</v>
      </c>
      <c r="C11" t="str">
        <f t="shared" si="17"/>
        <v>WY2021 CPAHeating_Electric Room Heat</v>
      </c>
      <c r="D11" t="s">
        <v>115</v>
      </c>
      <c r="E11" t="s">
        <v>114</v>
      </c>
      <c r="F11" s="3" t="s">
        <v>75</v>
      </c>
      <c r="G11" s="3" t="s">
        <v>12</v>
      </c>
      <c r="H11" s="3" t="s">
        <v>14</v>
      </c>
      <c r="I11" s="7">
        <v>1.4050067777599624</v>
      </c>
      <c r="J11" s="7">
        <v>4.1087983175273992</v>
      </c>
      <c r="K11" s="7">
        <v>0.69283253224821184</v>
      </c>
      <c r="L11" s="7">
        <v>4.2260308128128017</v>
      </c>
      <c r="M11" s="7">
        <v>4.6704123739656183</v>
      </c>
      <c r="N11" s="7">
        <v>0.80604432647170043</v>
      </c>
      <c r="O11" s="7">
        <v>9.1195316994176867</v>
      </c>
      <c r="P11" s="7">
        <v>9.1537866158931251</v>
      </c>
      <c r="Q11" s="7">
        <v>4.9592969263650755</v>
      </c>
      <c r="R11" s="7">
        <v>2.0724764679199335</v>
      </c>
      <c r="S11" s="7">
        <v>0.81006165525160567</v>
      </c>
      <c r="T11" s="7">
        <v>1.1944745138246511</v>
      </c>
      <c r="U11" s="7">
        <v>1.4050067777599624</v>
      </c>
      <c r="V11" s="7">
        <v>4.2933298783169711</v>
      </c>
      <c r="W11" s="7">
        <f t="shared" si="18"/>
        <v>3.4940778339667653</v>
      </c>
      <c r="AR11" s="5" t="s">
        <v>75</v>
      </c>
      <c r="AS11" s="5" t="s">
        <v>12</v>
      </c>
      <c r="AT11" s="5" t="s">
        <v>14</v>
      </c>
      <c r="AU11" s="2">
        <f t="shared" si="0"/>
        <v>-0.69114250188991333</v>
      </c>
      <c r="AV11" s="2">
        <f t="shared" si="1"/>
        <v>-0.25716151541236654</v>
      </c>
      <c r="AW11" s="2">
        <f t="shared" si="2"/>
        <v>-0.83688885175351868</v>
      </c>
      <c r="AX11" s="2">
        <f t="shared" si="3"/>
        <v>-0.30553731752970714</v>
      </c>
      <c r="AY11" s="2">
        <f t="shared" si="4"/>
        <v>-2.8914632927253936E-2</v>
      </c>
      <c r="AZ11" s="2">
        <f t="shared" si="5"/>
        <v>-0.85592810814696407</v>
      </c>
      <c r="BA11" s="2">
        <f t="shared" si="6"/>
        <v>-0.20899376984745444</v>
      </c>
      <c r="BB11" s="2">
        <f t="shared" si="7"/>
        <v>-1.831653445983672E-2</v>
      </c>
      <c r="BC11" s="2">
        <f t="shared" si="8"/>
        <v>-0.11265641022399342</v>
      </c>
      <c r="BD11" s="2">
        <f t="shared" si="9"/>
        <v>4.2568312196148428E-2</v>
      </c>
      <c r="BE11" s="2">
        <f t="shared" si="10"/>
        <v>-0.86234796037492623</v>
      </c>
      <c r="BF11" s="2">
        <f t="shared" si="11"/>
        <v>-0.76020124610138429</v>
      </c>
      <c r="BG11" s="2">
        <f t="shared" si="12"/>
        <v>-0.53463787661367967</v>
      </c>
      <c r="BH11" s="2">
        <f t="shared" si="13"/>
        <v>0.16055641182861047</v>
      </c>
      <c r="BI11" s="2">
        <f t="shared" si="14"/>
        <v>-0.36332683517738118</v>
      </c>
    </row>
    <row r="12" spans="1:61" hidden="1" x14ac:dyDescent="0.2">
      <c r="A12" t="str">
        <f t="shared" si="15"/>
        <v/>
      </c>
      <c r="B12" t="str">
        <f t="shared" si="16"/>
        <v>WYHeatingPTHP</v>
      </c>
      <c r="C12" t="str">
        <f t="shared" si="17"/>
        <v>WY2021 CPAHeating_PTHP</v>
      </c>
      <c r="D12" t="s">
        <v>115</v>
      </c>
      <c r="E12" t="s">
        <v>114</v>
      </c>
      <c r="F12" s="3" t="s">
        <v>76</v>
      </c>
      <c r="G12" s="3" t="s">
        <v>12</v>
      </c>
      <c r="H12" s="3" t="s">
        <v>8</v>
      </c>
      <c r="I12" s="7">
        <v>1.1791008236396965</v>
      </c>
      <c r="J12" s="7">
        <v>3.4041182904936571</v>
      </c>
      <c r="K12" s="7">
        <v>0.56656260911549261</v>
      </c>
      <c r="L12" s="7">
        <v>3.2744520344379859</v>
      </c>
      <c r="M12" s="7">
        <v>3.3487274049292917</v>
      </c>
      <c r="N12" s="7">
        <v>0.44175148577702705</v>
      </c>
      <c r="O12" s="7">
        <v>6.2920165192788451</v>
      </c>
      <c r="P12" s="7">
        <v>6.3115127182484985</v>
      </c>
      <c r="Q12" s="7">
        <v>3.4194226867795399</v>
      </c>
      <c r="R12" s="7">
        <v>1.7664697381961181</v>
      </c>
      <c r="S12" s="7">
        <v>0.69554784852150886</v>
      </c>
      <c r="T12" s="7">
        <v>1.0256184486925997</v>
      </c>
      <c r="U12" s="7">
        <v>1.1791008236396965</v>
      </c>
      <c r="V12" s="7">
        <v>3.3265973148954253</v>
      </c>
      <c r="W12" s="7">
        <f t="shared" si="18"/>
        <v>2.5879284819032415</v>
      </c>
      <c r="AR12" s="5" t="s">
        <v>76</v>
      </c>
      <c r="AS12" s="5" t="s">
        <v>12</v>
      </c>
      <c r="AT12" s="5" t="s">
        <v>8</v>
      </c>
      <c r="AU12" s="2">
        <f t="shared" si="0"/>
        <v>-0.68699772939991499</v>
      </c>
      <c r="AV12" s="2">
        <f t="shared" si="1"/>
        <v>-0.26381785835332705</v>
      </c>
      <c r="AW12" s="2">
        <f t="shared" si="2"/>
        <v>-0.8385041157616504</v>
      </c>
      <c r="AX12" s="2">
        <f t="shared" si="3"/>
        <v>-0.30170043296658</v>
      </c>
      <c r="AY12" s="2">
        <f t="shared" si="4"/>
        <v>-3.3417885535898528E-2</v>
      </c>
      <c r="AZ12" s="2">
        <f t="shared" si="5"/>
        <v>-0.85506367006472639</v>
      </c>
      <c r="BA12" s="2">
        <f t="shared" si="6"/>
        <v>-0.20334489520819266</v>
      </c>
      <c r="BB12" s="2">
        <f t="shared" si="7"/>
        <v>-1.9103085540675857E-2</v>
      </c>
      <c r="BC12" s="2">
        <f t="shared" si="8"/>
        <v>-0.11336737367006688</v>
      </c>
      <c r="BD12" s="2">
        <f t="shared" si="9"/>
        <v>2.4363715509732931E-2</v>
      </c>
      <c r="BE12" s="2">
        <f t="shared" si="10"/>
        <v>-0.86181444767382076</v>
      </c>
      <c r="BF12" s="2">
        <f t="shared" si="11"/>
        <v>-0.75927183247800001</v>
      </c>
      <c r="BG12" s="2">
        <f t="shared" si="12"/>
        <v>-0.52839286025920762</v>
      </c>
      <c r="BH12" s="2">
        <f t="shared" si="13"/>
        <v>8.8755608950251696E-2</v>
      </c>
      <c r="BI12" s="2">
        <f t="shared" si="14"/>
        <v>-0.37385898193402189</v>
      </c>
    </row>
    <row r="13" spans="1:61" hidden="1" x14ac:dyDescent="0.2">
      <c r="A13" t="str">
        <f t="shared" si="15"/>
        <v/>
      </c>
      <c r="B13" t="str">
        <f t="shared" si="16"/>
        <v>WYHeatingAir-Source Heat Pump</v>
      </c>
      <c r="C13" t="str">
        <f t="shared" si="17"/>
        <v>WY2021 CPAHeating_Air-Source Heat Pump</v>
      </c>
      <c r="D13" t="s">
        <v>115</v>
      </c>
      <c r="E13" t="s">
        <v>114</v>
      </c>
      <c r="F13" s="3" t="s">
        <v>77</v>
      </c>
      <c r="G13" s="3" t="s">
        <v>12</v>
      </c>
      <c r="H13" s="3" t="s">
        <v>10</v>
      </c>
      <c r="I13" s="7">
        <v>1.3101120262663293</v>
      </c>
      <c r="J13" s="7">
        <v>3.7823536561040632</v>
      </c>
      <c r="K13" s="7">
        <v>0.62951401012832509</v>
      </c>
      <c r="L13" s="7">
        <v>3.6382800382644289</v>
      </c>
      <c r="M13" s="7">
        <v>3.7208082276992127</v>
      </c>
      <c r="N13" s="7">
        <v>0.49083498419669669</v>
      </c>
      <c r="O13" s="7">
        <v>6.9911294658653835</v>
      </c>
      <c r="P13" s="7">
        <v>7.0127919091649975</v>
      </c>
      <c r="Q13" s="7">
        <v>3.7993585408661552</v>
      </c>
      <c r="R13" s="7">
        <v>1.9627441535512422</v>
      </c>
      <c r="S13" s="7">
        <v>0.77283094280167652</v>
      </c>
      <c r="T13" s="7">
        <v>1.1395760541028885</v>
      </c>
      <c r="U13" s="7">
        <v>1.3101120262663293</v>
      </c>
      <c r="V13" s="7">
        <v>3.6962192387726946</v>
      </c>
      <c r="W13" s="7">
        <f t="shared" si="18"/>
        <v>2.8754760910036019</v>
      </c>
      <c r="AR13" s="5" t="s">
        <v>77</v>
      </c>
      <c r="AS13" s="5" t="s">
        <v>12</v>
      </c>
      <c r="AT13" s="5" t="s">
        <v>10</v>
      </c>
      <c r="AU13" s="2">
        <f t="shared" si="0"/>
        <v>-0.68699772939991499</v>
      </c>
      <c r="AV13" s="2">
        <f t="shared" si="1"/>
        <v>-0.26381785835332705</v>
      </c>
      <c r="AW13" s="2">
        <f t="shared" si="2"/>
        <v>-0.8385041157616504</v>
      </c>
      <c r="AX13" s="2">
        <f t="shared" si="3"/>
        <v>-0.30170043296657989</v>
      </c>
      <c r="AY13" s="2">
        <f t="shared" si="4"/>
        <v>-3.3417885535898528E-2</v>
      </c>
      <c r="AZ13" s="2">
        <f t="shared" si="5"/>
        <v>-0.85506367006472639</v>
      </c>
      <c r="BA13" s="2">
        <f t="shared" si="6"/>
        <v>-0.20334489520819266</v>
      </c>
      <c r="BB13" s="2">
        <f t="shared" si="7"/>
        <v>-1.9103085540675968E-2</v>
      </c>
      <c r="BC13" s="2">
        <f t="shared" si="8"/>
        <v>-0.113367373670067</v>
      </c>
      <c r="BD13" s="2">
        <f t="shared" si="9"/>
        <v>2.4363715509732931E-2</v>
      </c>
      <c r="BE13" s="2">
        <f t="shared" si="10"/>
        <v>-0.86181444767382076</v>
      </c>
      <c r="BF13" s="2">
        <f t="shared" si="11"/>
        <v>-0.75927183247800012</v>
      </c>
      <c r="BG13" s="2">
        <f t="shared" si="12"/>
        <v>-0.52839286025920762</v>
      </c>
      <c r="BH13" s="2">
        <f t="shared" si="13"/>
        <v>8.8755608950251696E-2</v>
      </c>
      <c r="BI13" s="2">
        <f t="shared" si="14"/>
        <v>-0.37385898193402201</v>
      </c>
    </row>
    <row r="14" spans="1:61" hidden="1" x14ac:dyDescent="0.2">
      <c r="A14" t="str">
        <f t="shared" si="15"/>
        <v/>
      </c>
      <c r="B14" t="str">
        <f t="shared" si="16"/>
        <v>WYHeatingGeothermal Heat Pump</v>
      </c>
      <c r="C14" t="str">
        <f t="shared" si="17"/>
        <v>WY2021 CPAHeating_Geothermal Heat Pump</v>
      </c>
      <c r="D14" t="s">
        <v>115</v>
      </c>
      <c r="E14" t="s">
        <v>114</v>
      </c>
      <c r="F14" s="3" t="s">
        <v>78</v>
      </c>
      <c r="G14" s="3" t="s">
        <v>12</v>
      </c>
      <c r="H14" s="3" t="s">
        <v>11</v>
      </c>
      <c r="I14" s="7">
        <v>1.2540105348954147</v>
      </c>
      <c r="J14" s="7">
        <v>3.5170953167606394</v>
      </c>
      <c r="K14" s="7">
        <v>0.5927690032663584</v>
      </c>
      <c r="L14" s="7">
        <v>3.2809409827693869</v>
      </c>
      <c r="M14" s="7">
        <v>3.2724277734005418</v>
      </c>
      <c r="N14" s="7">
        <v>0.4211651805795934</v>
      </c>
      <c r="O14" s="7">
        <v>6.1323823305070118</v>
      </c>
      <c r="P14" s="7">
        <v>6.0719774510307882</v>
      </c>
      <c r="Q14" s="7">
        <v>3.289648357934436</v>
      </c>
      <c r="R14" s="7">
        <v>1.8923200888534097</v>
      </c>
      <c r="S14" s="7">
        <v>0.72772046417928815</v>
      </c>
      <c r="T14" s="7">
        <v>1.0730585036528077</v>
      </c>
      <c r="U14" s="7">
        <v>1.2540105348954147</v>
      </c>
      <c r="V14" s="7">
        <v>3.333189598999363</v>
      </c>
      <c r="W14" s="7">
        <f t="shared" si="18"/>
        <v>2.5794797229803179</v>
      </c>
      <c r="AR14" s="5" t="s">
        <v>78</v>
      </c>
      <c r="AS14" s="5" t="s">
        <v>12</v>
      </c>
      <c r="AT14" s="5" t="s">
        <v>11</v>
      </c>
      <c r="AU14" s="2">
        <f t="shared" si="0"/>
        <v>-0.61025409380728046</v>
      </c>
      <c r="AV14" s="2">
        <f t="shared" si="1"/>
        <v>-3.5812988403589041E-2</v>
      </c>
      <c r="AW14" s="2">
        <f t="shared" si="2"/>
        <v>-0.79127540952244835</v>
      </c>
      <c r="AX14" s="2">
        <f t="shared" si="3"/>
        <v>-2.0650856193471512E-4</v>
      </c>
      <c r="AY14" s="2">
        <f t="shared" si="4"/>
        <v>0.29882022800256092</v>
      </c>
      <c r="AZ14" s="2">
        <f t="shared" si="5"/>
        <v>-0.81035475660751444</v>
      </c>
      <c r="BA14" s="2">
        <f t="shared" si="6"/>
        <v>4.5169208599257438E-2</v>
      </c>
      <c r="BB14" s="2">
        <f t="shared" si="7"/>
        <v>0.19171997338915192</v>
      </c>
      <c r="BC14" s="2">
        <f t="shared" si="8"/>
        <v>7.7195568953619675E-2</v>
      </c>
      <c r="BD14" s="2">
        <f t="shared" si="9"/>
        <v>0.46903682376389799</v>
      </c>
      <c r="BE14" s="2">
        <f t="shared" si="10"/>
        <v>-0.84223612282496407</v>
      </c>
      <c r="BF14" s="2">
        <f t="shared" si="11"/>
        <v>-0.72516512461543836</v>
      </c>
      <c r="BG14" s="2">
        <f t="shared" si="12"/>
        <v>-0.4127616017198894</v>
      </c>
      <c r="BH14" s="2">
        <f t="shared" si="13"/>
        <v>0.34761170148476972</v>
      </c>
      <c r="BI14" s="2">
        <f t="shared" si="14"/>
        <v>-0.21762195513310789</v>
      </c>
    </row>
    <row r="15" spans="1:61" hidden="1" x14ac:dyDescent="0.2">
      <c r="A15" t="str">
        <f t="shared" si="15"/>
        <v/>
      </c>
      <c r="B15" t="str">
        <f t="shared" si="16"/>
        <v>WYVentilationVentilation</v>
      </c>
      <c r="C15" t="str">
        <f t="shared" si="17"/>
        <v>WY2021 CPAVentilation_Ventilation</v>
      </c>
      <c r="D15" t="s">
        <v>115</v>
      </c>
      <c r="E15" t="s">
        <v>114</v>
      </c>
      <c r="F15" s="3" t="s">
        <v>79</v>
      </c>
      <c r="G15" s="3" t="s">
        <v>15</v>
      </c>
      <c r="H15" s="3" t="s">
        <v>15</v>
      </c>
      <c r="I15" s="7">
        <v>3.3414322411739672</v>
      </c>
      <c r="J15" s="7">
        <v>2.74070815684835</v>
      </c>
      <c r="K15" s="7">
        <v>3.0718598854060701</v>
      </c>
      <c r="L15" s="7">
        <v>2.575124461576932</v>
      </c>
      <c r="M15" s="7">
        <v>4.8183710814593148</v>
      </c>
      <c r="N15" s="7">
        <v>2.6890007381870027</v>
      </c>
      <c r="O15" s="7">
        <v>4.7400657251631966</v>
      </c>
      <c r="P15" s="7">
        <v>3.5254617681476641</v>
      </c>
      <c r="Q15" s="7">
        <v>1.060129939955909</v>
      </c>
      <c r="R15" s="7">
        <v>1.6756571983206989</v>
      </c>
      <c r="S15" s="7">
        <v>0.78595286229087036</v>
      </c>
      <c r="T15" s="7">
        <v>1.179752294952997</v>
      </c>
      <c r="U15" s="7">
        <v>33.414322411739676</v>
      </c>
      <c r="V15" s="7">
        <v>1.2833993779047979</v>
      </c>
      <c r="W15" s="7">
        <f t="shared" si="18"/>
        <v>4.7786598673662457</v>
      </c>
      <c r="AR15" s="5" t="s">
        <v>79</v>
      </c>
      <c r="AS15" s="5" t="s">
        <v>15</v>
      </c>
      <c r="AT15" s="5" t="s">
        <v>15</v>
      </c>
      <c r="AU15" s="2">
        <f t="shared" si="0"/>
        <v>0.12950335058118623</v>
      </c>
      <c r="AV15" s="2">
        <f t="shared" si="1"/>
        <v>1.3333680197792388</v>
      </c>
      <c r="AW15" s="2">
        <f t="shared" si="2"/>
        <v>3.8379887022060633E-2</v>
      </c>
      <c r="AX15" s="2">
        <f t="shared" si="3"/>
        <v>1.1923943454470187</v>
      </c>
      <c r="AY15" s="2">
        <f t="shared" si="4"/>
        <v>1.265071574055693</v>
      </c>
      <c r="AZ15" s="2">
        <f t="shared" si="5"/>
        <v>0.33598332301361533</v>
      </c>
      <c r="BA15" s="2">
        <f t="shared" si="6"/>
        <v>0.36921003362952476</v>
      </c>
      <c r="BB15" s="2">
        <f t="shared" si="7"/>
        <v>1.3885938382243377</v>
      </c>
      <c r="BC15" s="2">
        <f t="shared" si="8"/>
        <v>0.4663921182628461</v>
      </c>
      <c r="BD15" s="2">
        <f t="shared" si="9"/>
        <v>0.88808910520330597</v>
      </c>
      <c r="BE15" s="2">
        <f t="shared" si="10"/>
        <v>2.5353747327098826</v>
      </c>
      <c r="BF15" s="2">
        <f t="shared" si="11"/>
        <v>0.73446626252097569</v>
      </c>
      <c r="BG15" s="2">
        <f t="shared" si="12"/>
        <v>0.31643747153984414</v>
      </c>
      <c r="BH15" s="2">
        <f t="shared" si="13"/>
        <v>0.91559187172152368</v>
      </c>
      <c r="BI15" s="2">
        <f t="shared" si="14"/>
        <v>0.45725979460069199</v>
      </c>
    </row>
    <row r="16" spans="1:61" hidden="1" x14ac:dyDescent="0.2">
      <c r="A16" t="str">
        <f t="shared" si="15"/>
        <v/>
      </c>
      <c r="B16" t="str">
        <f t="shared" si="16"/>
        <v>WYWater HeatingWater Heater</v>
      </c>
      <c r="C16" t="str">
        <f t="shared" si="17"/>
        <v>WY2021 CPAWater Heating_Water Heater</v>
      </c>
      <c r="D16" t="s">
        <v>115</v>
      </c>
      <c r="E16" t="s">
        <v>114</v>
      </c>
      <c r="F16" s="3" t="s">
        <v>80</v>
      </c>
      <c r="G16" s="3" t="s">
        <v>16</v>
      </c>
      <c r="H16" s="3" t="s">
        <v>17</v>
      </c>
      <c r="I16" s="7">
        <v>0.98360999999999998</v>
      </c>
      <c r="J16" s="7">
        <v>0.87214700000000001</v>
      </c>
      <c r="K16" s="7">
        <v>0.73956699999999997</v>
      </c>
      <c r="L16" s="7">
        <v>0.6557590308648753</v>
      </c>
      <c r="M16" s="7">
        <v>7.5191350000000003</v>
      </c>
      <c r="N16" s="7">
        <v>2.0985469999999999</v>
      </c>
      <c r="O16" s="7">
        <v>3.4380739999999999</v>
      </c>
      <c r="P16" s="7">
        <v>2.0044590000000002</v>
      </c>
      <c r="Q16" s="7">
        <v>1.0029319999999999</v>
      </c>
      <c r="R16" s="7">
        <v>2.987441</v>
      </c>
      <c r="S16" s="7">
        <v>0.22397800000000001</v>
      </c>
      <c r="T16" s="7">
        <v>0.388235</v>
      </c>
      <c r="U16" s="7">
        <v>0.87214700000000001</v>
      </c>
      <c r="V16" s="7">
        <v>1.2668889999999999</v>
      </c>
      <c r="W16" s="7">
        <f t="shared" si="18"/>
        <v>1.7894942879189197</v>
      </c>
      <c r="AR16" s="5" t="s">
        <v>80</v>
      </c>
      <c r="AS16" s="5" t="s">
        <v>16</v>
      </c>
      <c r="AT16" s="5" t="s">
        <v>17</v>
      </c>
      <c r="AU16" s="2">
        <f t="shared" si="0"/>
        <v>0</v>
      </c>
      <c r="AV16" s="2">
        <f t="shared" si="1"/>
        <v>0</v>
      </c>
      <c r="AW16" s="2">
        <f t="shared" si="2"/>
        <v>-0.24810951495003097</v>
      </c>
      <c r="AX16" s="2">
        <f t="shared" si="3"/>
        <v>-0.24810951495003097</v>
      </c>
      <c r="AY16" s="2">
        <f t="shared" si="4"/>
        <v>-9.0909090909090717E-2</v>
      </c>
      <c r="AZ16" s="2">
        <f t="shared" si="5"/>
        <v>0</v>
      </c>
      <c r="BA16" s="2">
        <f t="shared" si="6"/>
        <v>0</v>
      </c>
      <c r="BB16" s="2">
        <f t="shared" si="7"/>
        <v>0</v>
      </c>
      <c r="BC16" s="2">
        <f t="shared" si="8"/>
        <v>0</v>
      </c>
      <c r="BD16" s="2">
        <f t="shared" si="9"/>
        <v>0</v>
      </c>
      <c r="BE16" s="2">
        <f t="shared" si="10"/>
        <v>0</v>
      </c>
      <c r="BF16" s="2">
        <f t="shared" si="11"/>
        <v>0</v>
      </c>
      <c r="BG16" s="2">
        <f t="shared" si="12"/>
        <v>0.34345406053705063</v>
      </c>
      <c r="BH16" s="2">
        <f t="shared" si="13"/>
        <v>0</v>
      </c>
      <c r="BI16" s="2">
        <f t="shared" si="14"/>
        <v>-3.7991270561202217E-2</v>
      </c>
    </row>
    <row r="17" spans="1:61" hidden="1" x14ac:dyDescent="0.2">
      <c r="A17" t="str">
        <f t="shared" si="15"/>
        <v/>
      </c>
      <c r="B17" t="str">
        <f t="shared" si="16"/>
        <v>WYInterior LightingGeneral Service Lighting</v>
      </c>
      <c r="C17" t="str">
        <f t="shared" si="17"/>
        <v>WY2021 CPAInterior Lighting_General Service Lighting</v>
      </c>
      <c r="D17" t="s">
        <v>115</v>
      </c>
      <c r="E17" t="s">
        <v>114</v>
      </c>
      <c r="F17" s="3" t="s">
        <v>81</v>
      </c>
      <c r="G17" s="3" t="s">
        <v>18</v>
      </c>
      <c r="H17" s="3" t="s">
        <v>19</v>
      </c>
      <c r="I17" s="7">
        <v>0.37247216614194351</v>
      </c>
      <c r="J17" s="7">
        <v>0.2993321771540709</v>
      </c>
      <c r="K17" s="7">
        <v>0.66475542045134894</v>
      </c>
      <c r="L17" s="7">
        <v>0.41328544232008207</v>
      </c>
      <c r="M17" s="7">
        <v>2.9041093362009973</v>
      </c>
      <c r="N17" s="7">
        <v>0.49829576475338133</v>
      </c>
      <c r="O17" s="7">
        <v>3.3020475193161194</v>
      </c>
      <c r="P17" s="7">
        <v>0.22924923337210532</v>
      </c>
      <c r="Q17" s="7">
        <v>0.16505944802791583</v>
      </c>
      <c r="R17" s="7">
        <v>1.996509408235615</v>
      </c>
      <c r="S17" s="7">
        <v>0.17377788197782101</v>
      </c>
      <c r="T17" s="7">
        <v>0.17377788197782101</v>
      </c>
      <c r="U17" s="7">
        <v>0.39109577444904076</v>
      </c>
      <c r="V17" s="7">
        <v>0.74256180740325817</v>
      </c>
      <c r="W17" s="7">
        <f t="shared" si="18"/>
        <v>0.88045209012725145</v>
      </c>
      <c r="AR17" s="5" t="s">
        <v>81</v>
      </c>
      <c r="AS17" s="5" t="s">
        <v>18</v>
      </c>
      <c r="AT17" s="5" t="s">
        <v>19</v>
      </c>
      <c r="AU17" s="2">
        <f t="shared" si="0"/>
        <v>0.49861845484782674</v>
      </c>
      <c r="AV17" s="2">
        <f t="shared" si="1"/>
        <v>0.21427188965508437</v>
      </c>
      <c r="AW17" s="2">
        <f t="shared" si="2"/>
        <v>0.33537355829005722</v>
      </c>
      <c r="AX17" s="2">
        <f t="shared" si="3"/>
        <v>0.25790272386772717</v>
      </c>
      <c r="AY17" s="2">
        <f t="shared" si="4"/>
        <v>1.1668913474564206</v>
      </c>
      <c r="AZ17" s="2">
        <f t="shared" si="5"/>
        <v>0.30570018950254552</v>
      </c>
      <c r="BA17" s="2">
        <f t="shared" si="6"/>
        <v>5.0152513718046734</v>
      </c>
      <c r="BB17" s="2">
        <f t="shared" si="7"/>
        <v>1.425703612528757</v>
      </c>
      <c r="BC17" s="2">
        <f t="shared" si="8"/>
        <v>1.4862285445098822E-2</v>
      </c>
      <c r="BD17" s="2">
        <f t="shared" si="9"/>
        <v>1.4691778850677042</v>
      </c>
      <c r="BE17" s="2">
        <f t="shared" si="10"/>
        <v>1.3990137367068511</v>
      </c>
      <c r="BF17" s="2">
        <f t="shared" si="11"/>
        <v>1.3990137367068511</v>
      </c>
      <c r="BG17" s="2">
        <f t="shared" si="12"/>
        <v>-0.17561444828433348</v>
      </c>
      <c r="BH17" s="2">
        <f t="shared" si="13"/>
        <v>0.97265217039890017</v>
      </c>
      <c r="BI17" s="2">
        <f t="shared" si="14"/>
        <v>1.1802457998339304</v>
      </c>
    </row>
    <row r="18" spans="1:61" hidden="1" x14ac:dyDescent="0.2">
      <c r="A18" t="str">
        <f t="shared" si="15"/>
        <v/>
      </c>
      <c r="B18" t="str">
        <f t="shared" si="16"/>
        <v>WYInterior LightingExempted Lighting</v>
      </c>
      <c r="C18" t="str">
        <f t="shared" si="17"/>
        <v>WY2021 CPAInterior Lighting_Exempted Lighting</v>
      </c>
      <c r="D18" t="s">
        <v>115</v>
      </c>
      <c r="E18" t="s">
        <v>114</v>
      </c>
      <c r="F18" s="3" t="s">
        <v>82</v>
      </c>
      <c r="G18" s="3" t="s">
        <v>18</v>
      </c>
      <c r="H18" s="3" t="s">
        <v>20</v>
      </c>
      <c r="I18" s="7">
        <v>7.599164207762138E-2</v>
      </c>
      <c r="J18" s="7">
        <v>6.1069646906015712E-2</v>
      </c>
      <c r="K18" s="7">
        <v>0.14762522254385085</v>
      </c>
      <c r="L18" s="7">
        <v>9.1780154805223071E-2</v>
      </c>
      <c r="M18" s="7">
        <v>0.75557978296998729</v>
      </c>
      <c r="N18" s="7">
        <v>0.13401537177848055</v>
      </c>
      <c r="O18" s="7">
        <v>0.79895816457204283</v>
      </c>
      <c r="P18" s="7">
        <v>3.6782277677910535E-2</v>
      </c>
      <c r="Q18" s="7">
        <v>2.6483239928095585E-2</v>
      </c>
      <c r="R18" s="7">
        <v>0.40656667575674943</v>
      </c>
      <c r="S18" s="7">
        <v>4.1877757719269444E-2</v>
      </c>
      <c r="T18" s="7">
        <v>4.1877757719269444E-2</v>
      </c>
      <c r="U18" s="7">
        <v>7.9791224181502446E-2</v>
      </c>
      <c r="V18" s="7">
        <v>0.14164339261541331</v>
      </c>
      <c r="W18" s="7">
        <f t="shared" si="18"/>
        <v>0.20286016508938798</v>
      </c>
      <c r="AR18" s="5" t="s">
        <v>82</v>
      </c>
      <c r="AS18" s="5" t="s">
        <v>18</v>
      </c>
      <c r="AT18" s="5" t="s">
        <v>20</v>
      </c>
      <c r="AU18" s="2">
        <f t="shared" si="0"/>
        <v>-0.26216710399209786</v>
      </c>
      <c r="AV18" s="2">
        <f t="shared" si="1"/>
        <v>-0.53987717805397395</v>
      </c>
      <c r="AW18" s="2">
        <f t="shared" si="2"/>
        <v>-0.68830663594179076</v>
      </c>
      <c r="AX18" s="2">
        <f t="shared" si="3"/>
        <v>-0.70638932512459363</v>
      </c>
      <c r="AY18" s="2">
        <f t="shared" si="4"/>
        <v>-0.19557811253775059</v>
      </c>
      <c r="AZ18" s="2">
        <f t="shared" si="5"/>
        <v>-0.54597974132079119</v>
      </c>
      <c r="BA18" s="2">
        <f t="shared" si="6"/>
        <v>2.5003788011238348</v>
      </c>
      <c r="BB18" s="2">
        <f t="shared" si="7"/>
        <v>-9.03131675696488E-2</v>
      </c>
      <c r="BC18" s="2">
        <f t="shared" si="8"/>
        <v>-0.8542704287820071</v>
      </c>
      <c r="BD18" s="2">
        <f t="shared" si="9"/>
        <v>-5.0489558128182899E-2</v>
      </c>
      <c r="BE18" s="2">
        <f t="shared" si="10"/>
        <v>0.16924642948832891</v>
      </c>
      <c r="BF18" s="2">
        <f t="shared" si="11"/>
        <v>0.16924642948832891</v>
      </c>
      <c r="BG18" s="2">
        <f t="shared" si="12"/>
        <v>-0.70056707102303262</v>
      </c>
      <c r="BH18" s="2">
        <f t="shared" si="13"/>
        <v>-0.38062921622954793</v>
      </c>
      <c r="BI18" s="2">
        <f t="shared" si="14"/>
        <v>-0.23279072678631252</v>
      </c>
    </row>
    <row r="19" spans="1:61" hidden="1" x14ac:dyDescent="0.2">
      <c r="A19" t="str">
        <f t="shared" si="15"/>
        <v/>
      </c>
      <c r="B19" t="str">
        <f t="shared" si="16"/>
        <v>WYInterior LightingHigh-Bay Lighting</v>
      </c>
      <c r="C19" t="str">
        <f t="shared" si="17"/>
        <v>WY2021 CPAInterior Lighting_High-Bay Lighting</v>
      </c>
      <c r="D19" t="s">
        <v>115</v>
      </c>
      <c r="E19" t="s">
        <v>114</v>
      </c>
      <c r="F19" s="3" t="s">
        <v>83</v>
      </c>
      <c r="G19" s="3" t="s">
        <v>18</v>
      </c>
      <c r="H19" s="3" t="s">
        <v>21</v>
      </c>
      <c r="I19" s="7">
        <v>0.54122451054829301</v>
      </c>
      <c r="J19" s="7">
        <v>0.36320888996712453</v>
      </c>
      <c r="K19" s="7">
        <v>1.1317917596222062</v>
      </c>
      <c r="L19" s="7">
        <v>0.70364685055459553</v>
      </c>
      <c r="M19" s="7">
        <v>0.77224193391109752</v>
      </c>
      <c r="N19" s="7">
        <v>1.5630835857126379</v>
      </c>
      <c r="O19" s="7">
        <v>0.41408542717869407</v>
      </c>
      <c r="P19" s="7">
        <v>0.74630482466494474</v>
      </c>
      <c r="Q19" s="7">
        <v>0.66473207451363703</v>
      </c>
      <c r="R19" s="7">
        <v>0.21115815936523363</v>
      </c>
      <c r="S19" s="7">
        <v>0.6613401553001963</v>
      </c>
      <c r="T19" s="7">
        <v>0.6613401553001963</v>
      </c>
      <c r="U19" s="7">
        <v>0.52727465502750082</v>
      </c>
      <c r="V19" s="7">
        <v>0.88671988435732074</v>
      </c>
      <c r="W19" s="7">
        <f t="shared" si="18"/>
        <v>0.70343949043026288</v>
      </c>
      <c r="AR19" s="5" t="s">
        <v>83</v>
      </c>
      <c r="AS19" s="5" t="s">
        <v>18</v>
      </c>
      <c r="AT19" s="5" t="s">
        <v>21</v>
      </c>
      <c r="AU19" s="2">
        <f t="shared" si="0"/>
        <v>-0.46400529187809081</v>
      </c>
      <c r="AV19" s="2">
        <f t="shared" si="1"/>
        <v>-0.7594216016629306</v>
      </c>
      <c r="AW19" s="2">
        <f t="shared" si="2"/>
        <v>-0.43148845899057242</v>
      </c>
      <c r="AX19" s="2">
        <f t="shared" si="3"/>
        <v>-0.46447028882186081</v>
      </c>
      <c r="AY19" s="2">
        <f t="shared" si="4"/>
        <v>-0.73543883262064647</v>
      </c>
      <c r="AZ19" s="2">
        <f t="shared" si="5"/>
        <v>-0.22629254145402977</v>
      </c>
      <c r="BA19" s="2">
        <f t="shared" si="6"/>
        <v>-0.84034809021609902</v>
      </c>
      <c r="BB19" s="2">
        <f t="shared" si="7"/>
        <v>-0.4756438351996487</v>
      </c>
      <c r="BC19" s="2">
        <f t="shared" si="8"/>
        <v>-0.17948550663905549</v>
      </c>
      <c r="BD19" s="2">
        <f t="shared" si="9"/>
        <v>-0.83584030585180447</v>
      </c>
      <c r="BE19" s="2">
        <f t="shared" si="10"/>
        <v>-0.60949399215824152</v>
      </c>
      <c r="BF19" s="2">
        <f t="shared" si="11"/>
        <v>-0.60949399215824152</v>
      </c>
      <c r="BG19" s="2">
        <f t="shared" si="12"/>
        <v>-0.80744946940897422</v>
      </c>
      <c r="BH19" s="2">
        <f t="shared" si="13"/>
        <v>-0.43153336290896904</v>
      </c>
      <c r="BI19" s="2">
        <f t="shared" si="14"/>
        <v>-0.59905120940362511</v>
      </c>
    </row>
    <row r="20" spans="1:61" hidden="1" x14ac:dyDescent="0.2">
      <c r="A20" t="str">
        <f t="shared" si="15"/>
        <v/>
      </c>
      <c r="B20" t="str">
        <f t="shared" si="16"/>
        <v>WYInterior LightingLinear Lighting</v>
      </c>
      <c r="C20" t="str">
        <f t="shared" si="17"/>
        <v>WY2021 CPAInterior Lighting_Linear Lighting</v>
      </c>
      <c r="D20" t="s">
        <v>115</v>
      </c>
      <c r="E20" t="s">
        <v>114</v>
      </c>
      <c r="F20" s="3" t="s">
        <v>84</v>
      </c>
      <c r="G20" s="3" t="s">
        <v>18</v>
      </c>
      <c r="H20" s="3" t="s">
        <v>22</v>
      </c>
      <c r="I20" s="7">
        <v>2.6061557666062276</v>
      </c>
      <c r="J20" s="7">
        <v>1.9978353858714515</v>
      </c>
      <c r="K20" s="7">
        <v>5.1530087512767855</v>
      </c>
      <c r="L20" s="7">
        <v>3.2036797828661592</v>
      </c>
      <c r="M20" s="7">
        <v>2.9248042013484525</v>
      </c>
      <c r="N20" s="7">
        <v>6.2745862974371702</v>
      </c>
      <c r="O20" s="7">
        <v>2.554589788367251</v>
      </c>
      <c r="P20" s="7">
        <v>3.4186960459566769</v>
      </c>
      <c r="Q20" s="7">
        <v>2.5910845124484423</v>
      </c>
      <c r="R20" s="7">
        <v>0.61074610807244245</v>
      </c>
      <c r="S20" s="7">
        <v>1.9243613180253121</v>
      </c>
      <c r="T20" s="7">
        <v>1.9243613180253121</v>
      </c>
      <c r="U20" s="7">
        <v>2.6812593684839907</v>
      </c>
      <c r="V20" s="7">
        <v>2.7190993624129263</v>
      </c>
      <c r="W20" s="7">
        <f t="shared" si="18"/>
        <v>2.8988762862284716</v>
      </c>
      <c r="AR20" s="5" t="s">
        <v>84</v>
      </c>
      <c r="AS20" s="5" t="s">
        <v>18</v>
      </c>
      <c r="AT20" s="5" t="s">
        <v>22</v>
      </c>
      <c r="AU20" s="2">
        <f t="shared" si="0"/>
        <v>0.51112070924832786</v>
      </c>
      <c r="AV20" s="2">
        <f t="shared" si="1"/>
        <v>0.29598302787247932</v>
      </c>
      <c r="AW20" s="2">
        <f t="shared" si="2"/>
        <v>0.71577189767630123</v>
      </c>
      <c r="AX20" s="2">
        <f t="shared" si="3"/>
        <v>0.6162324993063244</v>
      </c>
      <c r="AY20" s="2">
        <f t="shared" si="4"/>
        <v>0.56620696347534394</v>
      </c>
      <c r="AZ20" s="2">
        <f t="shared" si="5"/>
        <v>0.25225049108261954</v>
      </c>
      <c r="BA20" s="2">
        <f t="shared" si="6"/>
        <v>-0.36727411347516814</v>
      </c>
      <c r="BB20" s="2">
        <f t="shared" si="7"/>
        <v>0.56286452660446717</v>
      </c>
      <c r="BC20" s="2">
        <f t="shared" si="8"/>
        <v>0.71288466894106461</v>
      </c>
      <c r="BD20" s="2">
        <f t="shared" si="9"/>
        <v>0.33981238373578937</v>
      </c>
      <c r="BE20" s="2">
        <f t="shared" si="10"/>
        <v>5.8356138842203178</v>
      </c>
      <c r="BF20" s="2">
        <f t="shared" si="11"/>
        <v>5.8356138842203178</v>
      </c>
      <c r="BG20" s="2">
        <f t="shared" si="12"/>
        <v>-0.31375770713143514</v>
      </c>
      <c r="BH20" s="2">
        <f t="shared" si="13"/>
        <v>0.85709283169919548</v>
      </c>
      <c r="BI20" s="2">
        <f t="shared" si="14"/>
        <v>0.38713501786489668</v>
      </c>
    </row>
    <row r="21" spans="1:61" hidden="1" x14ac:dyDescent="0.2">
      <c r="A21" t="str">
        <f t="shared" si="15"/>
        <v/>
      </c>
      <c r="B21" t="str">
        <f t="shared" si="16"/>
        <v>WYExterior LightingGeneral Service Lighting</v>
      </c>
      <c r="C21" t="str">
        <f t="shared" si="17"/>
        <v>WY2021 CPAExterior Lighting_General Service Lighting</v>
      </c>
      <c r="D21" t="s">
        <v>115</v>
      </c>
      <c r="E21" t="s">
        <v>114</v>
      </c>
      <c r="F21" s="3" t="s">
        <v>85</v>
      </c>
      <c r="G21" s="3" t="s">
        <v>23</v>
      </c>
      <c r="H21" s="3" t="s">
        <v>19</v>
      </c>
      <c r="I21" s="7">
        <v>0.15845128507119696</v>
      </c>
      <c r="J21" s="7">
        <v>0.23864923693397974</v>
      </c>
      <c r="K21" s="7">
        <v>1.4047004098649973</v>
      </c>
      <c r="L21" s="7">
        <v>1.1852159708235914</v>
      </c>
      <c r="M21" s="7">
        <v>0.98165544033487351</v>
      </c>
      <c r="N21" s="7">
        <v>1.1534633797025637</v>
      </c>
      <c r="O21" s="7">
        <v>0.17205887602182451</v>
      </c>
      <c r="P21" s="7">
        <v>0.50364492336610389</v>
      </c>
      <c r="Q21" s="7">
        <v>0.40883734916890108</v>
      </c>
      <c r="R21" s="7">
        <v>0.21247170923213402</v>
      </c>
      <c r="S21" s="7">
        <v>0.32819515510574104</v>
      </c>
      <c r="T21" s="7">
        <v>0.32819515510574104</v>
      </c>
      <c r="U21" s="7">
        <v>0.20106832393394614</v>
      </c>
      <c r="V21" s="7">
        <v>0.46093070162825411</v>
      </c>
      <c r="W21" s="7">
        <f t="shared" si="18"/>
        <v>0.55268127973527492</v>
      </c>
      <c r="AR21" s="5" t="s">
        <v>85</v>
      </c>
      <c r="AS21" s="5" t="s">
        <v>23</v>
      </c>
      <c r="AT21" s="5" t="s">
        <v>19</v>
      </c>
      <c r="AU21" s="2">
        <f t="shared" si="0"/>
        <v>0.65894883853562125</v>
      </c>
      <c r="AV21" s="2">
        <f t="shared" si="1"/>
        <v>0.46924268606126551</v>
      </c>
      <c r="AW21" s="2">
        <f t="shared" si="2"/>
        <v>4.9035381141067713</v>
      </c>
      <c r="AX21" s="2">
        <f t="shared" si="3"/>
        <v>3.9811102837775882</v>
      </c>
      <c r="AY21" s="2">
        <f t="shared" si="4"/>
        <v>2.5543771904252024</v>
      </c>
      <c r="AZ21" s="2">
        <f t="shared" si="5"/>
        <v>2.1865283109896434</v>
      </c>
      <c r="BA21" s="2">
        <f t="shared" si="6"/>
        <v>2.8996707586779036</v>
      </c>
      <c r="BB21" s="2">
        <f t="shared" si="7"/>
        <v>24.16411857903768</v>
      </c>
      <c r="BC21" s="2">
        <f t="shared" si="8"/>
        <v>101.44078823484787</v>
      </c>
      <c r="BD21" s="2">
        <f t="shared" si="9"/>
        <v>4.5793148926168605</v>
      </c>
      <c r="BE21" s="2">
        <f t="shared" si="10"/>
        <v>15.468512780121038</v>
      </c>
      <c r="BF21" s="2">
        <f t="shared" si="11"/>
        <v>15.468512780121038</v>
      </c>
      <c r="BG21" s="2">
        <f t="shared" si="12"/>
        <v>0.83700822433702471</v>
      </c>
      <c r="BH21" s="2">
        <f t="shared" si="13"/>
        <v>3.9628383656695183</v>
      </c>
      <c r="BI21" s="2">
        <f t="shared" si="14"/>
        <v>3.4975552974793089</v>
      </c>
    </row>
    <row r="22" spans="1:61" hidden="1" x14ac:dyDescent="0.2">
      <c r="A22" t="str">
        <f t="shared" si="15"/>
        <v/>
      </c>
      <c r="B22" t="str">
        <f t="shared" si="16"/>
        <v>WYExterior LightingArea Lighting</v>
      </c>
      <c r="C22" t="str">
        <f t="shared" si="17"/>
        <v>WY2021 CPAExterior Lighting_Area Lighting</v>
      </c>
      <c r="D22" t="s">
        <v>115</v>
      </c>
      <c r="E22" t="s">
        <v>114</v>
      </c>
      <c r="F22" s="3" t="s">
        <v>86</v>
      </c>
      <c r="G22" s="3" t="s">
        <v>23</v>
      </c>
      <c r="H22" s="3" t="s">
        <v>24</v>
      </c>
      <c r="I22" s="7">
        <v>0.50360862378183135</v>
      </c>
      <c r="J22" s="7">
        <v>0.43464524092232948</v>
      </c>
      <c r="K22" s="7">
        <v>0.77664876999847299</v>
      </c>
      <c r="L22" s="7">
        <v>0.6552973996862117</v>
      </c>
      <c r="M22" s="7">
        <v>1.3066469933251164</v>
      </c>
      <c r="N22" s="7">
        <v>0.58554295848857152</v>
      </c>
      <c r="O22" s="7">
        <v>0.39564208330665285</v>
      </c>
      <c r="P22" s="7">
        <v>0.37842460603938571</v>
      </c>
      <c r="Q22" s="7">
        <v>0.62730740763931281</v>
      </c>
      <c r="R22" s="7">
        <v>0.9763322787880645</v>
      </c>
      <c r="S22" s="7">
        <v>0.19213895462938912</v>
      </c>
      <c r="T22" s="7">
        <v>0.19213895462938912</v>
      </c>
      <c r="U22" s="7">
        <v>0.4927682400849841</v>
      </c>
      <c r="V22" s="7">
        <v>0.37898394417907205</v>
      </c>
      <c r="W22" s="7">
        <f t="shared" si="18"/>
        <v>0.56400903253562729</v>
      </c>
      <c r="AR22" s="5" t="s">
        <v>86</v>
      </c>
      <c r="AS22" s="5" t="s">
        <v>23</v>
      </c>
      <c r="AT22" s="5" t="s">
        <v>24</v>
      </c>
      <c r="AU22" s="2">
        <f t="shared" si="0"/>
        <v>-0.60583965415547836</v>
      </c>
      <c r="AV22" s="2">
        <f t="shared" si="1"/>
        <v>-0.72444254093925142</v>
      </c>
      <c r="AW22" s="2">
        <f t="shared" si="2"/>
        <v>-8.0319178814753367E-2</v>
      </c>
      <c r="AX22" s="2">
        <f t="shared" si="3"/>
        <v>-0.224019307124948</v>
      </c>
      <c r="AY22" s="2">
        <f t="shared" si="4"/>
        <v>-0.38970747104275438</v>
      </c>
      <c r="AZ22" s="2">
        <f t="shared" si="5"/>
        <v>-0.6716689639661042</v>
      </c>
      <c r="BA22" s="2">
        <f t="shared" si="6"/>
        <v>-0.40442313235240546</v>
      </c>
      <c r="BB22" s="2">
        <f t="shared" si="7"/>
        <v>0.31696061708850154</v>
      </c>
      <c r="BC22" s="2">
        <f t="shared" si="8"/>
        <v>4.2256090012732219</v>
      </c>
      <c r="BD22" s="2">
        <f t="shared" si="9"/>
        <v>-0.43569881030051394</v>
      </c>
      <c r="BE22" s="2">
        <f t="shared" si="10"/>
        <v>-0.49112144597437013</v>
      </c>
      <c r="BF22" s="2">
        <f t="shared" si="11"/>
        <v>-0.49112144597437013</v>
      </c>
      <c r="BG22" s="2">
        <f t="shared" si="12"/>
        <v>-0.5587738474156192</v>
      </c>
      <c r="BH22" s="2">
        <f t="shared" si="13"/>
        <v>-0.40623022097822714</v>
      </c>
      <c r="BI22" s="2">
        <f t="shared" si="14"/>
        <v>-0.42700523628848663</v>
      </c>
    </row>
    <row r="23" spans="1:61" hidden="1" x14ac:dyDescent="0.2">
      <c r="A23" t="str">
        <f t="shared" si="15"/>
        <v/>
      </c>
      <c r="B23" t="str">
        <f t="shared" si="16"/>
        <v>WYExterior LightingLinear Lighting</v>
      </c>
      <c r="C23" t="str">
        <f t="shared" si="17"/>
        <v>WY2021 CPAExterior Lighting_Linear Lighting</v>
      </c>
      <c r="D23" t="s">
        <v>115</v>
      </c>
      <c r="E23" t="s">
        <v>114</v>
      </c>
      <c r="F23" s="3" t="s">
        <v>87</v>
      </c>
      <c r="G23" s="3" t="s">
        <v>23</v>
      </c>
      <c r="H23" s="3" t="s">
        <v>22</v>
      </c>
      <c r="I23" s="7">
        <v>0.30223741087577055</v>
      </c>
      <c r="J23" s="7">
        <v>0.18955892776847366</v>
      </c>
      <c r="K23" s="7">
        <v>0.44149971926877257</v>
      </c>
      <c r="L23" s="7">
        <v>0.37251538813302687</v>
      </c>
      <c r="M23" s="7">
        <v>0.55163564319230873</v>
      </c>
      <c r="N23" s="7">
        <v>0.55948822101661666</v>
      </c>
      <c r="O23" s="7">
        <v>0.22720776912154109</v>
      </c>
      <c r="P23" s="7">
        <v>0.80597390034074423</v>
      </c>
      <c r="Q23" s="7">
        <v>0.78579538235206581</v>
      </c>
      <c r="R23" s="7">
        <v>4.6380927315754203E-2</v>
      </c>
      <c r="S23" s="7">
        <v>0.5171225606516352</v>
      </c>
      <c r="T23" s="7">
        <v>0.5171225606516352</v>
      </c>
      <c r="U23" s="7">
        <v>0.26259561080946686</v>
      </c>
      <c r="V23" s="7">
        <v>0.29497570126359923</v>
      </c>
      <c r="W23" s="7">
        <f t="shared" si="18"/>
        <v>0.41957926591152933</v>
      </c>
      <c r="AR23" s="5" t="s">
        <v>87</v>
      </c>
      <c r="AS23" s="5" t="s">
        <v>23</v>
      </c>
      <c r="AT23" s="5" t="s">
        <v>22</v>
      </c>
      <c r="AU23" s="2">
        <f t="shared" si="0"/>
        <v>0.67927768617499917</v>
      </c>
      <c r="AV23" s="2">
        <f t="shared" si="1"/>
        <v>1.6068129686494195</v>
      </c>
      <c r="AW23" s="2">
        <f t="shared" si="2"/>
        <v>4.5273576738763976</v>
      </c>
      <c r="AX23" s="2">
        <f t="shared" si="3"/>
        <v>3.6637080373332109</v>
      </c>
      <c r="AY23" s="2">
        <f t="shared" si="4"/>
        <v>0.36679568513535066</v>
      </c>
      <c r="AZ23" s="2">
        <f t="shared" si="5"/>
        <v>0.46631837279218002</v>
      </c>
      <c r="BA23" s="2">
        <f t="shared" si="6"/>
        <v>1.7742128486691966</v>
      </c>
      <c r="BB23" s="2">
        <f t="shared" si="7"/>
        <v>7.5654825070830656E-2</v>
      </c>
      <c r="BC23" s="2">
        <f t="shared" si="8"/>
        <v>0.19587318304523693</v>
      </c>
      <c r="BD23" s="2">
        <f t="shared" si="9"/>
        <v>0.81302474013470749</v>
      </c>
      <c r="BE23" s="2">
        <f t="shared" si="10"/>
        <v>5.6852146451015084</v>
      </c>
      <c r="BF23" s="2">
        <f t="shared" si="11"/>
        <v>5.6852146451015084</v>
      </c>
      <c r="BG23" s="2">
        <f t="shared" si="12"/>
        <v>9.0524119329735031E-2</v>
      </c>
      <c r="BH23" s="2">
        <f t="shared" si="13"/>
        <v>3.9984449575542014</v>
      </c>
      <c r="BI23" s="2">
        <f t="shared" si="14"/>
        <v>0.85538372288613007</v>
      </c>
    </row>
    <row r="24" spans="1:61" hidden="1" x14ac:dyDescent="0.2">
      <c r="A24" t="str">
        <f t="shared" si="15"/>
        <v/>
      </c>
      <c r="B24" t="str">
        <f t="shared" si="16"/>
        <v>WYRefrigeration Walk-in Refrigerator/Freezer</v>
      </c>
      <c r="C24" t="str">
        <f t="shared" si="17"/>
        <v>WY2021 CPARefrigeration _Walk-in Refrigerator/Freezer</v>
      </c>
      <c r="D24" t="s">
        <v>115</v>
      </c>
      <c r="E24" t="s">
        <v>114</v>
      </c>
      <c r="F24" s="3" t="s">
        <v>88</v>
      </c>
      <c r="G24" s="3" t="s">
        <v>25</v>
      </c>
      <c r="H24" s="3" t="s">
        <v>26</v>
      </c>
      <c r="I24" s="7">
        <v>8.729655172413793E-2</v>
      </c>
      <c r="J24" s="7">
        <v>1.0548333333333333</v>
      </c>
      <c r="K24" s="7">
        <v>0.11507272727272727</v>
      </c>
      <c r="L24" s="7">
        <v>1.8670549999999999</v>
      </c>
      <c r="M24" s="7">
        <v>5.034431818181818</v>
      </c>
      <c r="N24" s="7">
        <v>1.0548333333333333</v>
      </c>
      <c r="O24" s="7">
        <v>0.2124735714285714</v>
      </c>
      <c r="P24" s="7">
        <v>0.54028048780487803</v>
      </c>
      <c r="Q24" s="7">
        <v>0.3136982608695652</v>
      </c>
      <c r="R24" s="7">
        <v>0.59773888888888882</v>
      </c>
      <c r="S24" s="7">
        <v>0.90414285714285714</v>
      </c>
      <c r="T24" s="7">
        <v>11.392199999999999</v>
      </c>
      <c r="U24" s="7">
        <v>0.1346595744680851</v>
      </c>
      <c r="V24" s="7">
        <v>0.73838333333333317</v>
      </c>
      <c r="W24" s="7">
        <f t="shared" si="18"/>
        <v>1.7176499812701091</v>
      </c>
      <c r="AR24" s="5" t="s">
        <v>88</v>
      </c>
      <c r="AS24" s="5" t="s">
        <v>25</v>
      </c>
      <c r="AT24" s="5" t="s">
        <v>26</v>
      </c>
      <c r="AU24" s="2">
        <f t="shared" si="0"/>
        <v>-0.36506066280742033</v>
      </c>
      <c r="AV24" s="2">
        <f t="shared" si="1"/>
        <v>0.6484809962484579</v>
      </c>
      <c r="AW24" s="2">
        <f t="shared" si="2"/>
        <v>-0.64709755047442863</v>
      </c>
      <c r="AX24" s="2">
        <f t="shared" si="3"/>
        <v>8.3718412061364997</v>
      </c>
      <c r="AY24" s="2">
        <f t="shared" si="4"/>
        <v>-0.25728102386030227</v>
      </c>
      <c r="AZ24" s="2">
        <f t="shared" si="5"/>
        <v>-0.79423959258378851</v>
      </c>
      <c r="BA24" s="2">
        <f t="shared" si="6"/>
        <v>-9.4893016286625609E-2</v>
      </c>
      <c r="BB24" s="2">
        <f t="shared" si="7"/>
        <v>2.386081043676143</v>
      </c>
      <c r="BC24" s="2">
        <f t="shared" si="8"/>
        <v>0.86179211487734042</v>
      </c>
      <c r="BD24" s="2">
        <f t="shared" si="9"/>
        <v>0.57470792105962842</v>
      </c>
      <c r="BE24" s="2">
        <f t="shared" si="10"/>
        <v>1.1004981853282332</v>
      </c>
      <c r="BF24" s="2">
        <f t="shared" si="11"/>
        <v>-0.23228609884940932</v>
      </c>
      <c r="BG24" s="2">
        <f t="shared" si="12"/>
        <v>0.30308431524264301</v>
      </c>
      <c r="BH24" s="2">
        <f t="shared" si="13"/>
        <v>0.34114554206077585</v>
      </c>
      <c r="BI24" s="2">
        <f t="shared" si="14"/>
        <v>-0.20038669649747298</v>
      </c>
    </row>
    <row r="25" spans="1:61" hidden="1" x14ac:dyDescent="0.2">
      <c r="A25" t="str">
        <f t="shared" si="15"/>
        <v/>
      </c>
      <c r="B25" t="str">
        <f t="shared" si="16"/>
        <v>WYRefrigeration Reach-in Refrigerator/Freezer</v>
      </c>
      <c r="C25" t="str">
        <f t="shared" si="17"/>
        <v>WY2021 CPARefrigeration _Reach-in Refrigerator/Freezer</v>
      </c>
      <c r="D25" t="s">
        <v>115</v>
      </c>
      <c r="E25" t="s">
        <v>114</v>
      </c>
      <c r="F25" s="3" t="s">
        <v>89</v>
      </c>
      <c r="G25" s="3" t="s">
        <v>25</v>
      </c>
      <c r="H25" s="3" t="s">
        <v>27</v>
      </c>
      <c r="I25" s="7">
        <v>1.5724137931034483</v>
      </c>
      <c r="J25" s="7">
        <v>13.933333333333334</v>
      </c>
      <c r="K25" s="7">
        <v>0.69090909090909092</v>
      </c>
      <c r="L25" s="7">
        <v>1.121</v>
      </c>
      <c r="M25" s="7">
        <v>6.9090909090909092</v>
      </c>
      <c r="N25" s="7">
        <v>4.75</v>
      </c>
      <c r="O25" s="7">
        <v>0.12757142857142856</v>
      </c>
      <c r="P25" s="7">
        <v>0.32439024390243903</v>
      </c>
      <c r="Q25" s="7">
        <v>0.18834782608695652</v>
      </c>
      <c r="R25" s="7">
        <v>0.35888888888888887</v>
      </c>
      <c r="S25" s="7">
        <v>0.54285714285714282</v>
      </c>
      <c r="T25" s="7">
        <v>1.3625714285714285</v>
      </c>
      <c r="U25" s="7">
        <v>8.085106382978724E-2</v>
      </c>
      <c r="V25" s="7">
        <v>0.44333333333333336</v>
      </c>
      <c r="W25" s="7">
        <f t="shared" si="18"/>
        <v>2.3146827487484418</v>
      </c>
      <c r="AR25" s="5" t="s">
        <v>89</v>
      </c>
      <c r="AS25" s="5" t="s">
        <v>25</v>
      </c>
      <c r="AT25" s="5" t="s">
        <v>27</v>
      </c>
      <c r="AU25" s="2">
        <f t="shared" si="0"/>
        <v>49.957568651329069</v>
      </c>
      <c r="AV25" s="2">
        <f t="shared" si="1"/>
        <v>96.020126152503295</v>
      </c>
      <c r="AW25" s="2">
        <f t="shared" si="2"/>
        <v>8.4408235797950795</v>
      </c>
      <c r="AX25" s="2">
        <f t="shared" si="3"/>
        <v>24.071489178931724</v>
      </c>
      <c r="AY25" s="2">
        <f t="shared" si="4"/>
        <v>1.2707623051647179</v>
      </c>
      <c r="AZ25" s="2">
        <f t="shared" si="5"/>
        <v>13.449284031404671</v>
      </c>
      <c r="BA25" s="2">
        <f t="shared" si="6"/>
        <v>1.4213363680433329</v>
      </c>
      <c r="BB25" s="2">
        <f t="shared" si="7"/>
        <v>3.5292110898083333</v>
      </c>
      <c r="BC25" s="2">
        <f t="shared" si="8"/>
        <v>1.4903271318235669</v>
      </c>
      <c r="BD25" s="2">
        <f t="shared" si="9"/>
        <v>3.212648479038851</v>
      </c>
      <c r="BE25" s="2">
        <f t="shared" si="10"/>
        <v>4.6192392044948507</v>
      </c>
      <c r="BF25" s="2">
        <f t="shared" si="11"/>
        <v>1.0456333456301556</v>
      </c>
      <c r="BG25" s="2">
        <f t="shared" si="12"/>
        <v>2.4860027597831826</v>
      </c>
      <c r="BH25" s="2">
        <f t="shared" si="13"/>
        <v>2.5878239084047432</v>
      </c>
      <c r="BI25" s="2">
        <f t="shared" si="14"/>
        <v>5.6701175345074848</v>
      </c>
    </row>
    <row r="26" spans="1:61" hidden="1" x14ac:dyDescent="0.2">
      <c r="A26" t="str">
        <f t="shared" si="15"/>
        <v/>
      </c>
      <c r="B26" t="str">
        <f t="shared" si="16"/>
        <v>WYRefrigeration Glass Door Display</v>
      </c>
      <c r="C26" t="str">
        <f t="shared" si="17"/>
        <v>WY2021 CPARefrigeration _Glass Door Display</v>
      </c>
      <c r="D26" t="s">
        <v>115</v>
      </c>
      <c r="E26" t="s">
        <v>114</v>
      </c>
      <c r="F26" s="3" t="s">
        <v>90</v>
      </c>
      <c r="G26" s="3" t="s">
        <v>25</v>
      </c>
      <c r="H26" s="3" t="s">
        <v>28</v>
      </c>
      <c r="I26" s="7">
        <v>0.53793103448275859</v>
      </c>
      <c r="J26" s="7">
        <v>3.25</v>
      </c>
      <c r="K26" s="7">
        <v>1.8259090909090909</v>
      </c>
      <c r="L26" s="7">
        <v>1.1505000000000001</v>
      </c>
      <c r="M26" s="7">
        <v>3.5454545454545454</v>
      </c>
      <c r="N26" s="7">
        <v>13.1625</v>
      </c>
      <c r="O26" s="7">
        <v>0.13092857142857142</v>
      </c>
      <c r="P26" s="7">
        <v>0.3329268292682927</v>
      </c>
      <c r="Q26" s="7">
        <v>0.19330434782608696</v>
      </c>
      <c r="R26" s="7">
        <v>0.36833333333333335</v>
      </c>
      <c r="S26" s="7">
        <v>0.55714285714285716</v>
      </c>
      <c r="T26" s="7">
        <v>0.27857142857142858</v>
      </c>
      <c r="U26" s="7">
        <v>8.2978723404255314E-2</v>
      </c>
      <c r="V26" s="7">
        <v>0.45500000000000002</v>
      </c>
      <c r="W26" s="7">
        <f t="shared" si="18"/>
        <v>1.8479629115586584</v>
      </c>
      <c r="AR26" s="5" t="s">
        <v>90</v>
      </c>
      <c r="AS26" s="5" t="s">
        <v>25</v>
      </c>
      <c r="AT26" s="5" t="s">
        <v>28</v>
      </c>
      <c r="AU26" s="2">
        <f t="shared" si="0"/>
        <v>15.985856217109689</v>
      </c>
      <c r="AV26" s="2">
        <f t="shared" si="1"/>
        <v>21.050028671023473</v>
      </c>
      <c r="AW26" s="2">
        <f t="shared" si="2"/>
        <v>23.310120717972328</v>
      </c>
      <c r="AX26" s="2">
        <f t="shared" si="3"/>
        <v>24.071489178931731</v>
      </c>
      <c r="AY26" s="2">
        <f t="shared" si="4"/>
        <v>1.2707623051647179</v>
      </c>
      <c r="AZ26" s="2">
        <f t="shared" si="5"/>
        <v>2.9013066884792615</v>
      </c>
      <c r="BA26" s="2">
        <f t="shared" si="6"/>
        <v>1.4213363680433333</v>
      </c>
      <c r="BB26" s="2">
        <f t="shared" si="7"/>
        <v>8.0584221796166666</v>
      </c>
      <c r="BC26" s="2">
        <f t="shared" si="8"/>
        <v>3.9806542636471347</v>
      </c>
      <c r="BD26" s="2">
        <f t="shared" si="9"/>
        <v>3.212648479038851</v>
      </c>
      <c r="BE26" s="2">
        <f t="shared" si="10"/>
        <v>4.6192392044948516</v>
      </c>
      <c r="BF26" s="2">
        <f t="shared" si="11"/>
        <v>-0.59250331760355468</v>
      </c>
      <c r="BG26" s="2">
        <f t="shared" si="12"/>
        <v>2.4860027597831822</v>
      </c>
      <c r="BH26" s="2">
        <f t="shared" si="13"/>
        <v>2.5878239084047427</v>
      </c>
      <c r="BI26" s="2">
        <f t="shared" si="14"/>
        <v>3.0514473656385253</v>
      </c>
    </row>
    <row r="27" spans="1:61" hidden="1" x14ac:dyDescent="0.2">
      <c r="A27" t="str">
        <f t="shared" si="15"/>
        <v/>
      </c>
      <c r="B27" t="str">
        <f t="shared" si="16"/>
        <v>WYRefrigeration Open Display Case</v>
      </c>
      <c r="C27" t="str">
        <f t="shared" si="17"/>
        <v>WY2021 CPARefrigeration _Open Display Case</v>
      </c>
      <c r="D27" t="s">
        <v>115</v>
      </c>
      <c r="E27" t="s">
        <v>114</v>
      </c>
      <c r="F27" s="3" t="s">
        <v>91</v>
      </c>
      <c r="G27" s="3" t="s">
        <v>25</v>
      </c>
      <c r="H27" s="3" t="s">
        <v>29</v>
      </c>
      <c r="I27" s="7">
        <v>0.43327586206896551</v>
      </c>
      <c r="J27" s="7">
        <v>2.0941666666666667</v>
      </c>
      <c r="K27" s="7">
        <v>2.855681818181818</v>
      </c>
      <c r="L27" s="7">
        <v>3.7066749999999997</v>
      </c>
      <c r="M27" s="7">
        <v>11.422727272727272</v>
      </c>
      <c r="N27" s="7">
        <v>18.952208333333335</v>
      </c>
      <c r="O27" s="7">
        <v>0.42182499999999995</v>
      </c>
      <c r="P27" s="7">
        <v>1.0726219512195121</v>
      </c>
      <c r="Q27" s="7">
        <v>0.6227869565217391</v>
      </c>
      <c r="R27" s="7">
        <v>1.1866944444444445</v>
      </c>
      <c r="S27" s="7">
        <v>1.7949999999999999</v>
      </c>
      <c r="T27" s="7">
        <v>0.89749999999999996</v>
      </c>
      <c r="U27" s="7">
        <v>0.26734042553191489</v>
      </c>
      <c r="V27" s="7">
        <v>1.4659166666666668</v>
      </c>
      <c r="W27" s="7">
        <f t="shared" si="18"/>
        <v>3.3710300283830228</v>
      </c>
      <c r="AR27" s="5" t="s">
        <v>91</v>
      </c>
      <c r="AS27" s="5" t="s">
        <v>25</v>
      </c>
      <c r="AT27" s="5" t="s">
        <v>29</v>
      </c>
      <c r="AU27" s="2">
        <f t="shared" si="0"/>
        <v>1.3081204672749847</v>
      </c>
      <c r="AV27" s="2">
        <f t="shared" si="1"/>
        <v>1.3970118116659598</v>
      </c>
      <c r="AW27" s="2">
        <f t="shared" si="2"/>
        <v>5.4143243219343544</v>
      </c>
      <c r="AX27" s="2">
        <f t="shared" si="3"/>
        <v>12.627341849430168</v>
      </c>
      <c r="AY27" s="2">
        <f t="shared" si="4"/>
        <v>0.23424875046047</v>
      </c>
      <c r="AZ27" s="2">
        <f t="shared" si="5"/>
        <v>-5.2313565840938159E-2</v>
      </c>
      <c r="BA27" s="2">
        <f t="shared" si="6"/>
        <v>0.3160916842351722</v>
      </c>
      <c r="BB27" s="2">
        <f t="shared" si="7"/>
        <v>3.9236092350600611</v>
      </c>
      <c r="BC27" s="2">
        <f t="shared" si="8"/>
        <v>1.707181763322501</v>
      </c>
      <c r="BD27" s="2">
        <f t="shared" si="9"/>
        <v>1.289740370252332</v>
      </c>
      <c r="BE27" s="2">
        <f t="shared" si="10"/>
        <v>2.0542778303619764</v>
      </c>
      <c r="BF27" s="2">
        <f t="shared" si="11"/>
        <v>-0.77850950320926871</v>
      </c>
      <c r="BG27" s="2">
        <f t="shared" si="12"/>
        <v>0.89477980173360239</v>
      </c>
      <c r="BH27" s="2">
        <f t="shared" si="13"/>
        <v>0.95012360639813132</v>
      </c>
      <c r="BI27" s="2">
        <f t="shared" si="14"/>
        <v>0.24684568194995493</v>
      </c>
    </row>
    <row r="28" spans="1:61" hidden="1" x14ac:dyDescent="0.2">
      <c r="A28" t="str">
        <f t="shared" si="15"/>
        <v/>
      </c>
      <c r="B28" t="str">
        <f t="shared" si="16"/>
        <v>WYRefrigeration Icemaker</v>
      </c>
      <c r="C28" t="str">
        <f t="shared" si="17"/>
        <v>WY2021 CPARefrigeration _Icemaker</v>
      </c>
      <c r="D28" t="s">
        <v>115</v>
      </c>
      <c r="E28" t="s">
        <v>114</v>
      </c>
      <c r="F28" s="3" t="s">
        <v>92</v>
      </c>
      <c r="G28" s="3" t="s">
        <v>25</v>
      </c>
      <c r="H28" s="3" t="s">
        <v>30</v>
      </c>
      <c r="I28" s="7">
        <v>0.22027586206896552</v>
      </c>
      <c r="J28" s="7">
        <v>1.0646666666666667</v>
      </c>
      <c r="K28" s="7">
        <v>0.29036363636363638</v>
      </c>
      <c r="L28" s="7">
        <v>1.88446</v>
      </c>
      <c r="M28" s="7">
        <v>4.3554545454545455</v>
      </c>
      <c r="N28" s="7">
        <v>2.7149000000000001</v>
      </c>
      <c r="O28" s="7">
        <v>0.21445428571428568</v>
      </c>
      <c r="P28" s="7">
        <v>0.54531707317073175</v>
      </c>
      <c r="Q28" s="7">
        <v>0.31662260869565217</v>
      </c>
      <c r="R28" s="7">
        <v>0.60331111111111113</v>
      </c>
      <c r="S28" s="7">
        <v>0.68442857142857139</v>
      </c>
      <c r="T28" s="7">
        <v>0.45628571428571429</v>
      </c>
      <c r="U28" s="7">
        <v>0.13591489361702128</v>
      </c>
      <c r="V28" s="7">
        <v>0.74526666666666652</v>
      </c>
      <c r="W28" s="7">
        <f t="shared" si="18"/>
        <v>1.0165515453745406</v>
      </c>
      <c r="AR28" s="5" t="s">
        <v>92</v>
      </c>
      <c r="AS28" s="5" t="s">
        <v>25</v>
      </c>
      <c r="AT28" s="5" t="s">
        <v>30</v>
      </c>
      <c r="AU28" s="2">
        <f t="shared" si="0"/>
        <v>3.2464640542774221</v>
      </c>
      <c r="AV28" s="2">
        <f t="shared" si="1"/>
        <v>3.4100057342046952</v>
      </c>
      <c r="AW28" s="2">
        <f t="shared" si="2"/>
        <v>0.18010294747438493</v>
      </c>
      <c r="AX28" s="2">
        <f t="shared" si="3"/>
        <v>11.535744589465864</v>
      </c>
      <c r="AY28" s="2">
        <f t="shared" si="4"/>
        <v>0.70307172887353819</v>
      </c>
      <c r="AZ28" s="2">
        <f t="shared" si="5"/>
        <v>8.8255131413551773</v>
      </c>
      <c r="BA28" s="2">
        <f t="shared" si="6"/>
        <v>0.21066818402166643</v>
      </c>
      <c r="BB28" s="2">
        <f t="shared" si="7"/>
        <v>3.5292110898083333</v>
      </c>
      <c r="BC28" s="2">
        <f t="shared" si="8"/>
        <v>1.4903271318235674</v>
      </c>
      <c r="BD28" s="2">
        <f t="shared" si="9"/>
        <v>3.212648479038851</v>
      </c>
      <c r="BE28" s="2">
        <f t="shared" si="10"/>
        <v>3.2144294033711382</v>
      </c>
      <c r="BF28" s="2">
        <f t="shared" si="11"/>
        <v>-0.59250331760355479</v>
      </c>
      <c r="BG28" s="2">
        <f t="shared" si="12"/>
        <v>2.4860027597831817</v>
      </c>
      <c r="BH28" s="2">
        <f t="shared" si="13"/>
        <v>2.5878239084047419</v>
      </c>
      <c r="BI28" s="2">
        <f t="shared" si="14"/>
        <v>1.5322788308754474</v>
      </c>
    </row>
    <row r="29" spans="1:61" hidden="1" x14ac:dyDescent="0.2">
      <c r="A29" t="str">
        <f t="shared" si="15"/>
        <v/>
      </c>
      <c r="B29" t="str">
        <f t="shared" si="16"/>
        <v>WYRefrigeration Vending Machine</v>
      </c>
      <c r="C29" t="str">
        <f t="shared" si="17"/>
        <v>WY2021 CPARefrigeration _Vending Machine</v>
      </c>
      <c r="D29" t="s">
        <v>115</v>
      </c>
      <c r="E29" t="s">
        <v>114</v>
      </c>
      <c r="F29" s="3" t="s">
        <v>93</v>
      </c>
      <c r="G29" s="3" t="s">
        <v>25</v>
      </c>
      <c r="H29" s="3" t="s">
        <v>31</v>
      </c>
      <c r="I29" s="7">
        <v>5.597241379310345E-2</v>
      </c>
      <c r="J29" s="7">
        <v>1.3526666666666667</v>
      </c>
      <c r="K29" s="7">
        <v>0.18445454545454545</v>
      </c>
      <c r="L29" s="7">
        <v>0.59855499999999995</v>
      </c>
      <c r="M29" s="7">
        <v>0.46113636363636362</v>
      </c>
      <c r="N29" s="7">
        <v>1.6908333333333334</v>
      </c>
      <c r="O29" s="7">
        <v>6.8116428571428578E-2</v>
      </c>
      <c r="P29" s="7">
        <v>0.17320731707317072</v>
      </c>
      <c r="Q29" s="7">
        <v>0.10056782608695652</v>
      </c>
      <c r="R29" s="7">
        <v>0.19162777777777776</v>
      </c>
      <c r="S29" s="7">
        <v>0.28985714285714287</v>
      </c>
      <c r="T29" s="7">
        <v>0.28985714285714287</v>
      </c>
      <c r="U29" s="7">
        <v>4.317021276595745E-2</v>
      </c>
      <c r="V29" s="7">
        <v>0.23671666666666666</v>
      </c>
      <c r="W29" s="7">
        <f t="shared" si="18"/>
        <v>0.409767059824304</v>
      </c>
      <c r="AR29" s="5" t="s">
        <v>93</v>
      </c>
      <c r="AS29" s="5" t="s">
        <v>25</v>
      </c>
      <c r="AT29" s="5" t="s">
        <v>31</v>
      </c>
      <c r="AU29" s="2">
        <f t="shared" si="0"/>
        <v>0.14881007548385194</v>
      </c>
      <c r="AV29" s="2">
        <f t="shared" si="1"/>
        <v>10.930535512935103</v>
      </c>
      <c r="AW29" s="2">
        <f t="shared" si="2"/>
        <v>0.59628592028368477</v>
      </c>
      <c r="AX29" s="2">
        <f t="shared" si="3"/>
        <v>7.4783419240087454</v>
      </c>
      <c r="AY29" s="2">
        <f t="shared" si="4"/>
        <v>-0.6160519402350656</v>
      </c>
      <c r="AZ29" s="2">
        <f t="shared" si="5"/>
        <v>5.5150216221600177</v>
      </c>
      <c r="BA29" s="2">
        <f t="shared" si="6"/>
        <v>-0.18118475154001279</v>
      </c>
      <c r="BB29" s="2">
        <f t="shared" si="7"/>
        <v>2.0632564337403694</v>
      </c>
      <c r="BC29" s="2">
        <f t="shared" si="8"/>
        <v>0.68429125015667269</v>
      </c>
      <c r="BD29" s="2">
        <f t="shared" si="9"/>
        <v>0.42457729399497124</v>
      </c>
      <c r="BE29" s="2">
        <f t="shared" si="10"/>
        <v>2.8004787819733519</v>
      </c>
      <c r="BF29" s="2">
        <f t="shared" si="11"/>
        <v>-0.44879282094507489</v>
      </c>
      <c r="BG29" s="2">
        <f t="shared" si="12"/>
        <v>1.3576998665333591</v>
      </c>
      <c r="BH29" s="2">
        <f t="shared" si="13"/>
        <v>0.21328245169220383</v>
      </c>
      <c r="BI29" s="2">
        <f t="shared" si="14"/>
        <v>0.93918985648420761</v>
      </c>
    </row>
    <row r="30" spans="1:61" hidden="1" x14ac:dyDescent="0.2">
      <c r="A30" t="str">
        <f t="shared" si="15"/>
        <v/>
      </c>
      <c r="B30" t="str">
        <f t="shared" si="16"/>
        <v>WYFood PreparationOven</v>
      </c>
      <c r="C30" t="str">
        <f t="shared" si="17"/>
        <v>WY2021 CPAFood Preparation_Oven</v>
      </c>
      <c r="D30" t="s">
        <v>115</v>
      </c>
      <c r="E30" t="s">
        <v>114</v>
      </c>
      <c r="F30" s="3" t="s">
        <v>94</v>
      </c>
      <c r="G30" s="3" t="s">
        <v>32</v>
      </c>
      <c r="H30" s="3" t="s">
        <v>33</v>
      </c>
      <c r="I30" s="7">
        <v>4.1582758620689657E-2</v>
      </c>
      <c r="J30" s="7">
        <v>0.80393333333333339</v>
      </c>
      <c r="K30" s="7">
        <v>0.15347818181818179</v>
      </c>
      <c r="L30" s="7">
        <v>0.22108166666666668</v>
      </c>
      <c r="M30" s="7">
        <v>5.4813636363636364</v>
      </c>
      <c r="N30" s="7">
        <v>0.86422833333333327</v>
      </c>
      <c r="O30" s="7">
        <v>0.1464307142857143</v>
      </c>
      <c r="P30" s="7">
        <v>0.5588317073170731</v>
      </c>
      <c r="Q30" s="7">
        <v>0.10486086956521738</v>
      </c>
      <c r="R30" s="7">
        <v>0.50915777777777782</v>
      </c>
      <c r="S30" s="7">
        <v>0.25840714285714284</v>
      </c>
      <c r="T30" s="7">
        <v>1.7227142857142858E-2</v>
      </c>
      <c r="U30" s="7">
        <v>0.76972340425531915</v>
      </c>
      <c r="V30" s="7">
        <v>0.38186833333333337</v>
      </c>
      <c r="W30" s="7">
        <f t="shared" si="18"/>
        <v>0.73658392874175449</v>
      </c>
      <c r="AR30" s="5" t="s">
        <v>94</v>
      </c>
      <c r="AS30" s="5" t="s">
        <v>32</v>
      </c>
      <c r="AT30" s="5" t="s">
        <v>33</v>
      </c>
      <c r="AU30" s="2">
        <f t="shared" si="0"/>
        <v>-0.50488429056487105</v>
      </c>
      <c r="AV30" s="2">
        <f t="shared" si="1"/>
        <v>3.5959290036215696</v>
      </c>
      <c r="AW30" s="2">
        <f t="shared" si="2"/>
        <v>3.397409009003538E-2</v>
      </c>
      <c r="AX30" s="2">
        <f t="shared" si="3"/>
        <v>0.26388047599593145</v>
      </c>
      <c r="AY30" s="2">
        <f t="shared" si="4"/>
        <v>-0.67645055550090838</v>
      </c>
      <c r="AZ30" s="2">
        <f t="shared" si="5"/>
        <v>0.43951958643488664</v>
      </c>
      <c r="BA30" s="2">
        <f t="shared" si="6"/>
        <v>-0.70171086427672691</v>
      </c>
      <c r="BB30" s="2">
        <f t="shared" si="7"/>
        <v>1.4412894492541244</v>
      </c>
      <c r="BC30" s="2">
        <f t="shared" si="8"/>
        <v>-6.6992335951590043E-2</v>
      </c>
      <c r="BD30" s="2">
        <f t="shared" si="9"/>
        <v>1.0785186938778795</v>
      </c>
      <c r="BE30" s="2">
        <f t="shared" si="10"/>
        <v>7.592433776221009</v>
      </c>
      <c r="BF30" s="2">
        <f t="shared" si="11"/>
        <v>-0.674669991070872</v>
      </c>
      <c r="BG30" s="2">
        <f t="shared" si="12"/>
        <v>9.9523873739625834</v>
      </c>
      <c r="BH30" s="2">
        <f t="shared" si="13"/>
        <v>3.941203782539505</v>
      </c>
      <c r="BI30" s="2">
        <f t="shared" si="14"/>
        <v>-0.46931239978516781</v>
      </c>
    </row>
    <row r="31" spans="1:61" hidden="1" x14ac:dyDescent="0.2">
      <c r="A31" t="str">
        <f t="shared" si="15"/>
        <v/>
      </c>
      <c r="B31" t="str">
        <f t="shared" si="16"/>
        <v>WYFood PreparationFryer</v>
      </c>
      <c r="C31" t="str">
        <f t="shared" si="17"/>
        <v>WY2021 CPAFood Preparation_Fryer</v>
      </c>
      <c r="D31" t="s">
        <v>115</v>
      </c>
      <c r="E31" t="s">
        <v>114</v>
      </c>
      <c r="F31" s="3" t="s">
        <v>95</v>
      </c>
      <c r="G31" s="3" t="s">
        <v>32</v>
      </c>
      <c r="H31" s="3" t="s">
        <v>34</v>
      </c>
      <c r="I31" s="7">
        <v>6.013448275862069E-2</v>
      </c>
      <c r="J31" s="7">
        <v>1.1626000000000001</v>
      </c>
      <c r="K31" s="7">
        <v>0.22195090909090909</v>
      </c>
      <c r="L31" s="7">
        <v>0.31971499999999997</v>
      </c>
      <c r="M31" s="7">
        <v>3.9634090909090909</v>
      </c>
      <c r="N31" s="7">
        <v>1.249795</v>
      </c>
      <c r="O31" s="7">
        <v>0.21175928571428573</v>
      </c>
      <c r="P31" s="7">
        <v>0.80814878048780481</v>
      </c>
      <c r="Q31" s="7">
        <v>5.0547826086956522E-2</v>
      </c>
      <c r="R31" s="7">
        <v>0.73631333333333326</v>
      </c>
      <c r="S31" s="7">
        <v>0.3736928571428571</v>
      </c>
      <c r="T31" s="7">
        <v>2.4912857142857146E-2</v>
      </c>
      <c r="U31" s="7">
        <v>1.1131276595744681</v>
      </c>
      <c r="V31" s="7">
        <v>0.55223499999999992</v>
      </c>
      <c r="W31" s="7">
        <f t="shared" si="18"/>
        <v>0.77488157730294172</v>
      </c>
      <c r="AR31" s="5" t="s">
        <v>95</v>
      </c>
      <c r="AS31" s="5" t="s">
        <v>32</v>
      </c>
      <c r="AT31" s="5" t="s">
        <v>34</v>
      </c>
      <c r="AU31" s="2">
        <f t="shared" si="0"/>
        <v>-0.50488429056487105</v>
      </c>
      <c r="AV31" s="2">
        <f t="shared" si="1"/>
        <v>3.5959290036215696</v>
      </c>
      <c r="AW31" s="2">
        <f t="shared" si="2"/>
        <v>3.3974090090035602E-2</v>
      </c>
      <c r="AX31" s="2">
        <f t="shared" si="3"/>
        <v>0.26388047599593145</v>
      </c>
      <c r="AY31" s="2">
        <f t="shared" si="4"/>
        <v>-0.83822527775045419</v>
      </c>
      <c r="AZ31" s="2">
        <f t="shared" si="5"/>
        <v>0.43951958643488664</v>
      </c>
      <c r="BA31" s="2">
        <f t="shared" si="6"/>
        <v>-0.70171086427672691</v>
      </c>
      <c r="BB31" s="2">
        <f t="shared" si="7"/>
        <v>1.4412894492541244</v>
      </c>
      <c r="BC31" s="2">
        <f t="shared" si="8"/>
        <v>-0.68899744531719664</v>
      </c>
      <c r="BD31" s="2">
        <f t="shared" si="9"/>
        <v>1.078518693877879</v>
      </c>
      <c r="BE31" s="2">
        <f t="shared" si="10"/>
        <v>7.592433776221009</v>
      </c>
      <c r="BF31" s="2">
        <f t="shared" si="11"/>
        <v>-0.67466999107087189</v>
      </c>
      <c r="BG31" s="2">
        <f t="shared" si="12"/>
        <v>9.9523873739625852</v>
      </c>
      <c r="BH31" s="2">
        <f t="shared" si="13"/>
        <v>3.9412037825395041</v>
      </c>
      <c r="BI31" s="2">
        <f t="shared" si="14"/>
        <v>-0.6139516020403436</v>
      </c>
    </row>
    <row r="32" spans="1:61" hidden="1" x14ac:dyDescent="0.2">
      <c r="A32" t="str">
        <f t="shared" si="15"/>
        <v/>
      </c>
      <c r="B32" t="str">
        <f t="shared" si="16"/>
        <v>WYFood PreparationDishwasher</v>
      </c>
      <c r="C32" t="str">
        <f t="shared" si="17"/>
        <v>WY2021 CPAFood Preparation_Dishwasher</v>
      </c>
      <c r="D32" t="s">
        <v>115</v>
      </c>
      <c r="E32" t="s">
        <v>114</v>
      </c>
      <c r="F32" s="3" t="s">
        <v>96</v>
      </c>
      <c r="G32" s="3" t="s">
        <v>32</v>
      </c>
      <c r="H32" s="3" t="s">
        <v>35</v>
      </c>
      <c r="I32" s="7">
        <v>3.7810344827586204E-2</v>
      </c>
      <c r="J32" s="7">
        <v>0.73099999999999998</v>
      </c>
      <c r="K32" s="7">
        <v>0.13955454545454543</v>
      </c>
      <c r="L32" s="7">
        <v>0.20102500000000001</v>
      </c>
      <c r="M32" s="7">
        <v>8.1822807033578115</v>
      </c>
      <c r="N32" s="7">
        <v>0.88544166666666657</v>
      </c>
      <c r="O32" s="7">
        <v>0.13314642857142858</v>
      </c>
      <c r="P32" s="7">
        <v>0.57254878048780489</v>
      </c>
      <c r="Q32" s="7">
        <v>0.3581159420289855</v>
      </c>
      <c r="R32" s="7">
        <v>0.46296666666666664</v>
      </c>
      <c r="S32" s="7">
        <v>0.23496428571428571</v>
      </c>
      <c r="T32" s="7">
        <v>1.5664285714285714E-2</v>
      </c>
      <c r="U32" s="7">
        <v>0.69989361702127662</v>
      </c>
      <c r="V32" s="7">
        <v>0.34722500000000001</v>
      </c>
      <c r="W32" s="7">
        <f t="shared" si="18"/>
        <v>0.92868837617938171</v>
      </c>
      <c r="AR32" s="5" t="s">
        <v>96</v>
      </c>
      <c r="AS32" s="5" t="s">
        <v>32</v>
      </c>
      <c r="AT32" s="5" t="s">
        <v>35</v>
      </c>
      <c r="AU32" s="2">
        <f t="shared" si="0"/>
        <v>-0.77380679704641797</v>
      </c>
      <c r="AV32" s="2">
        <f t="shared" si="1"/>
        <v>1.0996463696586343</v>
      </c>
      <c r="AW32" s="2">
        <f t="shared" si="2"/>
        <v>-0.52762979087189743</v>
      </c>
      <c r="AX32" s="2">
        <f t="shared" si="3"/>
        <v>-0.42259724834387558</v>
      </c>
      <c r="AY32" s="2">
        <f t="shared" si="4"/>
        <v>-0.51467583325136257</v>
      </c>
      <c r="AZ32" s="2">
        <f t="shared" si="5"/>
        <v>-0.25898920254436442</v>
      </c>
      <c r="BA32" s="2">
        <f t="shared" si="6"/>
        <v>-0.86372685469326016</v>
      </c>
      <c r="BB32" s="2">
        <f t="shared" si="7"/>
        <v>0.25668442351107634</v>
      </c>
      <c r="BC32" s="2">
        <f t="shared" si="8"/>
        <v>0.60092473369530075</v>
      </c>
      <c r="BD32" s="2">
        <f t="shared" si="9"/>
        <v>-5.0430451290834899E-2</v>
      </c>
      <c r="BE32" s="2">
        <f t="shared" si="10"/>
        <v>2.925446274422081</v>
      </c>
      <c r="BF32" s="2">
        <f t="shared" si="11"/>
        <v>-0.8513732541014466</v>
      </c>
      <c r="BG32" s="2">
        <f t="shared" si="12"/>
        <v>4.003589126532364</v>
      </c>
      <c r="BH32" s="2">
        <f t="shared" si="13"/>
        <v>1.2573848672547614</v>
      </c>
      <c r="BI32" s="2">
        <f t="shared" si="14"/>
        <v>-0.4040341396641739</v>
      </c>
    </row>
    <row r="33" spans="1:61" hidden="1" x14ac:dyDescent="0.2">
      <c r="A33" t="str">
        <f t="shared" si="15"/>
        <v/>
      </c>
      <c r="B33" t="str">
        <f t="shared" si="16"/>
        <v>WYFood PreparationHot Food Container</v>
      </c>
      <c r="C33" t="str">
        <f t="shared" si="17"/>
        <v>WY2021 CPAFood Preparation_Hot Food Container</v>
      </c>
      <c r="D33" t="s">
        <v>115</v>
      </c>
      <c r="E33" t="s">
        <v>114</v>
      </c>
      <c r="F33" s="3" t="s">
        <v>97</v>
      </c>
      <c r="G33" s="3" t="s">
        <v>32</v>
      </c>
      <c r="H33" s="3" t="s">
        <v>36</v>
      </c>
      <c r="I33" s="7">
        <v>1.1327586206896553E-2</v>
      </c>
      <c r="J33" s="7">
        <v>0.219</v>
      </c>
      <c r="K33" s="7">
        <v>4.1809090909090907E-2</v>
      </c>
      <c r="L33" s="7">
        <v>6.0225000000000001E-2</v>
      </c>
      <c r="M33" s="7">
        <v>1.4931818181818182</v>
      </c>
      <c r="N33" s="7">
        <v>0.235425</v>
      </c>
      <c r="O33" s="7">
        <v>3.9889285714285717E-2</v>
      </c>
      <c r="P33" s="7">
        <v>0.15223170731707317</v>
      </c>
      <c r="Q33" s="7">
        <v>9.5217391304347823E-3</v>
      </c>
      <c r="R33" s="7">
        <v>0.13869999999999999</v>
      </c>
      <c r="S33" s="7">
        <v>7.0392857142857146E-2</v>
      </c>
      <c r="T33" s="7">
        <v>4.6928571428571427E-3</v>
      </c>
      <c r="U33" s="7">
        <v>0.20968085106382978</v>
      </c>
      <c r="V33" s="7">
        <v>0.10402499999999999</v>
      </c>
      <c r="W33" s="7">
        <f t="shared" si="18"/>
        <v>0.19929305662922453</v>
      </c>
      <c r="AR33" s="5" t="s">
        <v>97</v>
      </c>
      <c r="AS33" s="5" t="s">
        <v>32</v>
      </c>
      <c r="AT33" s="5" t="s">
        <v>36</v>
      </c>
      <c r="AU33" s="2">
        <f t="shared" si="0"/>
        <v>-0.50488429056487094</v>
      </c>
      <c r="AV33" s="2">
        <f t="shared" si="1"/>
        <v>3.5959290036215696</v>
      </c>
      <c r="AW33" s="2">
        <f t="shared" si="2"/>
        <v>3.3974090090035602E-2</v>
      </c>
      <c r="AX33" s="2">
        <f t="shared" si="3"/>
        <v>0.26388047599593145</v>
      </c>
      <c r="AY33" s="2">
        <f t="shared" si="4"/>
        <v>-0.35290111100181687</v>
      </c>
      <c r="AZ33" s="2">
        <f t="shared" si="5"/>
        <v>0.43951958643488687</v>
      </c>
      <c r="BA33" s="2">
        <f t="shared" si="6"/>
        <v>-0.70171086427672691</v>
      </c>
      <c r="BB33" s="2">
        <f t="shared" si="7"/>
        <v>1.4412894492541248</v>
      </c>
      <c r="BC33" s="2">
        <f t="shared" si="8"/>
        <v>-0.68899744531719664</v>
      </c>
      <c r="BD33" s="2">
        <f t="shared" si="9"/>
        <v>1.0785186938778795</v>
      </c>
      <c r="BE33" s="2">
        <f t="shared" si="10"/>
        <v>7.5924337762210108</v>
      </c>
      <c r="BF33" s="2">
        <f t="shared" si="11"/>
        <v>-0.674669991070872</v>
      </c>
      <c r="BG33" s="2">
        <f t="shared" si="12"/>
        <v>9.9523873739625834</v>
      </c>
      <c r="BH33" s="2">
        <f t="shared" si="13"/>
        <v>3.941203782539505</v>
      </c>
      <c r="BI33" s="2">
        <f t="shared" si="14"/>
        <v>-6.5576056062080501E-2</v>
      </c>
    </row>
    <row r="34" spans="1:61" hidden="1" x14ac:dyDescent="0.2">
      <c r="A34" t="str">
        <f t="shared" si="15"/>
        <v/>
      </c>
      <c r="B34" t="str">
        <f t="shared" si="16"/>
        <v>WYFood PreparationSteamer</v>
      </c>
      <c r="C34" t="str">
        <f t="shared" si="17"/>
        <v>WY2021 CPAFood Preparation_Steamer</v>
      </c>
      <c r="D34" t="s">
        <v>115</v>
      </c>
      <c r="E34" t="s">
        <v>114</v>
      </c>
      <c r="F34" s="3" t="s">
        <v>98</v>
      </c>
      <c r="G34" s="3" t="s">
        <v>32</v>
      </c>
      <c r="H34" s="3" t="s">
        <v>37</v>
      </c>
      <c r="I34" s="7">
        <v>6.0686507361255006E-2</v>
      </c>
      <c r="J34" s="7">
        <v>1.1732724756509301</v>
      </c>
      <c r="K34" s="7">
        <v>0.22398838171517754</v>
      </c>
      <c r="L34" s="7">
        <v>0.32264993080400578</v>
      </c>
      <c r="M34" s="7">
        <v>3.999792530628171</v>
      </c>
      <c r="N34" s="7">
        <v>1.2612679113247498</v>
      </c>
      <c r="O34" s="7">
        <v>0.21370320092213371</v>
      </c>
      <c r="P34" s="7">
        <v>0.81556745258662211</v>
      </c>
      <c r="Q34" s="7">
        <v>0.15303554030229521</v>
      </c>
      <c r="R34" s="7">
        <v>0.74307256791225573</v>
      </c>
      <c r="S34" s="7">
        <v>0.3771232957449418</v>
      </c>
      <c r="T34" s="7">
        <v>2.5141553049662788E-2</v>
      </c>
      <c r="U34" s="7">
        <v>1.1233459873253586</v>
      </c>
      <c r="V34" s="7">
        <v>0.55730442593419172</v>
      </c>
      <c r="W34" s="7">
        <f t="shared" si="18"/>
        <v>0.7892822686615536</v>
      </c>
      <c r="AR34" s="5" t="s">
        <v>98</v>
      </c>
      <c r="AS34" s="5" t="s">
        <v>32</v>
      </c>
      <c r="AT34" s="5" t="s">
        <v>37</v>
      </c>
      <c r="AU34" s="2">
        <f t="shared" si="0"/>
        <v>-0.50488429056487116</v>
      </c>
      <c r="AV34" s="2">
        <f t="shared" si="1"/>
        <v>3.5959290036215688</v>
      </c>
      <c r="AW34" s="2">
        <f t="shared" si="2"/>
        <v>3.397409009003538E-2</v>
      </c>
      <c r="AX34" s="2">
        <f t="shared" si="3"/>
        <v>0.26388047599593145</v>
      </c>
      <c r="AY34" s="2">
        <f t="shared" si="4"/>
        <v>-0.67645055550090838</v>
      </c>
      <c r="AZ34" s="2">
        <f t="shared" si="5"/>
        <v>0.43951958643488664</v>
      </c>
      <c r="BA34" s="2">
        <f t="shared" si="6"/>
        <v>-0.7017108642767268</v>
      </c>
      <c r="BB34" s="2">
        <f t="shared" si="7"/>
        <v>1.4412894492541248</v>
      </c>
      <c r="BC34" s="2">
        <f t="shared" si="8"/>
        <v>-6.6992335951590043E-2</v>
      </c>
      <c r="BD34" s="2">
        <f t="shared" si="9"/>
        <v>1.0785186938778795</v>
      </c>
      <c r="BE34" s="2">
        <f t="shared" si="10"/>
        <v>7.592433776221009</v>
      </c>
      <c r="BF34" s="2">
        <f t="shared" si="11"/>
        <v>-0.674669991070872</v>
      </c>
      <c r="BG34" s="2">
        <f t="shared" si="12"/>
        <v>9.9523873739625834</v>
      </c>
      <c r="BH34" s="2">
        <f t="shared" si="13"/>
        <v>3.9412037825395041</v>
      </c>
      <c r="BI34" s="2">
        <f t="shared" si="14"/>
        <v>-0.30923651956551623</v>
      </c>
    </row>
    <row r="35" spans="1:61" hidden="1" x14ac:dyDescent="0.2">
      <c r="A35" t="str">
        <f t="shared" si="15"/>
        <v/>
      </c>
      <c r="B35" t="str">
        <f t="shared" si="16"/>
        <v>WYOffice EquipmentDesktop Computer</v>
      </c>
      <c r="C35" t="str">
        <f t="shared" si="17"/>
        <v>WY2021 CPAOffice Equipment_Desktop Computer</v>
      </c>
      <c r="D35" t="s">
        <v>115</v>
      </c>
      <c r="E35" t="s">
        <v>114</v>
      </c>
      <c r="F35" s="3" t="s">
        <v>99</v>
      </c>
      <c r="G35" s="3" t="s">
        <v>38</v>
      </c>
      <c r="H35" s="3" t="s">
        <v>39</v>
      </c>
      <c r="I35" s="7">
        <v>0.84413793103448276</v>
      </c>
      <c r="J35" s="7">
        <v>1.02</v>
      </c>
      <c r="K35" s="7">
        <v>5.5636363636363637E-2</v>
      </c>
      <c r="L35" s="7">
        <v>0.13600000000000001</v>
      </c>
      <c r="M35" s="7">
        <v>9.2727272727272728E-2</v>
      </c>
      <c r="N35" s="7">
        <v>6.8000000000000005E-2</v>
      </c>
      <c r="O35" s="7">
        <v>0.37011428571428567</v>
      </c>
      <c r="P35" s="7">
        <v>0.44282926829268293</v>
      </c>
      <c r="Q35" s="7">
        <v>0.55582608695652169</v>
      </c>
      <c r="R35" s="7">
        <v>1.8586666666666668E-2</v>
      </c>
      <c r="S35" s="7">
        <v>2.9142857142857144E-2</v>
      </c>
      <c r="T35" s="7">
        <v>2.4479999999999998E-2</v>
      </c>
      <c r="U35" s="7">
        <v>4.3404255319148932</v>
      </c>
      <c r="V35" s="7">
        <v>7.7519999999999992E-2</v>
      </c>
      <c r="W35" s="7">
        <f t="shared" si="18"/>
        <v>0.57681616172043049</v>
      </c>
      <c r="AR35" s="5" t="s">
        <v>99</v>
      </c>
      <c r="AS35" s="5" t="s">
        <v>38</v>
      </c>
      <c r="AT35" s="5" t="s">
        <v>39</v>
      </c>
      <c r="AU35" s="2">
        <f t="shared" si="0"/>
        <v>-0.64034774441493858</v>
      </c>
      <c r="AV35" s="2">
        <f t="shared" si="1"/>
        <v>-0.17803025091439795</v>
      </c>
      <c r="AW35" s="2">
        <f t="shared" si="2"/>
        <v>-0.81657427731791432</v>
      </c>
      <c r="AX35" s="2">
        <f t="shared" si="3"/>
        <v>0.32333296962542346</v>
      </c>
      <c r="AY35" s="2">
        <f t="shared" si="4"/>
        <v>-0.68264372047309596</v>
      </c>
      <c r="AZ35" s="2">
        <f t="shared" si="5"/>
        <v>-0.57476967863104822</v>
      </c>
      <c r="BA35" s="2">
        <f t="shared" si="6"/>
        <v>-0.33597818838534343</v>
      </c>
      <c r="BB35" s="2">
        <f t="shared" si="7"/>
        <v>-6.7422687646540247E-2</v>
      </c>
      <c r="BC35" s="2">
        <f t="shared" si="8"/>
        <v>0.91595730276609033</v>
      </c>
      <c r="BD35" s="2">
        <f t="shared" si="9"/>
        <v>-0.7773016962288003</v>
      </c>
      <c r="BE35" s="2">
        <f t="shared" si="10"/>
        <v>-0.67044023628016414</v>
      </c>
      <c r="BF35" s="2">
        <f t="shared" si="11"/>
        <v>-0.62284999050606638</v>
      </c>
      <c r="BG35" s="2">
        <f t="shared" si="12"/>
        <v>-0.19637830737232553</v>
      </c>
      <c r="BH35" s="2">
        <f t="shared" si="13"/>
        <v>-0.60757253403572653</v>
      </c>
      <c r="BI35" s="2">
        <f t="shared" si="14"/>
        <v>-0.30407985218484923</v>
      </c>
    </row>
    <row r="36" spans="1:61" hidden="1" x14ac:dyDescent="0.2">
      <c r="A36" t="str">
        <f t="shared" si="15"/>
        <v/>
      </c>
      <c r="B36" t="str">
        <f t="shared" si="16"/>
        <v>WYOffice EquipmentLaptop</v>
      </c>
      <c r="C36" t="str">
        <f t="shared" si="17"/>
        <v>WY2021 CPAOffice Equipment_Laptop</v>
      </c>
      <c r="D36" t="s">
        <v>115</v>
      </c>
      <c r="E36" t="s">
        <v>114</v>
      </c>
      <c r="F36" s="3" t="s">
        <v>100</v>
      </c>
      <c r="G36" s="3" t="s">
        <v>38</v>
      </c>
      <c r="H36" s="3" t="s">
        <v>40</v>
      </c>
      <c r="I36" s="7">
        <v>0.26068965517241377</v>
      </c>
      <c r="J36" s="7">
        <v>0.315</v>
      </c>
      <c r="K36" s="7">
        <v>1.7181818181818184E-2</v>
      </c>
      <c r="L36" s="7">
        <v>4.2000000000000003E-2</v>
      </c>
      <c r="M36" s="7">
        <v>2.8636363636363637E-2</v>
      </c>
      <c r="N36" s="7">
        <v>2.1000000000000001E-2</v>
      </c>
      <c r="O36" s="7">
        <v>0.11429999999999998</v>
      </c>
      <c r="P36" s="7">
        <v>0.13675609756097562</v>
      </c>
      <c r="Q36" s="7">
        <v>0.17165217391304347</v>
      </c>
      <c r="R36" s="7">
        <v>5.7399999999999994E-3</v>
      </c>
      <c r="S36" s="7">
        <v>1.7999999999999999E-2</v>
      </c>
      <c r="T36" s="7">
        <v>7.559999999999999E-3</v>
      </c>
      <c r="U36" s="7">
        <v>1.3404255319148937</v>
      </c>
      <c r="V36" s="7">
        <v>2.3939999999999996E-2</v>
      </c>
      <c r="W36" s="7">
        <f t="shared" si="18"/>
        <v>0.17877726002710775</v>
      </c>
      <c r="AR36" s="5" t="s">
        <v>100</v>
      </c>
      <c r="AS36" s="5" t="s">
        <v>38</v>
      </c>
      <c r="AT36" s="5" t="s">
        <v>40</v>
      </c>
      <c r="AU36" s="2">
        <f t="shared" si="0"/>
        <v>-0.28069548882987716</v>
      </c>
      <c r="AV36" s="2">
        <f t="shared" si="1"/>
        <v>0.64393949817120388</v>
      </c>
      <c r="AW36" s="2">
        <f t="shared" si="2"/>
        <v>-0.63314855463582875</v>
      </c>
      <c r="AX36" s="2">
        <f t="shared" si="3"/>
        <v>1.6466659392508469</v>
      </c>
      <c r="AY36" s="2">
        <f t="shared" si="4"/>
        <v>-0.20660930118274001</v>
      </c>
      <c r="AZ36" s="2">
        <f t="shared" si="5"/>
        <v>-0.14953935726209655</v>
      </c>
      <c r="BA36" s="2">
        <f t="shared" si="6"/>
        <v>2.3201090580732826</v>
      </c>
      <c r="BB36" s="2">
        <f t="shared" si="7"/>
        <v>5.2171820823563992</v>
      </c>
      <c r="BC36" s="2">
        <f t="shared" si="8"/>
        <v>8.5797865138304523</v>
      </c>
      <c r="BD36" s="2">
        <f t="shared" si="9"/>
        <v>-0.55460339245760071</v>
      </c>
      <c r="BE36" s="2">
        <f t="shared" si="10"/>
        <v>0.64779881859917898</v>
      </c>
      <c r="BF36" s="2">
        <f t="shared" si="11"/>
        <v>-5.7124976265165883E-2</v>
      </c>
      <c r="BG36" s="2">
        <f t="shared" si="12"/>
        <v>3.0181084631383728</v>
      </c>
      <c r="BH36" s="2">
        <f t="shared" si="13"/>
        <v>-0.21514506807145306</v>
      </c>
      <c r="BI36" s="2">
        <f t="shared" si="14"/>
        <v>1.1806057358936486</v>
      </c>
    </row>
    <row r="37" spans="1:61" hidden="1" x14ac:dyDescent="0.2">
      <c r="A37" t="str">
        <f t="shared" si="15"/>
        <v/>
      </c>
      <c r="B37" t="str">
        <f t="shared" si="16"/>
        <v>WYOffice EquipmentServer</v>
      </c>
      <c r="C37" t="str">
        <f t="shared" si="17"/>
        <v>WY2021 CPAOffice Equipment_Server</v>
      </c>
      <c r="D37" t="s">
        <v>115</v>
      </c>
      <c r="E37" t="s">
        <v>114</v>
      </c>
      <c r="F37" s="3" t="s">
        <v>101</v>
      </c>
      <c r="G37" s="3" t="s">
        <v>38</v>
      </c>
      <c r="H37" s="3" t="s">
        <v>41</v>
      </c>
      <c r="I37" s="7">
        <v>1.7606896551724138</v>
      </c>
      <c r="J37" s="7">
        <v>0.76666666666666672</v>
      </c>
      <c r="K37" s="7">
        <v>0.31363636363636366</v>
      </c>
      <c r="L37" s="7">
        <v>0.76666666666666672</v>
      </c>
      <c r="M37" s="7">
        <v>0.52272727272727271</v>
      </c>
      <c r="N37" s="7">
        <v>0.19166666666666668</v>
      </c>
      <c r="O37" s="7">
        <v>0.65714285714285714</v>
      </c>
      <c r="P37" s="7">
        <v>0.16829268292682928</v>
      </c>
      <c r="Q37" s="7">
        <v>0.2</v>
      </c>
      <c r="R37" s="7">
        <v>0.10477777777777778</v>
      </c>
      <c r="S37" s="7">
        <v>0.16428571428571428</v>
      </c>
      <c r="T37" s="7">
        <v>0.13800000000000001</v>
      </c>
      <c r="U37" s="7">
        <v>92.978723404255319</v>
      </c>
      <c r="V37" s="7">
        <v>0.437</v>
      </c>
      <c r="W37" s="7">
        <f t="shared" si="18"/>
        <v>7.0835911234231821</v>
      </c>
      <c r="AR37" s="5" t="s">
        <v>101</v>
      </c>
      <c r="AS37" s="5" t="s">
        <v>38</v>
      </c>
      <c r="AT37" s="5" t="s">
        <v>41</v>
      </c>
      <c r="AU37" s="2">
        <f t="shared" si="0"/>
        <v>6.6516017375721823</v>
      </c>
      <c r="AV37" s="2">
        <f t="shared" si="1"/>
        <v>1.1005893587743163</v>
      </c>
      <c r="AW37" s="2">
        <f t="shared" si="2"/>
        <v>6.0313193694799496</v>
      </c>
      <c r="AX37" s="2">
        <f t="shared" si="3"/>
        <v>5.3409704794551542</v>
      </c>
      <c r="AY37" s="2">
        <f t="shared" si="4"/>
        <v>0.52066550606641493</v>
      </c>
      <c r="AZ37" s="2">
        <f t="shared" si="5"/>
        <v>1.0375619565595606</v>
      </c>
      <c r="BA37" s="2">
        <f t="shared" si="6"/>
        <v>9.0213265532395699</v>
      </c>
      <c r="BB37" s="2">
        <f t="shared" si="7"/>
        <v>2.0125390708047157</v>
      </c>
      <c r="BC37" s="2">
        <f t="shared" si="8"/>
        <v>1.9299878965172934</v>
      </c>
      <c r="BD37" s="2">
        <f t="shared" si="9"/>
        <v>1.13419207780733</v>
      </c>
      <c r="BE37" s="2">
        <f t="shared" si="10"/>
        <v>0.57914053449088021</v>
      </c>
      <c r="BF37" s="2">
        <f t="shared" si="11"/>
        <v>0.80717712882509929</v>
      </c>
      <c r="BG37" s="2">
        <f t="shared" si="12"/>
        <v>0.46326116532622419</v>
      </c>
      <c r="BH37" s="2">
        <f t="shared" si="13"/>
        <v>2.7607632154909547</v>
      </c>
      <c r="BI37" s="2">
        <f t="shared" si="14"/>
        <v>0.5192472986829102</v>
      </c>
    </row>
    <row r="38" spans="1:61" hidden="1" x14ac:dyDescent="0.2">
      <c r="A38" t="str">
        <f t="shared" si="15"/>
        <v/>
      </c>
      <c r="B38" t="str">
        <f t="shared" si="16"/>
        <v>WYOffice EquipmentMonitor</v>
      </c>
      <c r="C38" t="str">
        <f t="shared" si="17"/>
        <v>WY2021 CPAOffice Equipment_Monitor</v>
      </c>
      <c r="D38" t="s">
        <v>115</v>
      </c>
      <c r="E38" t="s">
        <v>114</v>
      </c>
      <c r="F38" s="3" t="s">
        <v>102</v>
      </c>
      <c r="G38" s="3" t="s">
        <v>38</v>
      </c>
      <c r="H38" s="3" t="s">
        <v>42</v>
      </c>
      <c r="I38" s="7">
        <v>0.1489655172413793</v>
      </c>
      <c r="J38" s="7">
        <v>0.18</v>
      </c>
      <c r="K38" s="7">
        <v>9.8181818181818179E-3</v>
      </c>
      <c r="L38" s="7">
        <v>2.4E-2</v>
      </c>
      <c r="M38" s="7">
        <v>1.6363636363636365E-2</v>
      </c>
      <c r="N38" s="7">
        <v>1.2E-2</v>
      </c>
      <c r="O38" s="7">
        <v>6.5314285714285714E-2</v>
      </c>
      <c r="P38" s="7">
        <v>7.8146341463414634E-2</v>
      </c>
      <c r="Q38" s="7">
        <v>9.8086956521739127E-2</v>
      </c>
      <c r="R38" s="7">
        <v>3.2799999999999999E-3</v>
      </c>
      <c r="S38" s="7">
        <v>5.1428571428571426E-3</v>
      </c>
      <c r="T38" s="7">
        <v>4.3200000000000001E-3</v>
      </c>
      <c r="U38" s="7">
        <v>1.5319148936170213</v>
      </c>
      <c r="V38" s="7">
        <v>1.3679999999999999E-2</v>
      </c>
      <c r="W38" s="7">
        <f t="shared" si="18"/>
        <v>0.15650233356303681</v>
      </c>
      <c r="AR38" s="5" t="s">
        <v>102</v>
      </c>
      <c r="AS38" s="5" t="s">
        <v>38</v>
      </c>
      <c r="AT38" s="5" t="s">
        <v>42</v>
      </c>
      <c r="AU38" s="2">
        <f t="shared" si="0"/>
        <v>-0.64034774441493858</v>
      </c>
      <c r="AV38" s="2">
        <f t="shared" si="1"/>
        <v>-0.17803025091439806</v>
      </c>
      <c r="AW38" s="2">
        <f t="shared" si="2"/>
        <v>-0.81657427731791432</v>
      </c>
      <c r="AX38" s="2">
        <f t="shared" si="3"/>
        <v>0.32333296962542346</v>
      </c>
      <c r="AY38" s="2">
        <f t="shared" si="4"/>
        <v>-0.68264372047309596</v>
      </c>
      <c r="AZ38" s="2">
        <f t="shared" si="5"/>
        <v>-0.57476967863104833</v>
      </c>
      <c r="BA38" s="2">
        <f t="shared" si="6"/>
        <v>-0.33597818838534332</v>
      </c>
      <c r="BB38" s="2">
        <f t="shared" si="7"/>
        <v>-6.7422687646540136E-2</v>
      </c>
      <c r="BC38" s="2">
        <f t="shared" si="8"/>
        <v>0.91595730276609078</v>
      </c>
      <c r="BD38" s="2">
        <f t="shared" si="9"/>
        <v>-0.7773016962288003</v>
      </c>
      <c r="BE38" s="2">
        <f t="shared" si="10"/>
        <v>-0.67044023628016414</v>
      </c>
      <c r="BF38" s="2">
        <f t="shared" si="11"/>
        <v>-0.62284999050606626</v>
      </c>
      <c r="BG38" s="2">
        <f t="shared" si="12"/>
        <v>0.60724338525534938</v>
      </c>
      <c r="BH38" s="2">
        <f t="shared" si="13"/>
        <v>-0.60757253403572653</v>
      </c>
      <c r="BI38" s="2">
        <f t="shared" si="14"/>
        <v>6.9967223346554475E-2</v>
      </c>
    </row>
    <row r="39" spans="1:61" hidden="1" x14ac:dyDescent="0.2">
      <c r="A39" t="str">
        <f t="shared" si="15"/>
        <v/>
      </c>
      <c r="B39" t="str">
        <f t="shared" si="16"/>
        <v>WYOffice EquipmentPrinter/Copier/Fax</v>
      </c>
      <c r="C39" t="str">
        <f t="shared" si="17"/>
        <v>WY2021 CPAOffice Equipment_Printer/Copier/Fax</v>
      </c>
      <c r="D39" t="s">
        <v>115</v>
      </c>
      <c r="E39" t="s">
        <v>114</v>
      </c>
      <c r="F39" s="3" t="s">
        <v>103</v>
      </c>
      <c r="G39" s="3" t="s">
        <v>38</v>
      </c>
      <c r="H39" s="3" t="s">
        <v>43</v>
      </c>
      <c r="I39" s="7">
        <v>4.3152709359605919E-2</v>
      </c>
      <c r="J39" s="7">
        <v>7.8214285714285722E-2</v>
      </c>
      <c r="K39" s="7">
        <v>3.4129870129870135E-2</v>
      </c>
      <c r="L39" s="7">
        <v>5.2142857142857151E-2</v>
      </c>
      <c r="M39" s="7">
        <v>3.5551948051948057E-2</v>
      </c>
      <c r="N39" s="7">
        <v>1.3035714285714288E-2</v>
      </c>
      <c r="O39" s="7">
        <v>2.2346938775510205E-2</v>
      </c>
      <c r="P39" s="7">
        <v>3.8153310104529624E-2</v>
      </c>
      <c r="Q39" s="7">
        <v>4.5341614906832306E-2</v>
      </c>
      <c r="R39" s="7">
        <v>7.1261904761904761E-3</v>
      </c>
      <c r="S39" s="7">
        <v>2.2346938775510205E-2</v>
      </c>
      <c r="T39" s="7">
        <v>9.3857142857142854E-3</v>
      </c>
      <c r="U39" s="7">
        <v>1.6641337386018237E-2</v>
      </c>
      <c r="V39" s="7">
        <v>2.9721428571428569E-2</v>
      </c>
      <c r="W39" s="7">
        <f t="shared" si="18"/>
        <v>3.1949346997572507E-2</v>
      </c>
      <c r="AR39" s="5" t="s">
        <v>103</v>
      </c>
      <c r="AS39" s="5" t="s">
        <v>38</v>
      </c>
      <c r="AT39" s="5" t="s">
        <v>43</v>
      </c>
      <c r="AU39" s="2">
        <f t="shared" si="0"/>
        <v>-0.79849896394611297</v>
      </c>
      <c r="AV39" s="2">
        <f t="shared" si="1"/>
        <v>-0.539478055611611</v>
      </c>
      <c r="AW39" s="2">
        <f t="shared" si="2"/>
        <v>-0.1778620023000147</v>
      </c>
      <c r="AX39" s="2">
        <f t="shared" si="3"/>
        <v>3.6338678592119189</v>
      </c>
      <c r="AY39" s="2">
        <f t="shared" si="4"/>
        <v>-0.44436241770842766</v>
      </c>
      <c r="AZ39" s="2">
        <f t="shared" si="5"/>
        <v>-0.25549307537025612</v>
      </c>
      <c r="BA39" s="2">
        <f t="shared" si="6"/>
        <v>-0.63382968606949008</v>
      </c>
      <c r="BB39" s="2">
        <f t="shared" si="7"/>
        <v>-0.412930748479725</v>
      </c>
      <c r="BC39" s="2">
        <f t="shared" si="8"/>
        <v>0.42745518061645726</v>
      </c>
      <c r="BD39" s="2">
        <f t="shared" si="9"/>
        <v>-0.22018529286814725</v>
      </c>
      <c r="BE39" s="2">
        <f t="shared" si="10"/>
        <v>1.3080153398174397</v>
      </c>
      <c r="BF39" s="2">
        <f t="shared" si="11"/>
        <v>0.3206527360911251</v>
      </c>
      <c r="BG39" s="2">
        <f t="shared" si="12"/>
        <v>-0.97185986582434414</v>
      </c>
      <c r="BH39" s="2">
        <f t="shared" si="13"/>
        <v>0.37414926049832364</v>
      </c>
      <c r="BI39" s="2">
        <f t="shared" si="14"/>
        <v>-0.65984617866190498</v>
      </c>
    </row>
    <row r="40" spans="1:61" hidden="1" x14ac:dyDescent="0.2">
      <c r="A40" t="str">
        <f t="shared" si="15"/>
        <v/>
      </c>
      <c r="B40" t="str">
        <f t="shared" si="16"/>
        <v>WYOffice EquipmentPOS Terminal</v>
      </c>
      <c r="C40" t="str">
        <f t="shared" si="17"/>
        <v>WY2021 CPAOffice Equipment_POS Terminal</v>
      </c>
      <c r="D40" t="s">
        <v>115</v>
      </c>
      <c r="E40" t="s">
        <v>114</v>
      </c>
      <c r="F40" s="3" t="s">
        <v>104</v>
      </c>
      <c r="G40" s="3" t="s">
        <v>38</v>
      </c>
      <c r="H40" s="3" t="s">
        <v>44</v>
      </c>
      <c r="I40" s="7">
        <v>1.1051724137931035E-2</v>
      </c>
      <c r="J40" s="7">
        <v>5.3416666666666668E-2</v>
      </c>
      <c r="K40" s="7">
        <v>6.9927272727272727E-2</v>
      </c>
      <c r="L40" s="7">
        <v>0.3846</v>
      </c>
      <c r="M40" s="7">
        <v>0.11654545454545456</v>
      </c>
      <c r="N40" s="7">
        <v>0.16025</v>
      </c>
      <c r="O40" s="7">
        <v>4.5785714285714284E-2</v>
      </c>
      <c r="P40" s="7">
        <v>4.6902439024390244E-2</v>
      </c>
      <c r="Q40" s="7">
        <v>1.8579710144927535E-2</v>
      </c>
      <c r="R40" s="7">
        <v>1.4600555555555556E-2</v>
      </c>
      <c r="S40" s="7">
        <v>2.2892857142857142E-2</v>
      </c>
      <c r="T40" s="7">
        <v>1.9229999999999997E-2</v>
      </c>
      <c r="U40" s="7">
        <v>3.4095744680851067E-2</v>
      </c>
      <c r="V40" s="7">
        <v>6.0894999999999991E-2</v>
      </c>
      <c r="W40" s="7">
        <f t="shared" si="18"/>
        <v>7.562665277940149E-2</v>
      </c>
      <c r="AR40" s="5" t="s">
        <v>104</v>
      </c>
      <c r="AS40" s="5" t="s">
        <v>38</v>
      </c>
      <c r="AT40" s="5" t="s">
        <v>44</v>
      </c>
      <c r="AU40" s="2">
        <f t="shared" si="0"/>
        <v>-0.64034774441493858</v>
      </c>
      <c r="AV40" s="2">
        <f t="shared" si="1"/>
        <v>-0.45202016727626537</v>
      </c>
      <c r="AW40" s="2">
        <f t="shared" si="2"/>
        <v>8.7827052097112315</v>
      </c>
      <c r="AX40" s="2">
        <f t="shared" si="3"/>
        <v>10.90999672662881</v>
      </c>
      <c r="AY40" s="2">
        <f t="shared" si="4"/>
        <v>0.26942511810761616</v>
      </c>
      <c r="AZ40" s="2">
        <f t="shared" si="5"/>
        <v>1.55138192821371</v>
      </c>
      <c r="BA40" s="2">
        <f t="shared" si="6"/>
        <v>4.5703640338041973E-2</v>
      </c>
      <c r="BB40" s="2">
        <f t="shared" si="7"/>
        <v>1.5148152243239363</v>
      </c>
      <c r="BC40" s="2">
        <f t="shared" si="8"/>
        <v>1.0382524497511603</v>
      </c>
      <c r="BD40" s="2">
        <f t="shared" si="9"/>
        <v>0.1134915188559984</v>
      </c>
      <c r="BE40" s="2">
        <f t="shared" si="10"/>
        <v>-0.1761005907004104</v>
      </c>
      <c r="BF40" s="2">
        <f t="shared" si="11"/>
        <v>-5.7124976265165883E-2</v>
      </c>
      <c r="BG40" s="2">
        <f t="shared" si="12"/>
        <v>-0.79909457684308127</v>
      </c>
      <c r="BH40" s="2">
        <f t="shared" si="13"/>
        <v>0.96213732982136757</v>
      </c>
      <c r="BI40" s="2">
        <f t="shared" si="14"/>
        <v>0.61433624187532976</v>
      </c>
    </row>
    <row r="41" spans="1:61" hidden="1" x14ac:dyDescent="0.2">
      <c r="A41" t="str">
        <f t="shared" si="15"/>
        <v/>
      </c>
      <c r="B41" t="str">
        <f t="shared" si="16"/>
        <v>WYMiscellaneousNon-HVAC Motors</v>
      </c>
      <c r="C41" t="str">
        <f t="shared" si="17"/>
        <v>WY2021 CPAMiscellaneous_Non-HVAC Motors</v>
      </c>
      <c r="D41" t="s">
        <v>115</v>
      </c>
      <c r="E41" t="s">
        <v>114</v>
      </c>
      <c r="F41" s="3" t="s">
        <v>105</v>
      </c>
      <c r="G41" s="3" t="s">
        <v>45</v>
      </c>
      <c r="H41" s="3" t="s">
        <v>46</v>
      </c>
      <c r="I41" s="7">
        <v>0.17499310344827587</v>
      </c>
      <c r="J41" s="7">
        <v>1.1841200000000001</v>
      </c>
      <c r="K41" s="7">
        <v>0.35754272727272729</v>
      </c>
      <c r="L41" s="7">
        <v>1.56473</v>
      </c>
      <c r="M41" s="7">
        <v>2.0183863636363637</v>
      </c>
      <c r="N41" s="7">
        <v>0.86694499999999997</v>
      </c>
      <c r="O41" s="7">
        <v>0.52560428571428564</v>
      </c>
      <c r="P41" s="7">
        <v>0.12377560975609757</v>
      </c>
      <c r="Q41" s="7">
        <v>0.25741739130434782</v>
      </c>
      <c r="R41" s="7">
        <v>0.28193333333333337</v>
      </c>
      <c r="S41" s="7">
        <v>0.86996571428571434</v>
      </c>
      <c r="T41" s="7">
        <v>1.8124285714285715</v>
      </c>
      <c r="U41" s="7">
        <v>5.3987234042553192E-2</v>
      </c>
      <c r="V41" s="7">
        <v>1.39557</v>
      </c>
      <c r="W41" s="7">
        <f t="shared" si="18"/>
        <v>0.82052852387301911</v>
      </c>
      <c r="AR41" s="5" t="s">
        <v>105</v>
      </c>
      <c r="AS41" s="5" t="s">
        <v>45</v>
      </c>
      <c r="AT41" s="5" t="s">
        <v>46</v>
      </c>
      <c r="AU41" s="2">
        <f t="shared" si="0"/>
        <v>-0.44931636692564414</v>
      </c>
      <c r="AV41" s="2">
        <f t="shared" si="1"/>
        <v>3.9922618596107844</v>
      </c>
      <c r="AW41" s="2">
        <f t="shared" si="2"/>
        <v>1.0337649342112787</v>
      </c>
      <c r="AX41" s="2">
        <f t="shared" si="3"/>
        <v>11.876434189631137</v>
      </c>
      <c r="AY41" s="2">
        <f t="shared" si="4"/>
        <v>2.9031458233628409</v>
      </c>
      <c r="AZ41" s="2">
        <f t="shared" si="5"/>
        <v>4.8423663568140221</v>
      </c>
      <c r="BA41" s="2">
        <f t="shared" si="6"/>
        <v>6.8233295592068366E-4</v>
      </c>
      <c r="BB41" s="2">
        <f t="shared" si="7"/>
        <v>0.63353087441371314</v>
      </c>
      <c r="BC41" s="2">
        <f t="shared" si="8"/>
        <v>4.5822895419937346</v>
      </c>
      <c r="BD41" s="2">
        <f t="shared" si="9"/>
        <v>1.3505207991574681</v>
      </c>
      <c r="BE41" s="2">
        <f t="shared" si="10"/>
        <v>7.8039016315212208</v>
      </c>
      <c r="BF41" s="2">
        <f t="shared" si="11"/>
        <v>21.917870951986391</v>
      </c>
      <c r="BG41" s="2">
        <f t="shared" si="12"/>
        <v>-0.9899613984537784</v>
      </c>
      <c r="BH41" s="2">
        <f t="shared" si="13"/>
        <v>9.3013570245694392</v>
      </c>
      <c r="BI41" s="2">
        <f t="shared" si="14"/>
        <v>0.44020802000164694</v>
      </c>
    </row>
    <row r="42" spans="1:61" hidden="1" x14ac:dyDescent="0.2">
      <c r="A42" t="str">
        <f t="shared" si="15"/>
        <v/>
      </c>
      <c r="B42" t="str">
        <f t="shared" si="16"/>
        <v>WYMiscellaneousPool Pump</v>
      </c>
      <c r="C42" t="str">
        <f t="shared" si="17"/>
        <v>WY2021 CPAMiscellaneous_Pool Pump</v>
      </c>
      <c r="D42" t="s">
        <v>115</v>
      </c>
      <c r="E42" t="s">
        <v>114</v>
      </c>
      <c r="F42" s="3" t="s">
        <v>106</v>
      </c>
      <c r="G42" s="3" t="s">
        <v>45</v>
      </c>
      <c r="H42" s="3" t="s">
        <v>47</v>
      </c>
      <c r="I42" s="7">
        <v>2.6503448275862068E-2</v>
      </c>
      <c r="J42" s="7">
        <v>0.64049999999999996</v>
      </c>
      <c r="K42" s="7">
        <v>3.4936363636363633E-2</v>
      </c>
      <c r="L42" s="7">
        <v>1.2809999999999999</v>
      </c>
      <c r="M42" s="7">
        <v>0.87340909090909091</v>
      </c>
      <c r="N42" s="7">
        <v>0.32024999999999998</v>
      </c>
      <c r="O42" s="7">
        <v>0.27450000000000002</v>
      </c>
      <c r="P42" s="7">
        <v>9.3731707317073171E-2</v>
      </c>
      <c r="Q42" s="7">
        <v>0.11139130434782608</v>
      </c>
      <c r="R42" s="7">
        <v>0.2135</v>
      </c>
      <c r="S42" s="7">
        <v>0.27450000000000002</v>
      </c>
      <c r="T42" s="7">
        <v>0.27450000000000002</v>
      </c>
      <c r="U42" s="7">
        <v>8.1765957446808507E-4</v>
      </c>
      <c r="V42" s="7">
        <v>1.2809999999999999</v>
      </c>
      <c r="W42" s="7">
        <f t="shared" si="18"/>
        <v>0.40718139814719173</v>
      </c>
      <c r="AR42" s="5" t="s">
        <v>106</v>
      </c>
      <c r="AS42" s="5" t="s">
        <v>45</v>
      </c>
      <c r="AT42" s="5" t="s">
        <v>47</v>
      </c>
      <c r="AU42" s="2" t="str">
        <f t="shared" si="0"/>
        <v>NA</v>
      </c>
      <c r="AV42" s="2" t="str">
        <f t="shared" si="1"/>
        <v>NA</v>
      </c>
      <c r="AW42" s="2" t="str">
        <f t="shared" si="2"/>
        <v>NA</v>
      </c>
      <c r="AX42" s="2" t="str">
        <f t="shared" si="3"/>
        <v>NA</v>
      </c>
      <c r="AY42" s="2" t="str">
        <f t="shared" si="4"/>
        <v>NA</v>
      </c>
      <c r="AZ42" s="2" t="str">
        <f t="shared" si="5"/>
        <v>NA</v>
      </c>
      <c r="BA42" s="2" t="str">
        <f t="shared" si="6"/>
        <v>NA</v>
      </c>
      <c r="BB42" s="2">
        <f t="shared" si="7"/>
        <v>7.167654372068565</v>
      </c>
      <c r="BC42" s="2">
        <f t="shared" si="8"/>
        <v>6.9746993457053366</v>
      </c>
      <c r="BD42" s="2">
        <f t="shared" si="9"/>
        <v>16.628905993681009</v>
      </c>
      <c r="BE42" s="2" t="str">
        <f t="shared" si="10"/>
        <v>NA</v>
      </c>
      <c r="BF42" s="2" t="str">
        <f t="shared" si="11"/>
        <v>NA</v>
      </c>
      <c r="BG42" s="2" t="str">
        <f t="shared" si="12"/>
        <v>NA</v>
      </c>
      <c r="BH42" s="2">
        <f t="shared" si="13"/>
        <v>123.86493363114472</v>
      </c>
      <c r="BI42" s="2">
        <f t="shared" si="14"/>
        <v>118.22340887931259</v>
      </c>
    </row>
    <row r="43" spans="1:61" hidden="1" x14ac:dyDescent="0.2">
      <c r="A43" t="str">
        <f t="shared" si="15"/>
        <v/>
      </c>
      <c r="B43" t="str">
        <f t="shared" si="16"/>
        <v>WYMiscellaneousPool Heater</v>
      </c>
      <c r="C43" t="str">
        <f t="shared" si="17"/>
        <v>WY2021 CPAMiscellaneous_Pool Heater</v>
      </c>
      <c r="D43" t="s">
        <v>115</v>
      </c>
      <c r="E43" t="s">
        <v>114</v>
      </c>
      <c r="F43" s="3" t="s">
        <v>107</v>
      </c>
      <c r="G43" s="3" t="s">
        <v>45</v>
      </c>
      <c r="H43" s="3" t="s">
        <v>48</v>
      </c>
      <c r="I43" s="7">
        <v>3.4352365517241377E-2</v>
      </c>
      <c r="J43" s="7">
        <v>0.83018216666666667</v>
      </c>
      <c r="K43" s="7">
        <v>4.5282663636363636E-2</v>
      </c>
      <c r="L43" s="7">
        <v>1.6603643333333333</v>
      </c>
      <c r="M43" s="7">
        <v>1.1320665909090908</v>
      </c>
      <c r="N43" s="7">
        <v>0.41509108333333333</v>
      </c>
      <c r="O43" s="7">
        <v>0.35579235714285712</v>
      </c>
      <c r="P43" s="7">
        <v>0.12149007317073171</v>
      </c>
      <c r="Q43" s="7">
        <v>0.1443795072463768</v>
      </c>
      <c r="R43" s="7">
        <v>0.27672738888888887</v>
      </c>
      <c r="S43" s="7">
        <v>0.35579235714285712</v>
      </c>
      <c r="T43" s="7">
        <v>0.35579235714285712</v>
      </c>
      <c r="U43" s="7">
        <v>1.0598070212765958E-3</v>
      </c>
      <c r="V43" s="7">
        <v>1.6603643333333333</v>
      </c>
      <c r="W43" s="7">
        <f t="shared" si="18"/>
        <v>0.52776695603465762</v>
      </c>
      <c r="AR43" s="5" t="s">
        <v>107</v>
      </c>
      <c r="AS43" s="5" t="s">
        <v>45</v>
      </c>
      <c r="AT43" s="5" t="s">
        <v>48</v>
      </c>
      <c r="AU43" s="2" t="str">
        <f t="shared" si="0"/>
        <v>NA</v>
      </c>
      <c r="AV43" s="2" t="str">
        <f t="shared" si="1"/>
        <v>NA</v>
      </c>
      <c r="AW43" s="2" t="str">
        <f t="shared" si="2"/>
        <v>NA</v>
      </c>
      <c r="AX43" s="2" t="str">
        <f t="shared" si="3"/>
        <v>NA</v>
      </c>
      <c r="AY43" s="2" t="str">
        <f t="shared" si="4"/>
        <v>NA</v>
      </c>
      <c r="AZ43" s="2" t="str">
        <f t="shared" si="5"/>
        <v>NA</v>
      </c>
      <c r="BA43" s="2" t="str">
        <f t="shared" si="6"/>
        <v>NA</v>
      </c>
      <c r="BB43" s="2">
        <f t="shared" si="7"/>
        <v>7.167654372068565</v>
      </c>
      <c r="BC43" s="2">
        <f t="shared" si="8"/>
        <v>14.949398691410671</v>
      </c>
      <c r="BD43" s="2">
        <f t="shared" si="9"/>
        <v>16.628905993681009</v>
      </c>
      <c r="BE43" s="2" t="str">
        <f t="shared" si="10"/>
        <v>NA</v>
      </c>
      <c r="BF43" s="2" t="str">
        <f t="shared" si="11"/>
        <v>NA</v>
      </c>
      <c r="BG43" s="2" t="str">
        <f t="shared" si="12"/>
        <v>NA</v>
      </c>
      <c r="BH43" s="2">
        <f t="shared" si="13"/>
        <v>123.86493363114474</v>
      </c>
      <c r="BI43" s="2">
        <f t="shared" si="14"/>
        <v>138.61684269937891</v>
      </c>
    </row>
    <row r="44" spans="1:61" hidden="1" x14ac:dyDescent="0.2">
      <c r="A44" t="str">
        <f t="shared" si="15"/>
        <v/>
      </c>
      <c r="B44" t="str">
        <f t="shared" si="16"/>
        <v>WYMiscellaneousClothes Washer</v>
      </c>
      <c r="C44" t="str">
        <f t="shared" si="17"/>
        <v>WY2021 CPAMiscellaneous_Clothes Washer</v>
      </c>
      <c r="D44" t="s">
        <v>115</v>
      </c>
      <c r="E44" t="s">
        <v>114</v>
      </c>
      <c r="F44" s="3" t="s">
        <v>108</v>
      </c>
      <c r="G44" s="3" t="s">
        <v>45</v>
      </c>
      <c r="H44" s="3" t="s">
        <v>49</v>
      </c>
      <c r="I44" s="7">
        <v>8.3574072650705183E-3</v>
      </c>
      <c r="J44" s="7">
        <v>0.20197067557253751</v>
      </c>
      <c r="K44" s="7">
        <v>1.1016582303956591E-2</v>
      </c>
      <c r="L44" s="7">
        <v>0.40394135114507501</v>
      </c>
      <c r="M44" s="7">
        <v>0.27541455759891481</v>
      </c>
      <c r="N44" s="7">
        <v>0.10098533778626875</v>
      </c>
      <c r="O44" s="7">
        <v>8.6558860959658937E-2</v>
      </c>
      <c r="P44" s="7">
        <v>2.9556684230127441E-2</v>
      </c>
      <c r="Q44" s="7">
        <v>3.5125334882180441E-2</v>
      </c>
      <c r="R44" s="7">
        <v>0.13464711704835836</v>
      </c>
      <c r="S44" s="7">
        <v>8.6558860959658937E-2</v>
      </c>
      <c r="T44" s="7">
        <v>8.6558860959658937E-2</v>
      </c>
      <c r="U44" s="7">
        <v>2.578349049862181E-4</v>
      </c>
      <c r="V44" s="7">
        <v>0.40394135114507501</v>
      </c>
      <c r="W44" s="7">
        <f t="shared" si="18"/>
        <v>0.13320648691153769</v>
      </c>
      <c r="AR44" s="5" t="s">
        <v>108</v>
      </c>
      <c r="AS44" s="5" t="s">
        <v>45</v>
      </c>
      <c r="AT44" s="5" t="s">
        <v>49</v>
      </c>
      <c r="AU44" s="2" t="str">
        <f t="shared" si="0"/>
        <v>NA</v>
      </c>
      <c r="AV44" s="2" t="str">
        <f t="shared" si="1"/>
        <v>NA</v>
      </c>
      <c r="AW44" s="2">
        <f t="shared" si="2"/>
        <v>5.5605320458428329</v>
      </c>
      <c r="AX44" s="2">
        <f t="shared" si="3"/>
        <v>103.4035204564687</v>
      </c>
      <c r="AY44" s="2" t="str">
        <f t="shared" si="4"/>
        <v>NA</v>
      </c>
      <c r="AZ44" s="2" t="str">
        <f t="shared" si="5"/>
        <v>NA</v>
      </c>
      <c r="BA44" s="2">
        <f t="shared" si="6"/>
        <v>1.7605029874646094</v>
      </c>
      <c r="BB44" s="2">
        <f t="shared" si="7"/>
        <v>7.167654372068565</v>
      </c>
      <c r="BC44" s="2">
        <f t="shared" si="8"/>
        <v>6.9746993457053366</v>
      </c>
      <c r="BD44" s="2">
        <f t="shared" si="9"/>
        <v>6.0515623974724049</v>
      </c>
      <c r="BE44" s="2" t="str">
        <f t="shared" si="10"/>
        <v>NA</v>
      </c>
      <c r="BF44" s="2" t="str">
        <f t="shared" si="11"/>
        <v>NA</v>
      </c>
      <c r="BG44" s="2" t="str">
        <f t="shared" si="12"/>
        <v>NA</v>
      </c>
      <c r="BH44" s="2">
        <f t="shared" si="13"/>
        <v>311.16233407786177</v>
      </c>
      <c r="BI44" s="2">
        <f t="shared" si="14"/>
        <v>27.551622058124007</v>
      </c>
    </row>
    <row r="45" spans="1:61" hidden="1" x14ac:dyDescent="0.2">
      <c r="A45" t="str">
        <f t="shared" si="15"/>
        <v/>
      </c>
      <c r="B45" t="str">
        <f t="shared" si="16"/>
        <v>WYMiscellaneousClothes Dryer</v>
      </c>
      <c r="C45" t="str">
        <f t="shared" si="17"/>
        <v>WY2021 CPAMiscellaneous_Clothes Dryer</v>
      </c>
      <c r="D45" t="s">
        <v>115</v>
      </c>
      <c r="E45" t="s">
        <v>114</v>
      </c>
      <c r="F45" s="3" t="s">
        <v>109</v>
      </c>
      <c r="G45" s="3" t="s">
        <v>45</v>
      </c>
      <c r="H45" s="3" t="s">
        <v>50</v>
      </c>
      <c r="I45" s="7">
        <v>2.7127223566657241E-2</v>
      </c>
      <c r="J45" s="7">
        <v>0.65557456952755</v>
      </c>
      <c r="K45" s="7">
        <v>3.5758612883320912E-2</v>
      </c>
      <c r="L45" s="7">
        <v>1.3111491390551</v>
      </c>
      <c r="M45" s="7">
        <v>0.89396532208302271</v>
      </c>
      <c r="N45" s="7">
        <v>0.327787284763775</v>
      </c>
      <c r="O45" s="7">
        <v>0.28096052979752145</v>
      </c>
      <c r="P45" s="7">
        <v>9.5937741882080485E-2</v>
      </c>
      <c r="Q45" s="7">
        <v>0.11401296861348696</v>
      </c>
      <c r="R45" s="7">
        <v>0.43704971301836665</v>
      </c>
      <c r="S45" s="7">
        <v>0.28096052979752145</v>
      </c>
      <c r="T45" s="7">
        <v>0.28096052979752145</v>
      </c>
      <c r="U45" s="7">
        <v>8.3690370577985107E-4</v>
      </c>
      <c r="V45" s="7">
        <v>1.3111491390551</v>
      </c>
      <c r="W45" s="7">
        <f t="shared" si="18"/>
        <v>0.43237358625334321</v>
      </c>
      <c r="AR45" s="5" t="s">
        <v>109</v>
      </c>
      <c r="AS45" s="5" t="s">
        <v>45</v>
      </c>
      <c r="AT45" s="5" t="s">
        <v>50</v>
      </c>
      <c r="AU45" s="2" t="str">
        <f t="shared" si="0"/>
        <v>NA</v>
      </c>
      <c r="AV45" s="2" t="str">
        <f t="shared" si="1"/>
        <v>NA</v>
      </c>
      <c r="AW45" s="2">
        <f t="shared" si="2"/>
        <v>5.5605320458428338</v>
      </c>
      <c r="AX45" s="2">
        <f t="shared" si="3"/>
        <v>103.40352045646867</v>
      </c>
      <c r="AY45" s="2" t="str">
        <f t="shared" si="4"/>
        <v>NA</v>
      </c>
      <c r="AZ45" s="2" t="str">
        <f t="shared" si="5"/>
        <v>NA</v>
      </c>
      <c r="BA45" s="2">
        <f t="shared" si="6"/>
        <v>1.7605029874646094</v>
      </c>
      <c r="BB45" s="2">
        <f t="shared" si="7"/>
        <v>7.1676543720685633</v>
      </c>
      <c r="BC45" s="2">
        <f t="shared" si="8"/>
        <v>6.9746993457053357</v>
      </c>
      <c r="BD45" s="2">
        <f t="shared" si="9"/>
        <v>6.0515623974724031</v>
      </c>
      <c r="BE45" s="2" t="str">
        <f t="shared" si="10"/>
        <v>NA</v>
      </c>
      <c r="BF45" s="2" t="str">
        <f t="shared" si="11"/>
        <v>NA</v>
      </c>
      <c r="BG45" s="2" t="str">
        <f t="shared" si="12"/>
        <v>NA</v>
      </c>
      <c r="BH45" s="2">
        <f t="shared" si="13"/>
        <v>311.16233407786183</v>
      </c>
      <c r="BI45" s="2">
        <f t="shared" si="14"/>
        <v>27.551622058124011</v>
      </c>
    </row>
    <row r="46" spans="1:61" hidden="1" x14ac:dyDescent="0.2">
      <c r="A46" t="str">
        <f t="shared" si="15"/>
        <v/>
      </c>
      <c r="B46" t="str">
        <f t="shared" si="16"/>
        <v>WYMiscellaneousOther Miscellaneous</v>
      </c>
      <c r="C46" t="str">
        <f t="shared" si="17"/>
        <v>WY2021 CPAMiscellaneous_Other Miscellaneous</v>
      </c>
      <c r="D46" t="s">
        <v>115</v>
      </c>
      <c r="E46" t="s">
        <v>114</v>
      </c>
      <c r="F46" s="3" t="s">
        <v>110</v>
      </c>
      <c r="G46" s="3" t="s">
        <v>45</v>
      </c>
      <c r="H46" s="3" t="s">
        <v>51</v>
      </c>
      <c r="I46" s="7">
        <v>1.6697309292395255</v>
      </c>
      <c r="J46" s="7">
        <v>1.0612854580940514</v>
      </c>
      <c r="K46" s="7">
        <v>1.5963126990095671</v>
      </c>
      <c r="L46" s="7">
        <v>1.397690903395314</v>
      </c>
      <c r="M46" s="7">
        <v>1.7756715456584953</v>
      </c>
      <c r="N46" s="7">
        <v>1.312553961976505</v>
      </c>
      <c r="O46" s="7">
        <v>3.85243145458921</v>
      </c>
      <c r="P46" s="7">
        <v>1.7024561260364752</v>
      </c>
      <c r="Q46" s="7">
        <v>0.54053187852400175</v>
      </c>
      <c r="R46" s="7">
        <v>1.9575266740022428</v>
      </c>
      <c r="S46" s="7">
        <v>0.46655274480573522</v>
      </c>
      <c r="T46" s="7">
        <v>1.6760178618307167</v>
      </c>
      <c r="U46" s="7">
        <v>8.5</v>
      </c>
      <c r="V46" s="7">
        <v>2.5066140468241427</v>
      </c>
      <c r="W46" s="7">
        <f t="shared" si="18"/>
        <v>2.1439554488561416</v>
      </c>
      <c r="AR46" s="5" t="s">
        <v>110</v>
      </c>
      <c r="AS46" s="5" t="s">
        <v>45</v>
      </c>
      <c r="AT46" s="5" t="s">
        <v>51</v>
      </c>
      <c r="AU46" s="2">
        <f t="shared" si="0"/>
        <v>0.29716720701329047</v>
      </c>
      <c r="AV46" s="2">
        <f t="shared" si="1"/>
        <v>4.8127185249803084E-2</v>
      </c>
      <c r="AW46" s="2">
        <f t="shared" si="2"/>
        <v>1.401254880623219</v>
      </c>
      <c r="AX46" s="2">
        <f t="shared" si="3"/>
        <v>1.6943094417891555</v>
      </c>
      <c r="AY46" s="2">
        <f t="shared" si="4"/>
        <v>-0.14232899470188332</v>
      </c>
      <c r="AZ46" s="2">
        <f t="shared" si="5"/>
        <v>1.7905434876576631</v>
      </c>
      <c r="BA46" s="2">
        <f t="shared" si="6"/>
        <v>-5.7398407866022239E-2</v>
      </c>
      <c r="BB46" s="2">
        <f t="shared" si="7"/>
        <v>4.1042376316184068</v>
      </c>
      <c r="BC46" s="2">
        <f t="shared" si="8"/>
        <v>1.5638029244691878</v>
      </c>
      <c r="BD46" s="2">
        <f t="shared" si="9"/>
        <v>2.5251171119170976</v>
      </c>
      <c r="BE46" s="2">
        <f t="shared" si="10"/>
        <v>0.35280394518839353</v>
      </c>
      <c r="BF46" s="2">
        <f t="shared" si="11"/>
        <v>5.020181455940631</v>
      </c>
      <c r="BG46" s="2">
        <f t="shared" si="12"/>
        <v>-0.53777421163601458</v>
      </c>
      <c r="BH46" s="2">
        <f t="shared" si="13"/>
        <v>3.7659310669986432</v>
      </c>
      <c r="BI46" s="2">
        <f t="shared" si="14"/>
        <v>-2.3865040461821696E-2</v>
      </c>
    </row>
    <row r="47" spans="1:61" hidden="1" x14ac:dyDescent="0.2">
      <c r="A47">
        <f t="shared" si="15"/>
        <v>1</v>
      </c>
      <c r="B47" t="str">
        <f t="shared" si="16"/>
        <v>WACoolingAir-Cooled Chiller</v>
      </c>
      <c r="C47" t="str">
        <f t="shared" si="17"/>
        <v>WA2021 CPACooling_Air-Cooled Chiller</v>
      </c>
      <c r="D47" t="s">
        <v>116</v>
      </c>
      <c r="E47" t="s">
        <v>114</v>
      </c>
      <c r="F47" s="3" t="s">
        <v>66</v>
      </c>
      <c r="G47" s="3" t="s">
        <v>3</v>
      </c>
      <c r="H47" s="3" t="s">
        <v>4</v>
      </c>
      <c r="I47" s="7">
        <v>2.4986851149505962</v>
      </c>
      <c r="J47" s="7">
        <v>2.0565581306656187</v>
      </c>
      <c r="K47" s="7">
        <v>1.6848196762275431</v>
      </c>
      <c r="L47" s="7">
        <v>1.568423741628528</v>
      </c>
      <c r="M47" s="7">
        <v>5.2892330864855923</v>
      </c>
      <c r="N47" s="7">
        <v>0.91305622445490053</v>
      </c>
      <c r="O47" s="7">
        <v>3.8851078700981612</v>
      </c>
      <c r="P47" s="7">
        <v>2.8660698074113307</v>
      </c>
      <c r="Q47" s="7">
        <v>1.9270109291383271</v>
      </c>
      <c r="R47" s="7">
        <v>0.57908450217984064</v>
      </c>
      <c r="S47" s="7">
        <v>1.8339573975974859</v>
      </c>
      <c r="T47" s="7">
        <v>3.4107753860614252</v>
      </c>
      <c r="U47" s="7">
        <v>29.984221379407153</v>
      </c>
      <c r="V47" s="7">
        <v>1.4508200457782778</v>
      </c>
      <c r="W47" s="7">
        <f>AVERAGE(I47:V47)</f>
        <v>4.2819873780060558</v>
      </c>
      <c r="AR47" s="5" t="s">
        <v>66</v>
      </c>
      <c r="AS47" s="5" t="s">
        <v>3</v>
      </c>
      <c r="AT47" s="5" t="s">
        <v>4</v>
      </c>
      <c r="AU47" s="2">
        <f t="shared" si="0"/>
        <v>-0.18917949585610283</v>
      </c>
      <c r="AV47" s="2">
        <f t="shared" si="1"/>
        <v>-0.35146264235880242</v>
      </c>
      <c r="AW47" s="2">
        <f t="shared" si="2"/>
        <v>-0.39951580295456479</v>
      </c>
      <c r="AX47" s="2">
        <f t="shared" si="3"/>
        <v>-0.50714579618364852</v>
      </c>
      <c r="AY47" s="2">
        <f t="shared" si="4"/>
        <v>0.51403066280555776</v>
      </c>
      <c r="AZ47" s="2">
        <f t="shared" si="5"/>
        <v>-0.77070188886923985</v>
      </c>
      <c r="BA47" s="2">
        <f t="shared" si="6"/>
        <v>-0.30621767683957057</v>
      </c>
      <c r="BB47" s="2">
        <f t="shared" si="7"/>
        <v>-0.3254945625182305</v>
      </c>
      <c r="BC47" s="2">
        <f t="shared" si="8"/>
        <v>-1.9446866922164463E-2</v>
      </c>
      <c r="BD47" s="2">
        <f t="shared" si="9"/>
        <v>0.18361949206510952</v>
      </c>
      <c r="BE47" s="2">
        <f t="shared" si="10"/>
        <v>0.1499552671746105</v>
      </c>
      <c r="BF47" s="2">
        <f t="shared" si="11"/>
        <v>1.7315792110269532</v>
      </c>
      <c r="BG47" s="2">
        <f t="shared" si="12"/>
        <v>-0.16838922651908028</v>
      </c>
      <c r="BH47" s="2">
        <f t="shared" si="13"/>
        <v>-0.11299964678591468</v>
      </c>
      <c r="BI47" s="2">
        <f t="shared" si="14"/>
        <v>-0.17375450141480819</v>
      </c>
    </row>
    <row r="48" spans="1:61" hidden="1" x14ac:dyDescent="0.2">
      <c r="A48" t="str">
        <f t="shared" si="15"/>
        <v/>
      </c>
      <c r="B48" t="str">
        <f t="shared" si="16"/>
        <v>WACoolingWater-Cooled Chiller</v>
      </c>
      <c r="C48" t="str">
        <f t="shared" si="17"/>
        <v>WA2021 CPACooling_Water-Cooled Chiller</v>
      </c>
      <c r="D48" t="s">
        <v>116</v>
      </c>
      <c r="E48" t="s">
        <v>114</v>
      </c>
      <c r="F48" s="3" t="s">
        <v>67</v>
      </c>
      <c r="G48" s="3" t="s">
        <v>3</v>
      </c>
      <c r="H48" s="3" t="s">
        <v>5</v>
      </c>
      <c r="I48" s="7">
        <v>2.7257828334751353</v>
      </c>
      <c r="J48" s="7">
        <v>2.2426305241527515</v>
      </c>
      <c r="K48" s="7">
        <v>1.8372580756460946</v>
      </c>
      <c r="L48" s="7">
        <v>1.710330919089351</v>
      </c>
      <c r="M48" s="7">
        <v>5.4049729512796283</v>
      </c>
      <c r="N48" s="7">
        <v>0.99566733791643003</v>
      </c>
      <c r="O48" s="7">
        <v>5.1107075736035581</v>
      </c>
      <c r="P48" s="7">
        <v>3.0852133599390417</v>
      </c>
      <c r="Q48" s="7">
        <v>2.0743527767371188</v>
      </c>
      <c r="R48" s="7">
        <v>0.71220148998813326</v>
      </c>
      <c r="S48" s="7">
        <v>2.1245191474498366</v>
      </c>
      <c r="T48" s="7">
        <v>3.9511591844122562</v>
      </c>
      <c r="U48" s="7">
        <v>32.709394001701625</v>
      </c>
      <c r="V48" s="7">
        <v>1.5820867259716076</v>
      </c>
      <c r="W48" s="7">
        <f t="shared" ref="W48:W91" si="19">AVERAGE(I48:V48)</f>
        <v>4.7333054929544689</v>
      </c>
      <c r="AR48" s="5" t="s">
        <v>67</v>
      </c>
      <c r="AS48" s="5" t="s">
        <v>3</v>
      </c>
      <c r="AT48" s="5" t="s">
        <v>5</v>
      </c>
      <c r="AU48" s="2">
        <f t="shared" si="0"/>
        <v>-0.19088994289548444</v>
      </c>
      <c r="AV48" s="2">
        <f t="shared" si="1"/>
        <v>-0.34941372404940652</v>
      </c>
      <c r="AW48" s="2">
        <f t="shared" si="2"/>
        <v>-0.39761869856831311</v>
      </c>
      <c r="AX48" s="2">
        <f t="shared" si="3"/>
        <v>-0.50558872627832363</v>
      </c>
      <c r="AY48" s="2">
        <f t="shared" si="4"/>
        <v>0.53714239435170663</v>
      </c>
      <c r="AZ48" s="2">
        <f t="shared" si="5"/>
        <v>-0.76997746938488754</v>
      </c>
      <c r="BA48" s="2">
        <f t="shared" si="6"/>
        <v>-0.28299738036133559</v>
      </c>
      <c r="BB48" s="2">
        <f t="shared" si="7"/>
        <v>-0.42179546258938849</v>
      </c>
      <c r="BC48" s="2">
        <f t="shared" si="8"/>
        <v>-0.15944299450792843</v>
      </c>
      <c r="BD48" s="2">
        <f t="shared" si="9"/>
        <v>0.14508486888029326</v>
      </c>
      <c r="BE48" s="2">
        <f t="shared" si="10"/>
        <v>0.26474147573094609</v>
      </c>
      <c r="BF48" s="2">
        <f t="shared" si="11"/>
        <v>2.0042399222348446</v>
      </c>
      <c r="BG48" s="2">
        <f t="shared" si="12"/>
        <v>-0.17014353117485626</v>
      </c>
      <c r="BH48" s="2">
        <f t="shared" si="13"/>
        <v>-0.11019735445421153</v>
      </c>
      <c r="BI48" s="2">
        <f t="shared" si="14"/>
        <v>-0.18101166590602613</v>
      </c>
    </row>
    <row r="49" spans="1:61" hidden="1" x14ac:dyDescent="0.2">
      <c r="A49" t="str">
        <f t="shared" si="15"/>
        <v/>
      </c>
      <c r="B49" t="str">
        <f t="shared" si="16"/>
        <v>WACoolingRTU</v>
      </c>
      <c r="C49" t="str">
        <f t="shared" si="17"/>
        <v>WA2021 CPACooling_RTU</v>
      </c>
      <c r="D49" t="s">
        <v>116</v>
      </c>
      <c r="E49" t="s">
        <v>114</v>
      </c>
      <c r="F49" s="3" t="s">
        <v>68</v>
      </c>
      <c r="G49" s="3" t="s">
        <v>3</v>
      </c>
      <c r="H49" s="3" t="s">
        <v>6</v>
      </c>
      <c r="I49" s="7">
        <v>2.2747337978263653</v>
      </c>
      <c r="J49" s="7">
        <v>2.0784105312551664</v>
      </c>
      <c r="K49" s="7">
        <v>1.7027220899434929</v>
      </c>
      <c r="L49" s="7">
        <v>1.5850893653155818</v>
      </c>
      <c r="M49" s="7">
        <v>5.7526649532731442</v>
      </c>
      <c r="N49" s="7">
        <v>0.92275809968033407</v>
      </c>
      <c r="O49" s="7">
        <v>2.7282799580337009</v>
      </c>
      <c r="P49" s="7">
        <v>2.3213183870711758</v>
      </c>
      <c r="Q49" s="7">
        <v>1.5607456211738833</v>
      </c>
      <c r="R49" s="7">
        <v>1.0791995127236913</v>
      </c>
      <c r="S49" s="7">
        <v>1.7091867638373586</v>
      </c>
      <c r="T49" s="7">
        <v>3.1787282255931268</v>
      </c>
      <c r="U49" s="7">
        <v>27.296805573916384</v>
      </c>
      <c r="V49" s="7">
        <v>1.4662360461095847</v>
      </c>
      <c r="W49" s="7">
        <f t="shared" si="19"/>
        <v>3.9754913518394992</v>
      </c>
      <c r="AR49" s="5" t="s">
        <v>68</v>
      </c>
      <c r="AS49" s="5" t="s">
        <v>3</v>
      </c>
      <c r="AT49" s="5" t="s">
        <v>6</v>
      </c>
      <c r="AU49" s="2">
        <f t="shared" si="0"/>
        <v>-0.29440237688491788</v>
      </c>
      <c r="AV49" s="2">
        <f t="shared" si="1"/>
        <v>-0.4239834718852985</v>
      </c>
      <c r="AW49" s="2">
        <f t="shared" si="2"/>
        <v>-0.46666322564995799</v>
      </c>
      <c r="AX49" s="2">
        <f t="shared" si="3"/>
        <v>-0.5622578036497734</v>
      </c>
      <c r="AY49" s="2">
        <f t="shared" si="4"/>
        <v>0.44342416672910945</v>
      </c>
      <c r="AZ49" s="2">
        <f t="shared" si="5"/>
        <v>-0.79634249234741505</v>
      </c>
      <c r="BA49" s="2">
        <f t="shared" si="6"/>
        <v>-0.51038158107425413</v>
      </c>
      <c r="BB49" s="2">
        <f t="shared" si="7"/>
        <v>-6.709708283470428E-2</v>
      </c>
      <c r="BC49" s="2">
        <f t="shared" si="8"/>
        <v>0.35619496515713034</v>
      </c>
      <c r="BD49" s="2">
        <f t="shared" si="9"/>
        <v>-0.29188198587015901</v>
      </c>
      <c r="BE49" s="2">
        <f t="shared" si="10"/>
        <v>-3.8492135304654673E-2</v>
      </c>
      <c r="BF49" s="2">
        <f t="shared" si="11"/>
        <v>1.2839452711006376</v>
      </c>
      <c r="BG49" s="2">
        <f t="shared" si="12"/>
        <v>-0.2763101301383778</v>
      </c>
      <c r="BH49" s="2">
        <f t="shared" si="13"/>
        <v>-0.21218591670156195</v>
      </c>
      <c r="BI49" s="2">
        <f t="shared" si="14"/>
        <v>-0.26425472007028461</v>
      </c>
    </row>
    <row r="50" spans="1:61" hidden="1" x14ac:dyDescent="0.2">
      <c r="A50" t="str">
        <f t="shared" si="15"/>
        <v/>
      </c>
      <c r="B50" t="str">
        <f t="shared" si="16"/>
        <v>WACoolingPTAC</v>
      </c>
      <c r="C50" t="str">
        <f t="shared" si="17"/>
        <v>WA2021 CPACooling_PTAC</v>
      </c>
      <c r="D50" t="s">
        <v>116</v>
      </c>
      <c r="E50" t="s">
        <v>114</v>
      </c>
      <c r="F50" s="3" t="s">
        <v>69</v>
      </c>
      <c r="G50" s="3" t="s">
        <v>3</v>
      </c>
      <c r="H50" s="3" t="s">
        <v>7</v>
      </c>
      <c r="I50" s="7">
        <v>2.2295868811110084</v>
      </c>
      <c r="J50" s="7">
        <v>2.0371600661481892</v>
      </c>
      <c r="K50" s="7">
        <v>1.6689279587543693</v>
      </c>
      <c r="L50" s="7">
        <v>1.6688427484168691</v>
      </c>
      <c r="M50" s="7">
        <v>5.6384911164114646</v>
      </c>
      <c r="N50" s="7">
        <v>0.90444400810860925</v>
      </c>
      <c r="O50" s="7">
        <v>2.6741314558400711</v>
      </c>
      <c r="P50" s="7">
        <v>2.2752469003807008</v>
      </c>
      <c r="Q50" s="7">
        <v>1.5297693141262949</v>
      </c>
      <c r="R50" s="7">
        <v>1.0577805095125252</v>
      </c>
      <c r="S50" s="7">
        <v>1.6752643274838428</v>
      </c>
      <c r="T50" s="7">
        <v>3.1156396221711615</v>
      </c>
      <c r="U50" s="7">
        <v>26.755042573332101</v>
      </c>
      <c r="V50" s="7">
        <v>1.5437094251971315</v>
      </c>
      <c r="W50" s="7">
        <f t="shared" si="19"/>
        <v>3.9124312076424523</v>
      </c>
      <c r="AR50" s="5" t="s">
        <v>69</v>
      </c>
      <c r="AS50" s="5" t="s">
        <v>3</v>
      </c>
      <c r="AT50" s="5" t="s">
        <v>7</v>
      </c>
      <c r="AU50" s="2">
        <f t="shared" si="0"/>
        <v>-0.41251172808791314</v>
      </c>
      <c r="AV50" s="2">
        <f t="shared" si="1"/>
        <v>-0.520402360199401</v>
      </c>
      <c r="AW50" s="2">
        <f t="shared" si="2"/>
        <v>-0.55593798838666275</v>
      </c>
      <c r="AX50" s="2">
        <f t="shared" si="3"/>
        <v>-0.56114208570108159</v>
      </c>
      <c r="AY50" s="2">
        <f t="shared" si="4"/>
        <v>0.2018106943219129</v>
      </c>
      <c r="AZ50" s="2">
        <f t="shared" si="5"/>
        <v>-0.83043253929268757</v>
      </c>
      <c r="BA50" s="2">
        <f t="shared" si="6"/>
        <v>-0.59233836763633763</v>
      </c>
      <c r="BB50" s="2">
        <f t="shared" si="7"/>
        <v>-0.22325486266867056</v>
      </c>
      <c r="BC50" s="2">
        <f t="shared" si="8"/>
        <v>0.12918271030809048</v>
      </c>
      <c r="BD50" s="2">
        <f t="shared" si="9"/>
        <v>-0.41041322305714745</v>
      </c>
      <c r="BE50" s="2">
        <f t="shared" si="10"/>
        <v>-0.19943807156558602</v>
      </c>
      <c r="BF50" s="2">
        <f t="shared" si="11"/>
        <v>0.90163772737348302</v>
      </c>
      <c r="BG50" s="2">
        <f t="shared" si="12"/>
        <v>-0.39744792624401393</v>
      </c>
      <c r="BH50" s="2">
        <f t="shared" si="13"/>
        <v>-0.29541454123830369</v>
      </c>
      <c r="BI50" s="2">
        <f t="shared" si="14"/>
        <v>-0.38172602203838613</v>
      </c>
    </row>
    <row r="51" spans="1:61" hidden="1" x14ac:dyDescent="0.2">
      <c r="A51" t="str">
        <f t="shared" si="15"/>
        <v/>
      </c>
      <c r="B51" t="str">
        <f t="shared" si="16"/>
        <v>WACoolingPTHP</v>
      </c>
      <c r="C51" t="str">
        <f t="shared" si="17"/>
        <v>WA2021 CPACooling_PTHP</v>
      </c>
      <c r="D51" t="s">
        <v>116</v>
      </c>
      <c r="E51" t="s">
        <v>114</v>
      </c>
      <c r="F51" s="3" t="s">
        <v>70</v>
      </c>
      <c r="G51" s="3" t="s">
        <v>3</v>
      </c>
      <c r="H51" s="3" t="s">
        <v>8</v>
      </c>
      <c r="I51" s="7">
        <v>2.2742036768631619</v>
      </c>
      <c r="J51" s="7">
        <v>2.0778147705448888</v>
      </c>
      <c r="K51" s="7">
        <v>1.7022255266433426</v>
      </c>
      <c r="L51" s="7">
        <v>1.5847120978241342</v>
      </c>
      <c r="M51" s="7">
        <v>5.7514051996427336</v>
      </c>
      <c r="N51" s="7">
        <v>0.84139917777841289</v>
      </c>
      <c r="O51" s="7">
        <v>2.726951034527596</v>
      </c>
      <c r="P51" s="7">
        <v>2.3204627094102577</v>
      </c>
      <c r="Q51" s="7">
        <v>1.5601703036431851</v>
      </c>
      <c r="R51" s="7">
        <v>1.0791091413809837</v>
      </c>
      <c r="S51" s="7">
        <v>1.7081349565980739</v>
      </c>
      <c r="T51" s="7">
        <v>3.1767720851466077</v>
      </c>
      <c r="U51" s="7">
        <v>27.290444122357943</v>
      </c>
      <c r="V51" s="7">
        <v>1.4658870669245054</v>
      </c>
      <c r="W51" s="7">
        <f t="shared" si="19"/>
        <v>3.9685494192347019</v>
      </c>
      <c r="AR51" s="5" t="s">
        <v>70</v>
      </c>
      <c r="AS51" s="5" t="s">
        <v>3</v>
      </c>
      <c r="AT51" s="5" t="s">
        <v>8</v>
      </c>
      <c r="AU51" s="2">
        <f t="shared" si="0"/>
        <v>-0.29454559779462453</v>
      </c>
      <c r="AV51" s="2">
        <f t="shared" si="1"/>
        <v>-0.42403723532314641</v>
      </c>
      <c r="AW51" s="2">
        <f t="shared" si="2"/>
        <v>-0.46677392365092918</v>
      </c>
      <c r="AX51" s="2">
        <f t="shared" si="3"/>
        <v>-0.5619599427532096</v>
      </c>
      <c r="AY51" s="2">
        <f t="shared" si="4"/>
        <v>0.44328037362565187</v>
      </c>
      <c r="AZ51" s="2">
        <f t="shared" si="5"/>
        <v>-0.7974089351309932</v>
      </c>
      <c r="BA51" s="2">
        <f t="shared" si="6"/>
        <v>-0.50948697640276119</v>
      </c>
      <c r="BB51" s="2">
        <f t="shared" si="7"/>
        <v>-6.6202398938478679E-2</v>
      </c>
      <c r="BC51" s="2">
        <f t="shared" si="8"/>
        <v>0.35749559973886735</v>
      </c>
      <c r="BD51" s="2">
        <f t="shared" si="9"/>
        <v>-0.29192559092060999</v>
      </c>
      <c r="BE51" s="2">
        <f t="shared" si="10"/>
        <v>-3.8644805504078561E-2</v>
      </c>
      <c r="BF51" s="2">
        <f t="shared" si="11"/>
        <v>1.2835826215656567</v>
      </c>
      <c r="BG51" s="2">
        <f t="shared" si="12"/>
        <v>-0.27645702337910227</v>
      </c>
      <c r="BH51" s="2">
        <f t="shared" si="13"/>
        <v>-0.21230718810943305</v>
      </c>
      <c r="BI51" s="2">
        <f t="shared" si="14"/>
        <v>-0.26160503104558197</v>
      </c>
    </row>
    <row r="52" spans="1:61" hidden="1" x14ac:dyDescent="0.2">
      <c r="A52" t="str">
        <f t="shared" si="15"/>
        <v/>
      </c>
      <c r="B52" t="str">
        <f t="shared" si="16"/>
        <v>WACoolingEvaporative AC</v>
      </c>
      <c r="C52" t="str">
        <f t="shared" si="17"/>
        <v>WA2021 CPACooling_Evaporative AC</v>
      </c>
      <c r="D52" t="s">
        <v>116</v>
      </c>
      <c r="E52" t="s">
        <v>114</v>
      </c>
      <c r="F52" s="3" t="s">
        <v>71</v>
      </c>
      <c r="G52" s="3" t="s">
        <v>3</v>
      </c>
      <c r="H52" s="3" t="s">
        <v>9</v>
      </c>
      <c r="I52" s="7">
        <v>0.90989351913054617</v>
      </c>
      <c r="J52" s="7">
        <v>0.8313642125020666</v>
      </c>
      <c r="K52" s="7">
        <v>0.68108883597739722</v>
      </c>
      <c r="L52" s="7">
        <v>0.6340357461262327</v>
      </c>
      <c r="M52" s="7">
        <v>2.3010659813092578</v>
      </c>
      <c r="N52" s="7">
        <v>0.36910323987213367</v>
      </c>
      <c r="O52" s="7">
        <v>1.0913119832134803</v>
      </c>
      <c r="P52" s="7">
        <v>0.92852735482847037</v>
      </c>
      <c r="Q52" s="7">
        <v>0.6242982484695534</v>
      </c>
      <c r="R52" s="7">
        <v>0.43167980508947656</v>
      </c>
      <c r="S52" s="7">
        <v>0.68367470553494347</v>
      </c>
      <c r="T52" s="7">
        <v>1.2714912902372508</v>
      </c>
      <c r="U52" s="7">
        <v>10.918722229566555</v>
      </c>
      <c r="V52" s="7">
        <v>0.58649441844383388</v>
      </c>
      <c r="W52" s="7">
        <f t="shared" si="19"/>
        <v>1.5901965407357999</v>
      </c>
      <c r="AR52" s="5" t="s">
        <v>71</v>
      </c>
      <c r="AS52" s="5" t="s">
        <v>3</v>
      </c>
      <c r="AT52" s="5" t="s">
        <v>9</v>
      </c>
      <c r="AU52" s="2">
        <f t="shared" si="0"/>
        <v>-0.29440237688491788</v>
      </c>
      <c r="AV52" s="2">
        <f t="shared" si="1"/>
        <v>-0.4239834718852985</v>
      </c>
      <c r="AW52" s="2">
        <f t="shared" si="2"/>
        <v>-0.4666632256499581</v>
      </c>
      <c r="AX52" s="2">
        <f t="shared" si="3"/>
        <v>-0.5622578036497734</v>
      </c>
      <c r="AY52" s="2">
        <f t="shared" si="4"/>
        <v>0.44342416672910945</v>
      </c>
      <c r="AZ52" s="2">
        <f t="shared" si="5"/>
        <v>-0.79634249234741494</v>
      </c>
      <c r="BA52" s="2">
        <f t="shared" si="6"/>
        <v>-0.51038158107425413</v>
      </c>
      <c r="BB52" s="2">
        <f t="shared" si="7"/>
        <v>-6.709708283470428E-2</v>
      </c>
      <c r="BC52" s="2">
        <f t="shared" si="8"/>
        <v>0.35619496515713034</v>
      </c>
      <c r="BD52" s="2">
        <f t="shared" si="9"/>
        <v>-0.2918819858701589</v>
      </c>
      <c r="BE52" s="2">
        <f t="shared" si="10"/>
        <v>-3.8492135304654673E-2</v>
      </c>
      <c r="BF52" s="2">
        <f t="shared" si="11"/>
        <v>1.2839452711006376</v>
      </c>
      <c r="BG52" s="2">
        <f t="shared" si="12"/>
        <v>-0.27631013013837769</v>
      </c>
      <c r="BH52" s="2">
        <f t="shared" si="13"/>
        <v>-0.21218591670156206</v>
      </c>
      <c r="BI52" s="2">
        <f t="shared" si="14"/>
        <v>-0.26425472007028461</v>
      </c>
    </row>
    <row r="53" spans="1:61" hidden="1" x14ac:dyDescent="0.2">
      <c r="A53" t="str">
        <f t="shared" si="15"/>
        <v/>
      </c>
      <c r="B53" t="str">
        <f t="shared" si="16"/>
        <v>WACoolingAir-Source Heat Pump</v>
      </c>
      <c r="C53" t="str">
        <f t="shared" si="17"/>
        <v>WA2021 CPACooling_Air-Source Heat Pump</v>
      </c>
      <c r="D53" t="s">
        <v>116</v>
      </c>
      <c r="E53" t="s">
        <v>114</v>
      </c>
      <c r="F53" s="3" t="s">
        <v>72</v>
      </c>
      <c r="G53" s="3" t="s">
        <v>3</v>
      </c>
      <c r="H53" s="3" t="s">
        <v>10</v>
      </c>
      <c r="I53" s="7">
        <v>2.2742036768631619</v>
      </c>
      <c r="J53" s="7">
        <v>2.0778147705448888</v>
      </c>
      <c r="K53" s="7">
        <v>1.7022255266433426</v>
      </c>
      <c r="L53" s="7">
        <v>1.5847120978241342</v>
      </c>
      <c r="M53" s="7">
        <v>5.7514051996427336</v>
      </c>
      <c r="N53" s="7">
        <v>0.84139917777841289</v>
      </c>
      <c r="O53" s="7">
        <v>2.726951034527596</v>
      </c>
      <c r="P53" s="7">
        <v>2.3204627094102577</v>
      </c>
      <c r="Q53" s="7">
        <v>1.5601703036431851</v>
      </c>
      <c r="R53" s="7">
        <v>1.0791091413809837</v>
      </c>
      <c r="S53" s="7">
        <v>1.7081349565980739</v>
      </c>
      <c r="T53" s="7">
        <v>3.1767720851466077</v>
      </c>
      <c r="U53" s="7">
        <v>27.290444122357943</v>
      </c>
      <c r="V53" s="7">
        <v>1.4658870669245054</v>
      </c>
      <c r="W53" s="7">
        <f t="shared" si="19"/>
        <v>3.9685494192347019</v>
      </c>
      <c r="AR53" s="5" t="s">
        <v>72</v>
      </c>
      <c r="AS53" s="5" t="s">
        <v>3</v>
      </c>
      <c r="AT53" s="5" t="s">
        <v>10</v>
      </c>
      <c r="AU53" s="2">
        <f t="shared" si="0"/>
        <v>-0.29454559779462453</v>
      </c>
      <c r="AV53" s="2">
        <f t="shared" si="1"/>
        <v>-0.42403723532314641</v>
      </c>
      <c r="AW53" s="2">
        <f t="shared" si="2"/>
        <v>-0.46677392365092918</v>
      </c>
      <c r="AX53" s="2">
        <f t="shared" si="3"/>
        <v>-0.5619599427532096</v>
      </c>
      <c r="AY53" s="2">
        <f t="shared" si="4"/>
        <v>0.44328037362565187</v>
      </c>
      <c r="AZ53" s="2">
        <f t="shared" si="5"/>
        <v>-0.7974089351309932</v>
      </c>
      <c r="BA53" s="2">
        <f t="shared" si="6"/>
        <v>-0.50948697640276119</v>
      </c>
      <c r="BB53" s="2">
        <f t="shared" si="7"/>
        <v>-6.6202398938478679E-2</v>
      </c>
      <c r="BC53" s="2">
        <f t="shared" si="8"/>
        <v>0.35749559973886735</v>
      </c>
      <c r="BD53" s="2">
        <f t="shared" si="9"/>
        <v>-0.29192559092060999</v>
      </c>
      <c r="BE53" s="2">
        <f t="shared" si="10"/>
        <v>-3.8644805504078561E-2</v>
      </c>
      <c r="BF53" s="2">
        <f t="shared" si="11"/>
        <v>1.2835826215656567</v>
      </c>
      <c r="BG53" s="2">
        <f t="shared" si="12"/>
        <v>-0.27645702337910227</v>
      </c>
      <c r="BH53" s="2">
        <f t="shared" si="13"/>
        <v>-0.21230718810943305</v>
      </c>
      <c r="BI53" s="2">
        <f t="shared" si="14"/>
        <v>-0.26160503104558197</v>
      </c>
    </row>
    <row r="54" spans="1:61" hidden="1" x14ac:dyDescent="0.2">
      <c r="A54" t="str">
        <f t="shared" si="15"/>
        <v/>
      </c>
      <c r="B54" t="str">
        <f t="shared" si="16"/>
        <v>WACoolingGeothermal Heat Pump</v>
      </c>
      <c r="C54" t="str">
        <f t="shared" si="17"/>
        <v>WA2021 CPACooling_Geothermal Heat Pump</v>
      </c>
      <c r="D54" t="s">
        <v>116</v>
      </c>
      <c r="E54" t="s">
        <v>114</v>
      </c>
      <c r="F54" s="3" t="s">
        <v>73</v>
      </c>
      <c r="G54" s="3" t="s">
        <v>3</v>
      </c>
      <c r="H54" s="3" t="s">
        <v>11</v>
      </c>
      <c r="I54" s="7">
        <v>1.9969504131077727</v>
      </c>
      <c r="J54" s="7">
        <v>1.8244178817734773</v>
      </c>
      <c r="K54" s="7">
        <v>1.49470126954626</v>
      </c>
      <c r="L54" s="7">
        <v>1.2351737669982661</v>
      </c>
      <c r="M54" s="7">
        <v>4.4833057014299706</v>
      </c>
      <c r="N54" s="7">
        <v>0.66181784834399082</v>
      </c>
      <c r="O54" s="7">
        <v>2.12544703257679</v>
      </c>
      <c r="P54" s="7">
        <v>1.8086773968486243</v>
      </c>
      <c r="Q54" s="7">
        <v>1.2160698605456373</v>
      </c>
      <c r="R54" s="7">
        <v>1.05266046174856</v>
      </c>
      <c r="S54" s="7">
        <v>1.3313250131243917</v>
      </c>
      <c r="T54" s="7">
        <v>2.4759847701812308</v>
      </c>
      <c r="U54" s="7">
        <v>23.963404957293271</v>
      </c>
      <c r="V54" s="7">
        <v>1.1425578519487756</v>
      </c>
      <c r="W54" s="7">
        <f t="shared" si="19"/>
        <v>3.3437495875333583</v>
      </c>
      <c r="AR54" s="5" t="s">
        <v>73</v>
      </c>
      <c r="AS54" s="5" t="s">
        <v>3</v>
      </c>
      <c r="AT54" s="5" t="s">
        <v>11</v>
      </c>
      <c r="AU54" s="2">
        <f t="shared" si="0"/>
        <v>1.6457362839570777E-2</v>
      </c>
      <c r="AV54" s="2">
        <f t="shared" si="1"/>
        <v>-0.17001345863771633</v>
      </c>
      <c r="AW54" s="2">
        <f t="shared" si="2"/>
        <v>-0.23165401392455431</v>
      </c>
      <c r="AX54" s="2">
        <f t="shared" si="3"/>
        <v>-0.43941228953910305</v>
      </c>
      <c r="AY54" s="2">
        <f t="shared" si="4"/>
        <v>0.8463353868507959</v>
      </c>
      <c r="AZ54" s="2">
        <f t="shared" si="5"/>
        <v>-0.52898604520793535</v>
      </c>
      <c r="BA54" s="2">
        <f t="shared" si="6"/>
        <v>-0.37177503111554899</v>
      </c>
      <c r="BB54" s="2">
        <f t="shared" si="7"/>
        <v>0.19567831377934897</v>
      </c>
      <c r="BC54" s="2">
        <f t="shared" si="8"/>
        <v>0.73820113460723924</v>
      </c>
      <c r="BD54" s="2">
        <f t="shared" si="9"/>
        <v>-0.26860555873132497</v>
      </c>
      <c r="BE54" s="2">
        <f t="shared" si="10"/>
        <v>0.22995524859108873</v>
      </c>
      <c r="BF54" s="2">
        <f t="shared" si="11"/>
        <v>1.9216094603397846</v>
      </c>
      <c r="BG54" s="2">
        <f t="shared" si="12"/>
        <v>4.2520372143149077E-2</v>
      </c>
      <c r="BH54" s="2">
        <f t="shared" si="13"/>
        <v>7.49456302735374E-3</v>
      </c>
      <c r="BI54" s="2">
        <f t="shared" si="14"/>
        <v>3.4998159571280052E-2</v>
      </c>
    </row>
    <row r="55" spans="1:61" hidden="1" x14ac:dyDescent="0.2">
      <c r="A55" t="str">
        <f t="shared" si="15"/>
        <v/>
      </c>
      <c r="B55" t="str">
        <f t="shared" si="16"/>
        <v>WAHeatingElectric Furnace</v>
      </c>
      <c r="C55" t="str">
        <f t="shared" si="17"/>
        <v>WA2021 CPAHeating_Electric Furnace</v>
      </c>
      <c r="D55" t="s">
        <v>116</v>
      </c>
      <c r="E55" t="s">
        <v>114</v>
      </c>
      <c r="F55" s="3" t="s">
        <v>74</v>
      </c>
      <c r="G55" s="3" t="s">
        <v>12</v>
      </c>
      <c r="H55" s="3" t="s">
        <v>13</v>
      </c>
      <c r="I55" s="7">
        <v>1.716291243611378</v>
      </c>
      <c r="J55" s="7">
        <v>2.9576675412569409</v>
      </c>
      <c r="K55" s="7">
        <v>0.947638197081208</v>
      </c>
      <c r="L55" s="7">
        <v>3.0932988106460479</v>
      </c>
      <c r="M55" s="7">
        <v>3.9609011990566461</v>
      </c>
      <c r="N55" s="7">
        <v>1.1463482077946872</v>
      </c>
      <c r="O55" s="7">
        <v>4.1016069152320158</v>
      </c>
      <c r="P55" s="7">
        <v>5.3951039482939418</v>
      </c>
      <c r="Q55" s="7">
        <v>5.169102586156229</v>
      </c>
      <c r="R55" s="7">
        <v>3.9022099227280815</v>
      </c>
      <c r="S55" s="7">
        <v>2.7273716452163019</v>
      </c>
      <c r="T55" s="7">
        <v>0.84470964093513046</v>
      </c>
      <c r="U55" s="7">
        <v>1.716291243611378</v>
      </c>
      <c r="V55" s="7">
        <v>2.5774921737023111</v>
      </c>
      <c r="W55" s="7">
        <f t="shared" si="19"/>
        <v>2.8754309482373066</v>
      </c>
      <c r="AR55" s="5" t="s">
        <v>74</v>
      </c>
      <c r="AS55" s="5" t="s">
        <v>12</v>
      </c>
      <c r="AT55" s="5" t="s">
        <v>13</v>
      </c>
      <c r="AU55" s="2">
        <f t="shared" si="0"/>
        <v>-0.69551941859868571</v>
      </c>
      <c r="AV55" s="2">
        <f t="shared" si="1"/>
        <v>-0.5662234080131564</v>
      </c>
      <c r="AW55" s="2">
        <f t="shared" si="2"/>
        <v>-0.81896801133125718</v>
      </c>
      <c r="AX55" s="2">
        <f t="shared" si="3"/>
        <v>-0.6071903853944689</v>
      </c>
      <c r="AY55" s="2">
        <f t="shared" si="4"/>
        <v>-0.17634213971042523</v>
      </c>
      <c r="AZ55" s="2">
        <f t="shared" si="5"/>
        <v>-0.84525226297948197</v>
      </c>
      <c r="BA55" s="2">
        <f t="shared" si="6"/>
        <v>-0.76183848016608791</v>
      </c>
      <c r="BB55" s="2">
        <f t="shared" si="7"/>
        <v>-0.54557599718155059</v>
      </c>
      <c r="BC55" s="2">
        <f t="shared" si="8"/>
        <v>-0.19702442795538255</v>
      </c>
      <c r="BD55" s="2">
        <f t="shared" si="9"/>
        <v>0.29244271500641705</v>
      </c>
      <c r="BE55" s="2">
        <f t="shared" si="10"/>
        <v>-0.65193950240845799</v>
      </c>
      <c r="BF55" s="2">
        <f t="shared" si="11"/>
        <v>-0.86605391999019421</v>
      </c>
      <c r="BG55" s="2">
        <f t="shared" si="12"/>
        <v>-0.53450068885704427</v>
      </c>
      <c r="BH55" s="2">
        <f t="shared" si="13"/>
        <v>-0.46014847004715331</v>
      </c>
      <c r="BI55" s="2">
        <f t="shared" si="14"/>
        <v>-0.5931109521793827</v>
      </c>
    </row>
    <row r="56" spans="1:61" hidden="1" x14ac:dyDescent="0.2">
      <c r="A56" t="str">
        <f t="shared" si="15"/>
        <v/>
      </c>
      <c r="B56" t="str">
        <f t="shared" si="16"/>
        <v>WAHeatingElectric Room Heat</v>
      </c>
      <c r="C56" t="str">
        <f t="shared" si="17"/>
        <v>WA2021 CPAHeating_Electric Room Heat</v>
      </c>
      <c r="D56" t="s">
        <v>116</v>
      </c>
      <c r="E56" t="s">
        <v>114</v>
      </c>
      <c r="F56" s="3" t="s">
        <v>75</v>
      </c>
      <c r="G56" s="3" t="s">
        <v>12</v>
      </c>
      <c r="H56" s="3" t="s">
        <v>14</v>
      </c>
      <c r="I56" s="7">
        <v>1.6345630891536933</v>
      </c>
      <c r="J56" s="7">
        <v>2.8168262297685152</v>
      </c>
      <c r="K56" s="7">
        <v>0.9025125686487695</v>
      </c>
      <c r="L56" s="7">
        <v>2.9459988672819506</v>
      </c>
      <c r="M56" s="7">
        <v>3.7722868562444249</v>
      </c>
      <c r="N56" s="7">
        <v>1.0917601978997018</v>
      </c>
      <c r="O56" s="7">
        <v>3.9062923002209677</v>
      </c>
      <c r="P56" s="7">
        <v>5.1381942364704205</v>
      </c>
      <c r="Q56" s="7">
        <v>4.9229548439583128</v>
      </c>
      <c r="R56" s="7">
        <v>3.7163904025981727</v>
      </c>
      <c r="S56" s="7">
        <v>2.5974968049679061</v>
      </c>
      <c r="T56" s="7">
        <v>0.80448537231917172</v>
      </c>
      <c r="U56" s="7">
        <v>1.6345630891536933</v>
      </c>
      <c r="V56" s="7">
        <v>2.4547544511450581</v>
      </c>
      <c r="W56" s="7">
        <f t="shared" si="19"/>
        <v>2.7385056649879114</v>
      </c>
      <c r="AR56" s="5" t="s">
        <v>75</v>
      </c>
      <c r="AS56" s="5" t="s">
        <v>12</v>
      </c>
      <c r="AT56" s="5" t="s">
        <v>14</v>
      </c>
      <c r="AU56" s="2">
        <f t="shared" si="0"/>
        <v>-0.69551941859868571</v>
      </c>
      <c r="AV56" s="2">
        <f t="shared" si="1"/>
        <v>-0.56622340801315629</v>
      </c>
      <c r="AW56" s="2">
        <f t="shared" si="2"/>
        <v>-0.8189680113312573</v>
      </c>
      <c r="AX56" s="2">
        <f t="shared" si="3"/>
        <v>-0.60719038539446879</v>
      </c>
      <c r="AY56" s="2">
        <f t="shared" si="4"/>
        <v>-0.17634213971042512</v>
      </c>
      <c r="AZ56" s="2">
        <f t="shared" si="5"/>
        <v>-0.84525226297948197</v>
      </c>
      <c r="BA56" s="2">
        <f t="shared" si="6"/>
        <v>-0.76183848016608791</v>
      </c>
      <c r="BB56" s="2">
        <f t="shared" si="7"/>
        <v>-0.54557599718155059</v>
      </c>
      <c r="BC56" s="2">
        <f t="shared" si="8"/>
        <v>-0.19702442795538255</v>
      </c>
      <c r="BD56" s="2">
        <f t="shared" si="9"/>
        <v>0.29244271500641705</v>
      </c>
      <c r="BE56" s="2">
        <f t="shared" si="10"/>
        <v>-0.6519395024084581</v>
      </c>
      <c r="BF56" s="2">
        <f t="shared" si="11"/>
        <v>-0.86605391999019421</v>
      </c>
      <c r="BG56" s="2">
        <f t="shared" si="12"/>
        <v>-0.53450068885704427</v>
      </c>
      <c r="BH56" s="2">
        <f t="shared" si="13"/>
        <v>-0.4601484700471532</v>
      </c>
      <c r="BI56" s="2">
        <f t="shared" si="14"/>
        <v>-0.59311095217938248</v>
      </c>
    </row>
    <row r="57" spans="1:61" hidden="1" x14ac:dyDescent="0.2">
      <c r="A57" t="str">
        <f t="shared" si="15"/>
        <v/>
      </c>
      <c r="B57" t="str">
        <f t="shared" si="16"/>
        <v>WAHeatingPTHP</v>
      </c>
      <c r="C57" t="str">
        <f t="shared" si="17"/>
        <v>WA2021 CPAHeating_PTHP</v>
      </c>
      <c r="D57" t="s">
        <v>116</v>
      </c>
      <c r="E57" t="s">
        <v>114</v>
      </c>
      <c r="F57" s="3" t="s">
        <v>76</v>
      </c>
      <c r="G57" s="3" t="s">
        <v>12</v>
      </c>
      <c r="H57" s="3" t="s">
        <v>8</v>
      </c>
      <c r="I57" s="7">
        <v>1.3490534766318307</v>
      </c>
      <c r="J57" s="7">
        <v>2.0970829489027087</v>
      </c>
      <c r="K57" s="7">
        <v>0.68617915762414561</v>
      </c>
      <c r="L57" s="7">
        <v>2.0897560061436327</v>
      </c>
      <c r="M57" s="7">
        <v>2.4116785675613865</v>
      </c>
      <c r="N57" s="7">
        <v>0.54509619857570157</v>
      </c>
      <c r="O57" s="7">
        <v>2.4209472629941153</v>
      </c>
      <c r="P57" s="7">
        <v>3.2388113243123318</v>
      </c>
      <c r="Q57" s="7">
        <v>3.1031372431422914</v>
      </c>
      <c r="R57" s="7">
        <v>3.0728666177222426</v>
      </c>
      <c r="S57" s="7">
        <v>2.0878528757326698</v>
      </c>
      <c r="T57" s="7">
        <v>0.64664067916041312</v>
      </c>
      <c r="U57" s="7">
        <v>1.3490534766318307</v>
      </c>
      <c r="V57" s="7">
        <v>1.7412898269784853</v>
      </c>
      <c r="W57" s="7">
        <f t="shared" si="19"/>
        <v>1.9171032615795558</v>
      </c>
      <c r="AR57" s="5" t="s">
        <v>76</v>
      </c>
      <c r="AS57" s="5" t="s">
        <v>12</v>
      </c>
      <c r="AT57" s="5" t="s">
        <v>8</v>
      </c>
      <c r="AU57" s="2">
        <f t="shared" si="0"/>
        <v>-0.68562008941949026</v>
      </c>
      <c r="AV57" s="2">
        <f t="shared" si="1"/>
        <v>-0.59361263330309277</v>
      </c>
      <c r="AW57" s="2">
        <f t="shared" si="2"/>
        <v>-0.8264562837502536</v>
      </c>
      <c r="AX57" s="2">
        <f t="shared" si="3"/>
        <v>-0.60215926442791323</v>
      </c>
      <c r="AY57" s="2">
        <f t="shared" si="4"/>
        <v>-0.19937183218749965</v>
      </c>
      <c r="AZ57" s="2">
        <f t="shared" si="5"/>
        <v>-0.84059601931701422</v>
      </c>
      <c r="BA57" s="2">
        <f t="shared" si="6"/>
        <v>-0.76022026885828853</v>
      </c>
      <c r="BB57" s="2">
        <f t="shared" si="7"/>
        <v>-0.54540214363368977</v>
      </c>
      <c r="BC57" s="2">
        <f t="shared" si="8"/>
        <v>-0.19671722553830162</v>
      </c>
      <c r="BD57" s="2">
        <f t="shared" si="9"/>
        <v>0.27032598730667434</v>
      </c>
      <c r="BE57" s="2">
        <f t="shared" si="10"/>
        <v>-0.66286094332837209</v>
      </c>
      <c r="BF57" s="2">
        <f t="shared" si="11"/>
        <v>-0.87025687956016495</v>
      </c>
      <c r="BG57" s="2">
        <f t="shared" si="12"/>
        <v>-0.51936628884872604</v>
      </c>
      <c r="BH57" s="2">
        <f t="shared" si="13"/>
        <v>-0.51715620985728306</v>
      </c>
      <c r="BI57" s="2">
        <f t="shared" si="14"/>
        <v>-0.59446678428543764</v>
      </c>
    </row>
    <row r="58" spans="1:61" hidden="1" x14ac:dyDescent="0.2">
      <c r="A58" t="str">
        <f t="shared" si="15"/>
        <v/>
      </c>
      <c r="B58" t="str">
        <f t="shared" si="16"/>
        <v>WAHeatingAir-Source Heat Pump</v>
      </c>
      <c r="C58" t="str">
        <f t="shared" si="17"/>
        <v>WA2021 CPAHeating_Air-Source Heat Pump</v>
      </c>
      <c r="D58" t="s">
        <v>116</v>
      </c>
      <c r="E58" t="s">
        <v>114</v>
      </c>
      <c r="F58" s="3" t="s">
        <v>77</v>
      </c>
      <c r="G58" s="3" t="s">
        <v>12</v>
      </c>
      <c r="H58" s="3" t="s">
        <v>10</v>
      </c>
      <c r="I58" s="7">
        <v>1.4989483073687009</v>
      </c>
      <c r="J58" s="7">
        <v>2.330092165447454</v>
      </c>
      <c r="K58" s="7">
        <v>0.7624212862490507</v>
      </c>
      <c r="L58" s="7">
        <v>2.3219511179373695</v>
      </c>
      <c r="M58" s="7">
        <v>2.6796428528459848</v>
      </c>
      <c r="N58" s="7">
        <v>0.60566244286189064</v>
      </c>
      <c r="O58" s="7">
        <v>2.6899414033267948</v>
      </c>
      <c r="P58" s="7">
        <v>3.5986792492359241</v>
      </c>
      <c r="Q58" s="7">
        <v>3.4479302701581016</v>
      </c>
      <c r="R58" s="7">
        <v>3.4142962419136027</v>
      </c>
      <c r="S58" s="7">
        <v>2.3198365285918552</v>
      </c>
      <c r="T58" s="7">
        <v>0.71848964351157019</v>
      </c>
      <c r="U58" s="7">
        <v>1.4989483073687009</v>
      </c>
      <c r="V58" s="7">
        <v>1.9347664744205393</v>
      </c>
      <c r="W58" s="7">
        <f t="shared" si="19"/>
        <v>2.1301147350883958</v>
      </c>
      <c r="AR58" s="5" t="s">
        <v>77</v>
      </c>
      <c r="AS58" s="5" t="s">
        <v>12</v>
      </c>
      <c r="AT58" s="5" t="s">
        <v>10</v>
      </c>
      <c r="AU58" s="2">
        <f t="shared" si="0"/>
        <v>-0.68562008941949037</v>
      </c>
      <c r="AV58" s="2">
        <f t="shared" si="1"/>
        <v>-0.59361263330309277</v>
      </c>
      <c r="AW58" s="2">
        <f t="shared" si="2"/>
        <v>-0.8264562837502536</v>
      </c>
      <c r="AX58" s="2">
        <f t="shared" si="3"/>
        <v>-0.60215926442791323</v>
      </c>
      <c r="AY58" s="2">
        <f t="shared" si="4"/>
        <v>-0.19937183218749988</v>
      </c>
      <c r="AZ58" s="2">
        <f t="shared" si="5"/>
        <v>-0.84059601931701411</v>
      </c>
      <c r="BA58" s="2">
        <f t="shared" si="6"/>
        <v>-0.76022026885828853</v>
      </c>
      <c r="BB58" s="2">
        <f t="shared" si="7"/>
        <v>-0.54540214363368977</v>
      </c>
      <c r="BC58" s="2">
        <f t="shared" si="8"/>
        <v>-0.19671722553830162</v>
      </c>
      <c r="BD58" s="2">
        <f t="shared" si="9"/>
        <v>0.27032598730667434</v>
      </c>
      <c r="BE58" s="2">
        <f t="shared" si="10"/>
        <v>-0.66286094332837209</v>
      </c>
      <c r="BF58" s="2">
        <f t="shared" si="11"/>
        <v>-0.87025687956016495</v>
      </c>
      <c r="BG58" s="2">
        <f t="shared" si="12"/>
        <v>-0.51936628884872604</v>
      </c>
      <c r="BH58" s="2">
        <f t="shared" si="13"/>
        <v>-0.51715620985728306</v>
      </c>
      <c r="BI58" s="2">
        <f t="shared" si="14"/>
        <v>-0.59446678428543753</v>
      </c>
    </row>
    <row r="59" spans="1:61" hidden="1" x14ac:dyDescent="0.2">
      <c r="A59" t="str">
        <f t="shared" si="15"/>
        <v/>
      </c>
      <c r="B59" t="str">
        <f t="shared" si="16"/>
        <v>WAHeatingGeothermal Heat Pump</v>
      </c>
      <c r="C59" t="str">
        <f t="shared" si="17"/>
        <v>WA2021 CPAHeating_Geothermal Heat Pump</v>
      </c>
      <c r="D59" t="s">
        <v>116</v>
      </c>
      <c r="E59" t="s">
        <v>114</v>
      </c>
      <c r="F59" s="3" t="s">
        <v>78</v>
      </c>
      <c r="G59" s="3" t="s">
        <v>12</v>
      </c>
      <c r="H59" s="3" t="s">
        <v>11</v>
      </c>
      <c r="I59" s="7">
        <v>1.4225363404988027</v>
      </c>
      <c r="J59" s="7">
        <v>2.0517634577548565</v>
      </c>
      <c r="K59" s="7">
        <v>0.69241879178347487</v>
      </c>
      <c r="L59" s="7">
        <v>2.0168012007730409</v>
      </c>
      <c r="M59" s="7">
        <v>2.278969535358486</v>
      </c>
      <c r="N59" s="7">
        <v>0.50942405165470461</v>
      </c>
      <c r="O59" s="7">
        <v>2.3068715649766043</v>
      </c>
      <c r="P59" s="7">
        <v>3.0967849704954373</v>
      </c>
      <c r="Q59" s="7">
        <v>2.9670603853369095</v>
      </c>
      <c r="R59" s="7">
        <v>3.2364482692448884</v>
      </c>
      <c r="S59" s="7">
        <v>2.156419958635253</v>
      </c>
      <c r="T59" s="7">
        <v>0.66787697678057745</v>
      </c>
      <c r="U59" s="7">
        <v>1.4225363404988027</v>
      </c>
      <c r="V59" s="7">
        <v>1.6805002132400693</v>
      </c>
      <c r="W59" s="7">
        <f t="shared" si="19"/>
        <v>1.8933151469308507</v>
      </c>
      <c r="AR59" s="5" t="s">
        <v>78</v>
      </c>
      <c r="AS59" s="5" t="s">
        <v>12</v>
      </c>
      <c r="AT59" s="5" t="s">
        <v>11</v>
      </c>
      <c r="AU59" s="2">
        <f t="shared" si="0"/>
        <v>-0.63005197562352389</v>
      </c>
      <c r="AV59" s="2">
        <f t="shared" si="1"/>
        <v>-0.53743304013008086</v>
      </c>
      <c r="AW59" s="2">
        <f t="shared" si="2"/>
        <v>-0.79853945357144851</v>
      </c>
      <c r="AX59" s="2">
        <f t="shared" si="3"/>
        <v>-0.49154580274074833</v>
      </c>
      <c r="AY59" s="2">
        <f t="shared" si="4"/>
        <v>-3.7979624070882956E-2</v>
      </c>
      <c r="AZ59" s="2">
        <f t="shared" si="5"/>
        <v>-0.80744064680615379</v>
      </c>
      <c r="BA59" s="2">
        <f t="shared" si="6"/>
        <v>-0.70858772944771675</v>
      </c>
      <c r="BB59" s="2">
        <f t="shared" si="7"/>
        <v>-0.47958604741634092</v>
      </c>
      <c r="BC59" s="2">
        <f t="shared" si="8"/>
        <v>-8.0418972844586989E-2</v>
      </c>
      <c r="BD59" s="2">
        <f t="shared" si="9"/>
        <v>0.7053180151957128</v>
      </c>
      <c r="BE59" s="2">
        <f t="shared" si="10"/>
        <v>-0.63660553756801008</v>
      </c>
      <c r="BF59" s="2">
        <f t="shared" si="11"/>
        <v>-0.86015286400826396</v>
      </c>
      <c r="BG59" s="2">
        <f t="shared" si="12"/>
        <v>-0.4344120412757343</v>
      </c>
      <c r="BH59" s="2">
        <f t="shared" si="13"/>
        <v>-0.4639269796612977</v>
      </c>
      <c r="BI59" s="2">
        <f t="shared" si="14"/>
        <v>-0.52709248209359338</v>
      </c>
    </row>
    <row r="60" spans="1:61" hidden="1" x14ac:dyDescent="0.2">
      <c r="A60" t="str">
        <f t="shared" si="15"/>
        <v/>
      </c>
      <c r="B60" t="str">
        <f t="shared" si="16"/>
        <v>WAVentilationVentilation</v>
      </c>
      <c r="C60" t="str">
        <f t="shared" si="17"/>
        <v>WA2021 CPAVentilation_Ventilation</v>
      </c>
      <c r="D60" t="s">
        <v>116</v>
      </c>
      <c r="E60" t="s">
        <v>114</v>
      </c>
      <c r="F60" s="3" t="s">
        <v>79</v>
      </c>
      <c r="G60" s="3" t="s">
        <v>15</v>
      </c>
      <c r="H60" s="3" t="s">
        <v>15</v>
      </c>
      <c r="I60" s="7">
        <v>4.0854784253508862</v>
      </c>
      <c r="J60" s="7">
        <v>2.9765510212779658</v>
      </c>
      <c r="K60" s="7">
        <v>2.7263949174209707</v>
      </c>
      <c r="L60" s="7">
        <v>2.227958616677074</v>
      </c>
      <c r="M60" s="7">
        <v>5.2892036863396523</v>
      </c>
      <c r="N60" s="7">
        <v>2.7388037684900333</v>
      </c>
      <c r="O60" s="7">
        <v>5.3086595647413075</v>
      </c>
      <c r="P60" s="7">
        <v>4.0134483362695388</v>
      </c>
      <c r="Q60" s="7">
        <v>1.1129718088016065</v>
      </c>
      <c r="R60" s="7">
        <v>1.2160605362887771</v>
      </c>
      <c r="S60" s="7">
        <v>0.80383694708983</v>
      </c>
      <c r="T60" s="7">
        <v>1.428178613121637</v>
      </c>
      <c r="U60" s="7">
        <v>32.68382740280709</v>
      </c>
      <c r="V60" s="7">
        <v>1.1792300514052527</v>
      </c>
      <c r="W60" s="7">
        <f t="shared" si="19"/>
        <v>4.8421859782915453</v>
      </c>
      <c r="AR60" s="5" t="s">
        <v>79</v>
      </c>
      <c r="AS60" s="5" t="s">
        <v>15</v>
      </c>
      <c r="AT60" s="5" t="s">
        <v>15</v>
      </c>
      <c r="AU60" s="2">
        <f t="shared" si="0"/>
        <v>0.31227137250147252</v>
      </c>
      <c r="AV60" s="2">
        <f t="shared" si="1"/>
        <v>1.3896345339721261</v>
      </c>
      <c r="AW60" s="2">
        <f t="shared" si="2"/>
        <v>-0.12427147379739856</v>
      </c>
      <c r="AX60" s="2">
        <f t="shared" si="3"/>
        <v>0.78864961917785936</v>
      </c>
      <c r="AY60" s="2">
        <f t="shared" si="4"/>
        <v>1.6702874624814545</v>
      </c>
      <c r="AZ60" s="2">
        <f t="shared" si="5"/>
        <v>0.25618132064221855</v>
      </c>
      <c r="BA60" s="2">
        <f t="shared" si="6"/>
        <v>0.16337896480657421</v>
      </c>
      <c r="BB60" s="2">
        <f t="shared" si="7"/>
        <v>1.6318333706042898</v>
      </c>
      <c r="BC60" s="2">
        <f t="shared" si="8"/>
        <v>0.5653470380810075</v>
      </c>
      <c r="BD60" s="2">
        <f t="shared" si="9"/>
        <v>0.28700412759081062</v>
      </c>
      <c r="BE60" s="2">
        <f t="shared" si="10"/>
        <v>2.1006710856970034</v>
      </c>
      <c r="BF60" s="2">
        <f t="shared" si="11"/>
        <v>0.95507692840014546</v>
      </c>
      <c r="BG60" s="2">
        <f t="shared" si="12"/>
        <v>0.24238709822624638</v>
      </c>
      <c r="BH60" s="2">
        <f t="shared" si="13"/>
        <v>0.61286701608576233</v>
      </c>
      <c r="BI60" s="2">
        <f t="shared" si="14"/>
        <v>0.39340712125453159</v>
      </c>
    </row>
    <row r="61" spans="1:61" hidden="1" x14ac:dyDescent="0.2">
      <c r="A61" t="str">
        <f t="shared" si="15"/>
        <v/>
      </c>
      <c r="B61" t="str">
        <f t="shared" si="16"/>
        <v>WAWater HeatingWater Heater</v>
      </c>
      <c r="C61" t="str">
        <f t="shared" si="17"/>
        <v>WA2021 CPAWater Heating_Water Heater</v>
      </c>
      <c r="D61" t="s">
        <v>116</v>
      </c>
      <c r="E61" t="s">
        <v>114</v>
      </c>
      <c r="F61" s="3" t="s">
        <v>80</v>
      </c>
      <c r="G61" s="3" t="s">
        <v>16</v>
      </c>
      <c r="H61" s="3" t="s">
        <v>17</v>
      </c>
      <c r="I61" s="7">
        <v>1.039487</v>
      </c>
      <c r="J61" s="7">
        <v>0.93571599999999999</v>
      </c>
      <c r="K61" s="7">
        <v>0.81637700000000002</v>
      </c>
      <c r="L61" s="7">
        <v>0.73487885941045916</v>
      </c>
      <c r="M61" s="7">
        <v>7.0446059999999999</v>
      </c>
      <c r="N61" s="7">
        <v>2.2897630000000002</v>
      </c>
      <c r="O61" s="7">
        <v>3.5125523953811615</v>
      </c>
      <c r="P61" s="7">
        <v>2.081817</v>
      </c>
      <c r="Q61" s="7">
        <v>0.99000699999999997</v>
      </c>
      <c r="R61" s="7">
        <v>3.2036319999999998</v>
      </c>
      <c r="S61" s="7">
        <v>0.263048</v>
      </c>
      <c r="T61" s="7">
        <v>0.41820099999999999</v>
      </c>
      <c r="U61" s="7">
        <v>0.93571599999999999</v>
      </c>
      <c r="V61" s="7">
        <v>1.3898779999999999</v>
      </c>
      <c r="W61" s="7">
        <f t="shared" si="19"/>
        <v>1.8325485181994012</v>
      </c>
      <c r="AR61" s="5" t="s">
        <v>80</v>
      </c>
      <c r="AS61" s="5" t="s">
        <v>16</v>
      </c>
      <c r="AT61" s="5" t="s">
        <v>17</v>
      </c>
      <c r="AU61" s="2">
        <f t="shared" si="0"/>
        <v>0</v>
      </c>
      <c r="AV61" s="2">
        <f t="shared" si="1"/>
        <v>0</v>
      </c>
      <c r="AW61" s="2">
        <f t="shared" si="2"/>
        <v>-0.21463471885651286</v>
      </c>
      <c r="AX61" s="2">
        <f t="shared" si="3"/>
        <v>-0.21463471885651286</v>
      </c>
      <c r="AY61" s="2">
        <f t="shared" si="4"/>
        <v>-9.090909090909105E-2</v>
      </c>
      <c r="AZ61" s="2">
        <f t="shared" si="5"/>
        <v>0</v>
      </c>
      <c r="BA61" s="2">
        <f t="shared" si="6"/>
        <v>-0.22904591319632861</v>
      </c>
      <c r="BB61" s="2">
        <f t="shared" si="7"/>
        <v>0</v>
      </c>
      <c r="BC61" s="2">
        <f t="shared" si="8"/>
        <v>0</v>
      </c>
      <c r="BD61" s="2">
        <f t="shared" si="9"/>
        <v>0</v>
      </c>
      <c r="BE61" s="2">
        <f t="shared" si="10"/>
        <v>0</v>
      </c>
      <c r="BF61" s="2">
        <f t="shared" si="11"/>
        <v>0</v>
      </c>
      <c r="BG61" s="2">
        <f t="shared" si="12"/>
        <v>0.38487838416745634</v>
      </c>
      <c r="BH61" s="2">
        <f t="shared" si="13"/>
        <v>0</v>
      </c>
      <c r="BI61" s="2">
        <f t="shared" si="14"/>
        <v>-6.9353776252572663E-2</v>
      </c>
    </row>
    <row r="62" spans="1:61" hidden="1" x14ac:dyDescent="0.2">
      <c r="A62" t="str">
        <f t="shared" si="15"/>
        <v/>
      </c>
      <c r="B62" t="str">
        <f t="shared" si="16"/>
        <v>WAInterior LightingGeneral Service Lighting</v>
      </c>
      <c r="C62" t="str">
        <f t="shared" si="17"/>
        <v>WA2021 CPAInterior Lighting_General Service Lighting</v>
      </c>
      <c r="D62" t="s">
        <v>116</v>
      </c>
      <c r="E62" t="s">
        <v>114</v>
      </c>
      <c r="F62" s="3" t="s">
        <v>81</v>
      </c>
      <c r="G62" s="3" t="s">
        <v>18</v>
      </c>
      <c r="H62" s="3" t="s">
        <v>19</v>
      </c>
      <c r="I62" s="7">
        <v>0.37247216614194351</v>
      </c>
      <c r="J62" s="7">
        <v>0.30226680634185593</v>
      </c>
      <c r="K62" s="7">
        <v>0.45701935156030243</v>
      </c>
      <c r="L62" s="7">
        <v>0.33675110114969653</v>
      </c>
      <c r="M62" s="7">
        <v>2.5168947580408645</v>
      </c>
      <c r="N62" s="7">
        <v>0.49829576475338133</v>
      </c>
      <c r="O62" s="7">
        <v>3.2720289055041554</v>
      </c>
      <c r="P62" s="7">
        <v>0.2017393253674527</v>
      </c>
      <c r="Q62" s="7">
        <v>0.14167602622396111</v>
      </c>
      <c r="R62" s="7">
        <v>1.8301336242159802</v>
      </c>
      <c r="S62" s="7">
        <v>0.13322970951632948</v>
      </c>
      <c r="T62" s="7">
        <v>0.13322970951632948</v>
      </c>
      <c r="U62" s="7">
        <v>0.39109577444904076</v>
      </c>
      <c r="V62" s="7">
        <v>0.74256180740325817</v>
      </c>
      <c r="W62" s="7">
        <f t="shared" si="19"/>
        <v>0.80924248787032504</v>
      </c>
      <c r="AR62" s="5" t="s">
        <v>81</v>
      </c>
      <c r="AS62" s="5" t="s">
        <v>18</v>
      </c>
      <c r="AT62" s="5" t="s">
        <v>19</v>
      </c>
      <c r="AU62" s="2">
        <f t="shared" si="0"/>
        <v>0.49861845484782674</v>
      </c>
      <c r="AV62" s="2">
        <f t="shared" si="1"/>
        <v>0.22617651602425193</v>
      </c>
      <c r="AW62" s="2">
        <f t="shared" si="2"/>
        <v>-8.1930678675585566E-2</v>
      </c>
      <c r="AX62" s="2">
        <f t="shared" si="3"/>
        <v>2.4957775003333404E-2</v>
      </c>
      <c r="AY62" s="2">
        <f t="shared" si="4"/>
        <v>0.87797250112889791</v>
      </c>
      <c r="AZ62" s="2">
        <f t="shared" si="5"/>
        <v>0.30570018950254552</v>
      </c>
      <c r="BA62" s="2">
        <f t="shared" si="6"/>
        <v>4.960567268424632</v>
      </c>
      <c r="BB62" s="2">
        <f t="shared" si="7"/>
        <v>1.1346191790253064</v>
      </c>
      <c r="BC62" s="2">
        <f t="shared" si="8"/>
        <v>-0.12890987165962331</v>
      </c>
      <c r="BD62" s="2">
        <f t="shared" si="9"/>
        <v>1.263413061312062</v>
      </c>
      <c r="BE62" s="2">
        <f t="shared" si="10"/>
        <v>0.83924386480858626</v>
      </c>
      <c r="BF62" s="2">
        <f t="shared" si="11"/>
        <v>0.83924386480858626</v>
      </c>
      <c r="BG62" s="2">
        <f t="shared" si="12"/>
        <v>-0.17561444828433348</v>
      </c>
      <c r="BH62" s="2">
        <f t="shared" si="13"/>
        <v>0.97265217039890017</v>
      </c>
      <c r="BI62" s="2">
        <f t="shared" si="14"/>
        <v>1.003910894199179</v>
      </c>
    </row>
    <row r="63" spans="1:61" hidden="1" x14ac:dyDescent="0.2">
      <c r="A63" t="str">
        <f t="shared" si="15"/>
        <v/>
      </c>
      <c r="B63" t="str">
        <f t="shared" si="16"/>
        <v>WAInterior LightingExempted Lighting</v>
      </c>
      <c r="C63" t="str">
        <f t="shared" si="17"/>
        <v>WA2021 CPAInterior Lighting_Exempted Lighting</v>
      </c>
      <c r="D63" t="s">
        <v>116</v>
      </c>
      <c r="E63" t="s">
        <v>114</v>
      </c>
      <c r="F63" s="3" t="s">
        <v>82</v>
      </c>
      <c r="G63" s="3" t="s">
        <v>18</v>
      </c>
      <c r="H63" s="3" t="s">
        <v>20</v>
      </c>
      <c r="I63" s="7">
        <v>7.599164207762138E-2</v>
      </c>
      <c r="J63" s="7">
        <v>6.1668368934506071E-2</v>
      </c>
      <c r="K63" s="7">
        <v>0.10149234049889749</v>
      </c>
      <c r="L63" s="7">
        <v>7.4783829841292879E-2</v>
      </c>
      <c r="M63" s="7">
        <v>0.65483581190732221</v>
      </c>
      <c r="N63" s="7">
        <v>0.13401537177848055</v>
      </c>
      <c r="O63" s="7">
        <v>0.79169490853047908</v>
      </c>
      <c r="P63" s="7">
        <v>3.236840435656127E-2</v>
      </c>
      <c r="Q63" s="7">
        <v>2.2731447604948711E-2</v>
      </c>
      <c r="R63" s="7">
        <v>0.37268611944368696</v>
      </c>
      <c r="S63" s="7">
        <v>3.2106280918106578E-2</v>
      </c>
      <c r="T63" s="7">
        <v>3.2106280918106578E-2</v>
      </c>
      <c r="U63" s="7">
        <v>7.9791224181502446E-2</v>
      </c>
      <c r="V63" s="7">
        <v>0.14164339261541331</v>
      </c>
      <c r="W63" s="7">
        <f t="shared" si="19"/>
        <v>0.18627967311478041</v>
      </c>
      <c r="AR63" s="5" t="s">
        <v>82</v>
      </c>
      <c r="AS63" s="5" t="s">
        <v>18</v>
      </c>
      <c r="AT63" s="5" t="s">
        <v>20</v>
      </c>
      <c r="AU63" s="2">
        <f t="shared" si="0"/>
        <v>-0.26216710399209786</v>
      </c>
      <c r="AV63" s="2">
        <f t="shared" si="1"/>
        <v>-0.53536616999567954</v>
      </c>
      <c r="AW63" s="2">
        <f t="shared" si="2"/>
        <v>-0.78571081220998107</v>
      </c>
      <c r="AX63" s="2">
        <f t="shared" si="3"/>
        <v>-0.76076167232374292</v>
      </c>
      <c r="AY63" s="2">
        <f t="shared" si="4"/>
        <v>-0.30283436419938392</v>
      </c>
      <c r="AZ63" s="2">
        <f t="shared" si="5"/>
        <v>-0.54597974132079119</v>
      </c>
      <c r="BA63" s="2">
        <f t="shared" si="6"/>
        <v>2.4685571756590741</v>
      </c>
      <c r="BB63" s="2">
        <f t="shared" si="7"/>
        <v>-0.19947558746129102</v>
      </c>
      <c r="BC63" s="2">
        <f t="shared" si="8"/>
        <v>-0.87491545137122284</v>
      </c>
      <c r="BD63" s="2">
        <f t="shared" si="9"/>
        <v>-0.12961542828416761</v>
      </c>
      <c r="BE63" s="2">
        <f t="shared" si="10"/>
        <v>-0.10357773739228104</v>
      </c>
      <c r="BF63" s="2">
        <f t="shared" si="11"/>
        <v>-0.10357773739228104</v>
      </c>
      <c r="BG63" s="2">
        <f t="shared" si="12"/>
        <v>-0.70056707102303262</v>
      </c>
      <c r="BH63" s="2">
        <f t="shared" si="13"/>
        <v>-0.38062921622954793</v>
      </c>
      <c r="BI63" s="2">
        <f t="shared" si="14"/>
        <v>-0.29549750409648001</v>
      </c>
    </row>
    <row r="64" spans="1:61" hidden="1" x14ac:dyDescent="0.2">
      <c r="A64" t="str">
        <f t="shared" si="15"/>
        <v/>
      </c>
      <c r="B64" t="str">
        <f t="shared" si="16"/>
        <v>WAInterior LightingHigh-Bay Lighting</v>
      </c>
      <c r="C64" t="str">
        <f t="shared" si="17"/>
        <v>WA2021 CPAInterior Lighting_High-Bay Lighting</v>
      </c>
      <c r="D64" t="s">
        <v>116</v>
      </c>
      <c r="E64" t="s">
        <v>114</v>
      </c>
      <c r="F64" s="3" t="s">
        <v>83</v>
      </c>
      <c r="G64" s="3" t="s">
        <v>18</v>
      </c>
      <c r="H64" s="3" t="s">
        <v>21</v>
      </c>
      <c r="I64" s="7">
        <v>0.54122451054829301</v>
      </c>
      <c r="J64" s="7">
        <v>0.36676976143739054</v>
      </c>
      <c r="K64" s="7">
        <v>0.77810683474026676</v>
      </c>
      <c r="L64" s="7">
        <v>0.57334187822967031</v>
      </c>
      <c r="M64" s="7">
        <v>0.66927634272295133</v>
      </c>
      <c r="N64" s="7">
        <v>1.5630835857126379</v>
      </c>
      <c r="O64" s="7">
        <v>0.41032101420434236</v>
      </c>
      <c r="P64" s="7">
        <v>0.65674824570515133</v>
      </c>
      <c r="Q64" s="7">
        <v>0.57056169729087169</v>
      </c>
      <c r="R64" s="7">
        <v>0.19356164608479751</v>
      </c>
      <c r="S64" s="7">
        <v>0.50702745239681724</v>
      </c>
      <c r="T64" s="7">
        <v>0.50702745239681724</v>
      </c>
      <c r="U64" s="7">
        <v>0.52727465502750082</v>
      </c>
      <c r="V64" s="7">
        <v>0.88671988435732074</v>
      </c>
      <c r="W64" s="7">
        <f t="shared" si="19"/>
        <v>0.62507464006105917</v>
      </c>
      <c r="AR64" s="5" t="s">
        <v>83</v>
      </c>
      <c r="AS64" s="5" t="s">
        <v>18</v>
      </c>
      <c r="AT64" s="5" t="s">
        <v>21</v>
      </c>
      <c r="AU64" s="2">
        <f t="shared" si="0"/>
        <v>-0.46400529187809081</v>
      </c>
      <c r="AV64" s="2">
        <f t="shared" si="1"/>
        <v>-0.75706298991452781</v>
      </c>
      <c r="AW64" s="2">
        <f t="shared" si="2"/>
        <v>-0.60914831555601856</v>
      </c>
      <c r="AX64" s="2">
        <f t="shared" si="3"/>
        <v>-0.56364245755855336</v>
      </c>
      <c r="AY64" s="2">
        <f t="shared" si="4"/>
        <v>-0.77071365493789357</v>
      </c>
      <c r="AZ64" s="2">
        <f t="shared" si="5"/>
        <v>-0.22629254145402977</v>
      </c>
      <c r="BA64" s="2">
        <f t="shared" si="6"/>
        <v>-0.84179947121413445</v>
      </c>
      <c r="BB64" s="2">
        <f t="shared" si="7"/>
        <v>-0.53856657497569094</v>
      </c>
      <c r="BC64" s="2">
        <f t="shared" si="8"/>
        <v>-0.29572505986518949</v>
      </c>
      <c r="BD64" s="2">
        <f t="shared" si="9"/>
        <v>-0.84952028036415406</v>
      </c>
      <c r="BE64" s="2">
        <f t="shared" si="10"/>
        <v>-0.70061206065465176</v>
      </c>
      <c r="BF64" s="2">
        <f t="shared" si="11"/>
        <v>-0.70061206065465176</v>
      </c>
      <c r="BG64" s="2">
        <f t="shared" si="12"/>
        <v>-0.80744946940897422</v>
      </c>
      <c r="BH64" s="2">
        <f t="shared" si="13"/>
        <v>-0.43153336290896904</v>
      </c>
      <c r="BI64" s="2">
        <f t="shared" si="14"/>
        <v>-0.64371786859499314</v>
      </c>
    </row>
    <row r="65" spans="1:61" hidden="1" x14ac:dyDescent="0.2">
      <c r="A65" t="str">
        <f t="shared" si="15"/>
        <v/>
      </c>
      <c r="B65" t="str">
        <f t="shared" si="16"/>
        <v>WAInterior LightingLinear Lighting</v>
      </c>
      <c r="C65" t="str">
        <f t="shared" si="17"/>
        <v>WA2021 CPAInterior Lighting_Linear Lighting</v>
      </c>
      <c r="D65" t="s">
        <v>116</v>
      </c>
      <c r="E65" t="s">
        <v>114</v>
      </c>
      <c r="F65" s="3" t="s">
        <v>84</v>
      </c>
      <c r="G65" s="3" t="s">
        <v>18</v>
      </c>
      <c r="H65" s="3" t="s">
        <v>22</v>
      </c>
      <c r="I65" s="7">
        <v>2.6061557666062276</v>
      </c>
      <c r="J65" s="7">
        <v>2.0174220073015641</v>
      </c>
      <c r="K65" s="7">
        <v>3.5426935165027902</v>
      </c>
      <c r="L65" s="7">
        <v>2.6104057490020565</v>
      </c>
      <c r="M65" s="7">
        <v>2.5348303078353256</v>
      </c>
      <c r="N65" s="7">
        <v>6.2745862974371702</v>
      </c>
      <c r="O65" s="7">
        <v>2.5313662448366392</v>
      </c>
      <c r="P65" s="7">
        <v>3.0084525204418755</v>
      </c>
      <c r="Q65" s="7">
        <v>2.2240142065182469</v>
      </c>
      <c r="R65" s="7">
        <v>0.55985059906640577</v>
      </c>
      <c r="S65" s="7">
        <v>1.4753436771527393</v>
      </c>
      <c r="T65" s="7">
        <v>1.4753436771527393</v>
      </c>
      <c r="U65" s="7">
        <v>2.6812593684839907</v>
      </c>
      <c r="V65" s="7">
        <v>2.7190993624129263</v>
      </c>
      <c r="W65" s="7">
        <f t="shared" si="19"/>
        <v>2.5900588071964785</v>
      </c>
      <c r="AR65" s="5" t="s">
        <v>84</v>
      </c>
      <c r="AS65" s="5" t="s">
        <v>18</v>
      </c>
      <c r="AT65" s="5" t="s">
        <v>22</v>
      </c>
      <c r="AU65" s="2">
        <f t="shared" si="0"/>
        <v>0.51112070924832786</v>
      </c>
      <c r="AV65" s="2">
        <f t="shared" si="1"/>
        <v>0.30868874383201361</v>
      </c>
      <c r="AW65" s="2">
        <f t="shared" si="2"/>
        <v>0.17959317965245725</v>
      </c>
      <c r="AX65" s="2">
        <f t="shared" si="3"/>
        <v>0.31693018461996858</v>
      </c>
      <c r="AY65" s="2">
        <f t="shared" si="4"/>
        <v>0.35737936834529815</v>
      </c>
      <c r="AZ65" s="2">
        <f t="shared" si="5"/>
        <v>0.25225049108261954</v>
      </c>
      <c r="BA65" s="2">
        <f t="shared" si="6"/>
        <v>-0.37302616698903035</v>
      </c>
      <c r="BB65" s="2">
        <f t="shared" si="7"/>
        <v>0.37532078341193098</v>
      </c>
      <c r="BC65" s="2">
        <f t="shared" si="8"/>
        <v>0.47022600750774735</v>
      </c>
      <c r="BD65" s="2">
        <f t="shared" si="9"/>
        <v>0.22816135175780738</v>
      </c>
      <c r="BE65" s="2">
        <f t="shared" si="10"/>
        <v>4.2406373112355773</v>
      </c>
      <c r="BF65" s="2">
        <f t="shared" si="11"/>
        <v>4.2406373112355773</v>
      </c>
      <c r="BG65" s="2">
        <f t="shared" si="12"/>
        <v>-0.31375770713143514</v>
      </c>
      <c r="BH65" s="2">
        <f t="shared" si="13"/>
        <v>0.85709283169919548</v>
      </c>
      <c r="BI65" s="2">
        <f t="shared" si="14"/>
        <v>0.23936343432782881</v>
      </c>
    </row>
    <row r="66" spans="1:61" hidden="1" x14ac:dyDescent="0.2">
      <c r="A66" t="str">
        <f t="shared" si="15"/>
        <v/>
      </c>
      <c r="B66" t="str">
        <f t="shared" si="16"/>
        <v>WAExterior LightingGeneral Service Lighting</v>
      </c>
      <c r="C66" t="str">
        <f t="shared" si="17"/>
        <v>WA2021 CPAExterior Lighting_General Service Lighting</v>
      </c>
      <c r="D66" t="s">
        <v>116</v>
      </c>
      <c r="E66" t="s">
        <v>114</v>
      </c>
      <c r="F66" s="3" t="s">
        <v>85</v>
      </c>
      <c r="G66" s="3" t="s">
        <v>23</v>
      </c>
      <c r="H66" s="3" t="s">
        <v>19</v>
      </c>
      <c r="I66" s="7">
        <v>0.15845128507119696</v>
      </c>
      <c r="J66" s="7">
        <v>0.24098893533529325</v>
      </c>
      <c r="K66" s="7">
        <v>0.96573153178218563</v>
      </c>
      <c r="L66" s="7">
        <v>0.96573153178218563</v>
      </c>
      <c r="M66" s="7">
        <v>0.85076804829022401</v>
      </c>
      <c r="N66" s="7">
        <v>1.1534633797025637</v>
      </c>
      <c r="O66" s="7">
        <v>0.17049470442162609</v>
      </c>
      <c r="P66" s="7">
        <v>0.44320753256217144</v>
      </c>
      <c r="Q66" s="7">
        <v>0.35091872470330682</v>
      </c>
      <c r="R66" s="7">
        <v>0.19476573346278961</v>
      </c>
      <c r="S66" s="7">
        <v>0.25161628558106808</v>
      </c>
      <c r="T66" s="7">
        <v>0.25161628558106808</v>
      </c>
      <c r="U66" s="7">
        <v>0.20106832393394614</v>
      </c>
      <c r="V66" s="7">
        <v>0.46093070162825411</v>
      </c>
      <c r="W66" s="7">
        <f t="shared" si="19"/>
        <v>0.4756966431312773</v>
      </c>
      <c r="AR66" s="5" t="s">
        <v>85</v>
      </c>
      <c r="AS66" s="5" t="s">
        <v>23</v>
      </c>
      <c r="AT66" s="5" t="s">
        <v>19</v>
      </c>
      <c r="AU66" s="2">
        <f t="shared" ref="AU66:AU129" si="20">IFERROR(I66/I291-1,"NA")</f>
        <v>0.65894883853562125</v>
      </c>
      <c r="AV66" s="2">
        <f t="shared" ref="AV66:AV129" si="21">IFERROR(J66/J291-1,"NA")</f>
        <v>0.48364702612068955</v>
      </c>
      <c r="AW66" s="2">
        <f t="shared" ref="AW66:AW129" si="22">IFERROR(K66/K291-1,"NA")</f>
        <v>3.0586824534484052</v>
      </c>
      <c r="AX66" s="2">
        <f t="shared" ref="AX66:AX129" si="23">IFERROR(L66/L291-1,"NA")</f>
        <v>3.0586824534484052</v>
      </c>
      <c r="AY66" s="2">
        <f t="shared" ref="AY66:AY129" si="24">IFERROR(M66/M291-1,"NA")</f>
        <v>2.080460231701843</v>
      </c>
      <c r="AZ66" s="2">
        <f t="shared" ref="AZ66:AZ129" si="25">IFERROR(N66/N291-1,"NA")</f>
        <v>2.1865283109896434</v>
      </c>
      <c r="BA66" s="2">
        <f t="shared" ref="BA66:BA129" si="26">IFERROR(O66/O291-1,"NA")</f>
        <v>2.8642192063262857</v>
      </c>
      <c r="BB66" s="2">
        <f t="shared" ref="BB66:BB129" si="27">IFERROR(P66/P291-1,"NA")</f>
        <v>21.144424349553159</v>
      </c>
      <c r="BC66" s="2">
        <f t="shared" ref="BC66:BC129" si="28">IFERROR(Q66/Q291-1,"NA")</f>
        <v>86.928343234911111</v>
      </c>
      <c r="BD66" s="2">
        <f t="shared" ref="BD66:BD129" si="29">IFERROR(R66/R291-1,"NA")</f>
        <v>4.1143719848987912</v>
      </c>
      <c r="BE66" s="2">
        <f t="shared" ref="BE66:BE129" si="30">IFERROR(S66/S291-1,"NA")</f>
        <v>11.625859798092794</v>
      </c>
      <c r="BF66" s="2">
        <f t="shared" ref="BF66:BF129" si="31">IFERROR(T66/T291-1,"NA")</f>
        <v>11.625859798092794</v>
      </c>
      <c r="BG66" s="2">
        <f t="shared" ref="BG66:BG129" si="32">IFERROR(U66/U291-1,"NA")</f>
        <v>0.83700822433702471</v>
      </c>
      <c r="BH66" s="2">
        <f t="shared" ref="BH66:BH129" si="33">IFERROR(V66/V291-1,"NA")</f>
        <v>3.9628383656695183</v>
      </c>
      <c r="BI66" s="2">
        <f t="shared" ref="BI66:BI129" si="34">IFERROR(W66/W291-1,"NA")</f>
        <v>2.8710773021531897</v>
      </c>
    </row>
    <row r="67" spans="1:61" hidden="1" x14ac:dyDescent="0.2">
      <c r="A67" t="str">
        <f t="shared" ref="A67:A130" si="35">IF(D67=D66,"",1)</f>
        <v/>
      </c>
      <c r="B67" t="str">
        <f t="shared" ref="B67:B130" si="36">D67&amp;G67&amp;H67</f>
        <v>WAExterior LightingArea Lighting</v>
      </c>
      <c r="C67" t="str">
        <f t="shared" ref="C67:C130" si="37">D67&amp;E67&amp;F67</f>
        <v>WA2021 CPAExterior Lighting_Area Lighting</v>
      </c>
      <c r="D67" t="s">
        <v>116</v>
      </c>
      <c r="E67" t="s">
        <v>114</v>
      </c>
      <c r="F67" s="3" t="s">
        <v>86</v>
      </c>
      <c r="G67" s="3" t="s">
        <v>23</v>
      </c>
      <c r="H67" s="3" t="s">
        <v>24</v>
      </c>
      <c r="I67" s="7">
        <v>0.50360862378183135</v>
      </c>
      <c r="J67" s="7">
        <v>0.43890646877450928</v>
      </c>
      <c r="K67" s="7">
        <v>0.53394602937395019</v>
      </c>
      <c r="L67" s="7">
        <v>0.53394602937395019</v>
      </c>
      <c r="M67" s="7">
        <v>1.1324273942151009</v>
      </c>
      <c r="N67" s="7">
        <v>0.58554295848857152</v>
      </c>
      <c r="O67" s="7">
        <v>0.39204533709477424</v>
      </c>
      <c r="P67" s="7">
        <v>0.33301365331465937</v>
      </c>
      <c r="Q67" s="7">
        <v>0.53843885822374349</v>
      </c>
      <c r="R67" s="7">
        <v>0.89497125555572588</v>
      </c>
      <c r="S67" s="7">
        <v>0.14730653188253165</v>
      </c>
      <c r="T67" s="7">
        <v>0.14730653188253165</v>
      </c>
      <c r="U67" s="7">
        <v>0.4927682400849841</v>
      </c>
      <c r="V67" s="7">
        <v>0.37898394417907205</v>
      </c>
      <c r="W67" s="7">
        <f t="shared" si="19"/>
        <v>0.50380084687328108</v>
      </c>
      <c r="AR67" s="5" t="s">
        <v>86</v>
      </c>
      <c r="AS67" s="5" t="s">
        <v>23</v>
      </c>
      <c r="AT67" s="5" t="s">
        <v>24</v>
      </c>
      <c r="AU67" s="2">
        <f t="shared" si="20"/>
        <v>-0.60583965415547836</v>
      </c>
      <c r="AV67" s="2">
        <f t="shared" si="21"/>
        <v>-0.72174099722296947</v>
      </c>
      <c r="AW67" s="2">
        <f t="shared" si="22"/>
        <v>-0.36771943543514285</v>
      </c>
      <c r="AX67" s="2">
        <f t="shared" si="23"/>
        <v>-0.36771943543514285</v>
      </c>
      <c r="AY67" s="2">
        <f t="shared" si="24"/>
        <v>-0.47107980823705375</v>
      </c>
      <c r="AZ67" s="2">
        <f t="shared" si="25"/>
        <v>-0.6716689639661042</v>
      </c>
      <c r="BA67" s="2">
        <f t="shared" si="26"/>
        <v>-0.40983746751283812</v>
      </c>
      <c r="BB67" s="2">
        <f t="shared" si="27"/>
        <v>0.15892534303788119</v>
      </c>
      <c r="BC67" s="2">
        <f t="shared" si="28"/>
        <v>3.4853143927595154</v>
      </c>
      <c r="BD67" s="2">
        <f t="shared" si="29"/>
        <v>-0.48272390944213772</v>
      </c>
      <c r="BE67" s="2">
        <f t="shared" si="30"/>
        <v>-0.60985977524701718</v>
      </c>
      <c r="BF67" s="2">
        <f t="shared" si="31"/>
        <v>-0.60985977524701718</v>
      </c>
      <c r="BG67" s="2">
        <f t="shared" si="32"/>
        <v>-0.5587738474156192</v>
      </c>
      <c r="BH67" s="2">
        <f t="shared" si="33"/>
        <v>-0.40623022097822714</v>
      </c>
      <c r="BI67" s="2">
        <f t="shared" si="34"/>
        <v>-0.48817265228180373</v>
      </c>
    </row>
    <row r="68" spans="1:61" hidden="1" x14ac:dyDescent="0.2">
      <c r="A68" t="str">
        <f t="shared" si="35"/>
        <v/>
      </c>
      <c r="B68" t="str">
        <f t="shared" si="36"/>
        <v>WAExterior LightingLinear Lighting</v>
      </c>
      <c r="C68" t="str">
        <f t="shared" si="37"/>
        <v>WA2021 CPAExterior Lighting_Linear Lighting</v>
      </c>
      <c r="D68" t="s">
        <v>116</v>
      </c>
      <c r="E68" t="s">
        <v>114</v>
      </c>
      <c r="F68" s="3" t="s">
        <v>87</v>
      </c>
      <c r="G68" s="3" t="s">
        <v>23</v>
      </c>
      <c r="H68" s="3" t="s">
        <v>22</v>
      </c>
      <c r="I68" s="7">
        <v>0.30223741087577055</v>
      </c>
      <c r="J68" s="7">
        <v>0.19141734862894888</v>
      </c>
      <c r="K68" s="7">
        <v>0.30353105699728117</v>
      </c>
      <c r="L68" s="7">
        <v>0.30353105699728117</v>
      </c>
      <c r="M68" s="7">
        <v>0.47808422410000095</v>
      </c>
      <c r="N68" s="7">
        <v>0.55948822101661666</v>
      </c>
      <c r="O68" s="7">
        <v>0.2251422439477089</v>
      </c>
      <c r="P68" s="7">
        <v>0.70925703229985493</v>
      </c>
      <c r="Q68" s="7">
        <v>0.67447436985218978</v>
      </c>
      <c r="R68" s="7">
        <v>4.2515850039441347E-2</v>
      </c>
      <c r="S68" s="7">
        <v>0.39646062983292035</v>
      </c>
      <c r="T68" s="7">
        <v>0.39646062983292035</v>
      </c>
      <c r="U68" s="7">
        <v>0.26259561080946686</v>
      </c>
      <c r="V68" s="7">
        <v>0.29497570126359923</v>
      </c>
      <c r="W68" s="7">
        <f t="shared" si="19"/>
        <v>0.36715509903528581</v>
      </c>
      <c r="AR68" s="5" t="s">
        <v>87</v>
      </c>
      <c r="AS68" s="5" t="s">
        <v>23</v>
      </c>
      <c r="AT68" s="5" t="s">
        <v>22</v>
      </c>
      <c r="AU68" s="2">
        <f t="shared" si="20"/>
        <v>0.67927768617499917</v>
      </c>
      <c r="AV68" s="2">
        <f t="shared" si="21"/>
        <v>1.6323699585381388</v>
      </c>
      <c r="AW68" s="2">
        <f t="shared" si="22"/>
        <v>2.8000584007900238</v>
      </c>
      <c r="AX68" s="2">
        <f t="shared" si="23"/>
        <v>2.8000584007900238</v>
      </c>
      <c r="AY68" s="2">
        <f t="shared" si="24"/>
        <v>0.18455626045063744</v>
      </c>
      <c r="AZ68" s="2">
        <f t="shared" si="25"/>
        <v>0.46631837279218002</v>
      </c>
      <c r="BA68" s="2">
        <f t="shared" si="26"/>
        <v>1.7489927318631131</v>
      </c>
      <c r="BB68" s="2">
        <f t="shared" si="27"/>
        <v>-5.3423753937669072E-2</v>
      </c>
      <c r="BC68" s="2">
        <f t="shared" si="28"/>
        <v>2.6457815447161526E-2</v>
      </c>
      <c r="BD68" s="2">
        <f t="shared" si="29"/>
        <v>0.66193934512348163</v>
      </c>
      <c r="BE68" s="2">
        <f t="shared" si="30"/>
        <v>4.1253312279111567</v>
      </c>
      <c r="BF68" s="2">
        <f t="shared" si="31"/>
        <v>4.1253312279111567</v>
      </c>
      <c r="BG68" s="2">
        <f t="shared" si="32"/>
        <v>9.0524119329735031E-2</v>
      </c>
      <c r="BH68" s="2">
        <f t="shared" si="33"/>
        <v>3.9984449575542014</v>
      </c>
      <c r="BI68" s="2">
        <f t="shared" si="34"/>
        <v>0.62356353106435947</v>
      </c>
    </row>
    <row r="69" spans="1:61" hidden="1" x14ac:dyDescent="0.2">
      <c r="A69" t="str">
        <f t="shared" si="35"/>
        <v/>
      </c>
      <c r="B69" t="str">
        <f t="shared" si="36"/>
        <v>WARefrigeration Walk-in Refrigerator/Freezer</v>
      </c>
      <c r="C69" t="str">
        <f t="shared" si="37"/>
        <v>WA2021 CPARefrigeration _Walk-in Refrigerator/Freezer</v>
      </c>
      <c r="D69" t="s">
        <v>116</v>
      </c>
      <c r="E69" t="s">
        <v>114</v>
      </c>
      <c r="F69" s="3" t="s">
        <v>88</v>
      </c>
      <c r="G69" s="3" t="s">
        <v>25</v>
      </c>
      <c r="H69" s="3" t="s">
        <v>26</v>
      </c>
      <c r="I69" s="7">
        <v>2.5832653061224491E-2</v>
      </c>
      <c r="J69" s="7">
        <v>1.5822499999999999</v>
      </c>
      <c r="K69" s="7">
        <v>3.8357575757575757E-2</v>
      </c>
      <c r="L69" s="7">
        <v>1.2658</v>
      </c>
      <c r="M69" s="7">
        <v>3.9782285714285717</v>
      </c>
      <c r="N69" s="7">
        <v>1.1507272727272728</v>
      </c>
      <c r="O69" s="7">
        <v>0.18301358333333334</v>
      </c>
      <c r="P69" s="7">
        <v>0.36513461538461539</v>
      </c>
      <c r="Q69" s="7">
        <v>0.16715051282051283</v>
      </c>
      <c r="R69" s="7">
        <v>0.12916326530612246</v>
      </c>
      <c r="S69" s="7">
        <v>0.63290000000000002</v>
      </c>
      <c r="T69" s="7">
        <v>14.287717499999999</v>
      </c>
      <c r="U69" s="7">
        <v>4.5357833333333328</v>
      </c>
      <c r="V69" s="7">
        <v>1.2658</v>
      </c>
      <c r="W69" s="7">
        <f t="shared" si="19"/>
        <v>2.1148470630823257</v>
      </c>
      <c r="AR69" s="5" t="s">
        <v>88</v>
      </c>
      <c r="AS69" s="5" t="s">
        <v>25</v>
      </c>
      <c r="AT69" s="5" t="s">
        <v>26</v>
      </c>
      <c r="AU69" s="2">
        <f t="shared" si="20"/>
        <v>-0.81812191629703279</v>
      </c>
      <c r="AV69" s="2">
        <f t="shared" si="21"/>
        <v>1.3873987811628359</v>
      </c>
      <c r="AW69" s="2">
        <f t="shared" si="22"/>
        <v>-0.88842001982905838</v>
      </c>
      <c r="AX69" s="2">
        <f t="shared" si="23"/>
        <v>5.1345493553821999</v>
      </c>
      <c r="AY69" s="2">
        <f t="shared" si="24"/>
        <v>-0.39629517316391627</v>
      </c>
      <c r="AZ69" s="2">
        <f t="shared" si="25"/>
        <v>-0.78595537158167339</v>
      </c>
      <c r="BA69" s="2">
        <f t="shared" si="26"/>
        <v>-0.33382283165293991</v>
      </c>
      <c r="BB69" s="2">
        <f t="shared" si="27"/>
        <v>1.2447517577502532</v>
      </c>
      <c r="BC69" s="2">
        <f t="shared" si="28"/>
        <v>-1.1243188378857738E-3</v>
      </c>
      <c r="BD69" s="2">
        <f t="shared" si="29"/>
        <v>-0.67191357471465685</v>
      </c>
      <c r="BE69" s="2">
        <f t="shared" si="30"/>
        <v>0.28098502612495446</v>
      </c>
      <c r="BF69" s="2">
        <f t="shared" si="31"/>
        <v>-8.0123529764661194E-2</v>
      </c>
      <c r="BG69" s="2">
        <f t="shared" si="32"/>
        <v>42.14141372687304</v>
      </c>
      <c r="BH69" s="2">
        <f t="shared" si="33"/>
        <v>1.2007581047049283</v>
      </c>
      <c r="BI69" s="2">
        <f t="shared" si="34"/>
        <v>-4.5698591120062471E-2</v>
      </c>
    </row>
    <row r="70" spans="1:61" hidden="1" x14ac:dyDescent="0.2">
      <c r="A70" t="str">
        <f t="shared" si="35"/>
        <v/>
      </c>
      <c r="B70" t="str">
        <f t="shared" si="36"/>
        <v>WARefrigeration Reach-in Refrigerator/Freezer</v>
      </c>
      <c r="C70" t="str">
        <f t="shared" si="37"/>
        <v>WA2021 CPARefrigeration _Reach-in Refrigerator/Freezer</v>
      </c>
      <c r="D70" t="s">
        <v>116</v>
      </c>
      <c r="E70" t="s">
        <v>114</v>
      </c>
      <c r="F70" s="3" t="s">
        <v>89</v>
      </c>
      <c r="G70" s="3" t="s">
        <v>25</v>
      </c>
      <c r="H70" s="3" t="s">
        <v>27</v>
      </c>
      <c r="I70" s="7">
        <v>0.54285714285714282</v>
      </c>
      <c r="J70" s="7">
        <v>4.75</v>
      </c>
      <c r="K70" s="7">
        <v>0.23030303030303031</v>
      </c>
      <c r="L70" s="7">
        <v>1.52</v>
      </c>
      <c r="M70" s="7">
        <v>5.7542857142857144</v>
      </c>
      <c r="N70" s="7">
        <v>3.4545454545454546</v>
      </c>
      <c r="O70" s="7">
        <v>0.10988333333333332</v>
      </c>
      <c r="P70" s="7">
        <v>0.21923076923076923</v>
      </c>
      <c r="Q70" s="7">
        <v>0.10035897435897435</v>
      </c>
      <c r="R70" s="7">
        <v>1.7836734693877552</v>
      </c>
      <c r="S70" s="7">
        <v>0.38</v>
      </c>
      <c r="T70" s="7">
        <v>4.75</v>
      </c>
      <c r="U70" s="7">
        <v>2.7233333333333332</v>
      </c>
      <c r="V70" s="7">
        <v>1.0640000000000001</v>
      </c>
      <c r="W70" s="7">
        <f t="shared" si="19"/>
        <v>1.9558908015453933</v>
      </c>
      <c r="AR70" s="5" t="s">
        <v>89</v>
      </c>
      <c r="AS70" s="5" t="s">
        <v>25</v>
      </c>
      <c r="AT70" s="5" t="s">
        <v>27</v>
      </c>
      <c r="AU70" s="2">
        <f t="shared" si="20"/>
        <v>16.029567696476796</v>
      </c>
      <c r="AV70" s="2">
        <f t="shared" si="21"/>
        <v>30.933769144811446</v>
      </c>
      <c r="AW70" s="2">
        <f t="shared" si="22"/>
        <v>1.9849804365117141</v>
      </c>
      <c r="AX70" s="2">
        <f t="shared" si="23"/>
        <v>31.822213778095318</v>
      </c>
      <c r="AY70" s="2">
        <f t="shared" si="24"/>
        <v>0.94537374615521097</v>
      </c>
      <c r="AZ70" s="2">
        <f t="shared" si="25"/>
        <v>9.0206891767951074</v>
      </c>
      <c r="BA70" s="2">
        <f t="shared" si="26"/>
        <v>0.78215286624025526</v>
      </c>
      <c r="BB70" s="2">
        <f t="shared" si="27"/>
        <v>2.0025727157526347</v>
      </c>
      <c r="BC70" s="2">
        <f t="shared" si="28"/>
        <v>0.33609289148839472</v>
      </c>
      <c r="BD70" s="2">
        <f t="shared" si="29"/>
        <v>19.186977867905796</v>
      </c>
      <c r="BE70" s="2">
        <f t="shared" si="30"/>
        <v>2.4268828839989638</v>
      </c>
      <c r="BF70" s="2">
        <f t="shared" si="31"/>
        <v>5.812977860396348</v>
      </c>
      <c r="BG70" s="2">
        <f t="shared" si="32"/>
        <v>114.41163189031531</v>
      </c>
      <c r="BH70" s="2">
        <f t="shared" si="33"/>
        <v>7.242435452277892</v>
      </c>
      <c r="BI70" s="2">
        <f t="shared" si="34"/>
        <v>4.6276805856880872</v>
      </c>
    </row>
    <row r="71" spans="1:61" hidden="1" x14ac:dyDescent="0.2">
      <c r="A71" t="str">
        <f t="shared" si="35"/>
        <v/>
      </c>
      <c r="B71" t="str">
        <f t="shared" si="36"/>
        <v>WARefrigeration Glass Door Display</v>
      </c>
      <c r="C71" t="str">
        <f t="shared" si="37"/>
        <v>WA2021 CPARefrigeration _Glass Door Display</v>
      </c>
      <c r="D71" t="s">
        <v>116</v>
      </c>
      <c r="E71" t="s">
        <v>114</v>
      </c>
      <c r="F71" s="3" t="s">
        <v>90</v>
      </c>
      <c r="G71" s="3" t="s">
        <v>25</v>
      </c>
      <c r="H71" s="3" t="s">
        <v>28</v>
      </c>
      <c r="I71" s="7">
        <v>0.15918367346938775</v>
      </c>
      <c r="J71" s="7">
        <v>0.97499999999999998</v>
      </c>
      <c r="K71" s="7">
        <v>0.59090909090909094</v>
      </c>
      <c r="L71" s="7">
        <v>1.56</v>
      </c>
      <c r="M71" s="7">
        <v>2.2285714285714286</v>
      </c>
      <c r="N71" s="7">
        <v>10.636363636363637</v>
      </c>
      <c r="O71" s="7">
        <v>0.112775</v>
      </c>
      <c r="P71" s="7">
        <v>0.22500000000000001</v>
      </c>
      <c r="Q71" s="7">
        <v>0.10299999999999999</v>
      </c>
      <c r="R71" s="7">
        <v>7.9591836734693874E-2</v>
      </c>
      <c r="S71" s="7">
        <v>0.39</v>
      </c>
      <c r="T71" s="7">
        <v>0.19500000000000001</v>
      </c>
      <c r="U71" s="7">
        <v>2.7949999999999999</v>
      </c>
      <c r="V71" s="7">
        <v>0.78</v>
      </c>
      <c r="W71" s="7">
        <f t="shared" si="19"/>
        <v>1.4878853332891602</v>
      </c>
      <c r="AR71" s="5" t="s">
        <v>90</v>
      </c>
      <c r="AS71" s="5" t="s">
        <v>25</v>
      </c>
      <c r="AT71" s="5" t="s">
        <v>28</v>
      </c>
      <c r="AU71" s="2">
        <f t="shared" si="20"/>
        <v>3.8655907704219414</v>
      </c>
      <c r="AV71" s="2">
        <f t="shared" si="21"/>
        <v>5.3867538289622878</v>
      </c>
      <c r="AW71" s="2">
        <f t="shared" si="22"/>
        <v>6.4624510912792852</v>
      </c>
      <c r="AX71" s="2">
        <f t="shared" si="23"/>
        <v>31.822213778095318</v>
      </c>
      <c r="AY71" s="2">
        <f t="shared" si="24"/>
        <v>0.46820660087185728</v>
      </c>
      <c r="AZ71" s="2">
        <f t="shared" si="25"/>
        <v>2.0062067530385321</v>
      </c>
      <c r="BA71" s="2">
        <f t="shared" si="26"/>
        <v>0.78215286624025548</v>
      </c>
      <c r="BB71" s="2">
        <f t="shared" si="27"/>
        <v>5.0051454315052695</v>
      </c>
      <c r="BC71" s="2">
        <f t="shared" si="28"/>
        <v>1.6721857829767899</v>
      </c>
      <c r="BD71" s="2">
        <f t="shared" si="29"/>
        <v>-0.12230531009105228</v>
      </c>
      <c r="BE71" s="2">
        <f t="shared" si="30"/>
        <v>2.4268828839989638</v>
      </c>
      <c r="BF71" s="2">
        <f t="shared" si="31"/>
        <v>-0.72748088558414614</v>
      </c>
      <c r="BG71" s="2">
        <f t="shared" si="32"/>
        <v>114.41163189031531</v>
      </c>
      <c r="BH71" s="2">
        <f t="shared" si="33"/>
        <v>4.8874538944842083</v>
      </c>
      <c r="BI71" s="2">
        <f t="shared" si="34"/>
        <v>2.163722274513133</v>
      </c>
    </row>
    <row r="72" spans="1:61" hidden="1" x14ac:dyDescent="0.2">
      <c r="A72" t="str">
        <f t="shared" si="35"/>
        <v/>
      </c>
      <c r="B72" t="str">
        <f t="shared" si="36"/>
        <v>WARefrigeration Open Display Case</v>
      </c>
      <c r="C72" t="str">
        <f t="shared" si="37"/>
        <v>WA2021 CPARefrigeration _Open Display Case</v>
      </c>
      <c r="D72" t="s">
        <v>116</v>
      </c>
      <c r="E72" t="s">
        <v>114</v>
      </c>
      <c r="F72" s="3" t="s">
        <v>91</v>
      </c>
      <c r="G72" s="3" t="s">
        <v>25</v>
      </c>
      <c r="H72" s="3" t="s">
        <v>29</v>
      </c>
      <c r="I72" s="7">
        <v>0.20514285714285715</v>
      </c>
      <c r="J72" s="7">
        <v>3.1412499999999999</v>
      </c>
      <c r="K72" s="7">
        <v>0.53306060606060601</v>
      </c>
      <c r="L72" s="7">
        <v>5.0259999999999998</v>
      </c>
      <c r="M72" s="7">
        <v>7.18</v>
      </c>
      <c r="N72" s="7">
        <v>11.422727272727272</v>
      </c>
      <c r="O72" s="7">
        <v>0.36333791666666659</v>
      </c>
      <c r="P72" s="7">
        <v>0.72490384615384618</v>
      </c>
      <c r="Q72" s="7">
        <v>0.33184487179487182</v>
      </c>
      <c r="R72" s="7">
        <v>0.25642857142857145</v>
      </c>
      <c r="S72" s="7">
        <v>1.2565</v>
      </c>
      <c r="T72" s="7">
        <v>1.8847499999999999</v>
      </c>
      <c r="U72" s="7">
        <v>9.0049166666666665</v>
      </c>
      <c r="V72" s="7">
        <v>2.5129999999999999</v>
      </c>
      <c r="W72" s="7">
        <f t="shared" si="19"/>
        <v>3.1317044720458109</v>
      </c>
      <c r="AR72" s="5" t="s">
        <v>91</v>
      </c>
      <c r="AS72" s="5" t="s">
        <v>25</v>
      </c>
      <c r="AT72" s="5" t="s">
        <v>29</v>
      </c>
      <c r="AU72" s="2">
        <f t="shared" si="20"/>
        <v>5.7856089117994891E-2</v>
      </c>
      <c r="AV72" s="2">
        <f t="shared" si="21"/>
        <v>2.4714522585504675</v>
      </c>
      <c r="AW72" s="2">
        <f t="shared" si="22"/>
        <v>0.13571810482929347</v>
      </c>
      <c r="AX72" s="2">
        <f t="shared" si="23"/>
        <v>16.840165943754283</v>
      </c>
      <c r="AY72" s="2">
        <f t="shared" si="24"/>
        <v>-0.20197188476208483</v>
      </c>
      <c r="AZ72" s="2">
        <f t="shared" si="25"/>
        <v>-0.45533607515494867</v>
      </c>
      <c r="BA72" s="2">
        <f t="shared" si="26"/>
        <v>-3.1329724258822189E-2</v>
      </c>
      <c r="BB72" s="2">
        <f t="shared" si="27"/>
        <v>2.2640330642758024</v>
      </c>
      <c r="BC72" s="2">
        <f t="shared" si="28"/>
        <v>0.45243822135672307</v>
      </c>
      <c r="BD72" s="2">
        <f t="shared" si="29"/>
        <v>-0.52293836662603588</v>
      </c>
      <c r="BE72" s="2">
        <f t="shared" si="30"/>
        <v>0.86264582071406215</v>
      </c>
      <c r="BF72" s="2">
        <f t="shared" si="31"/>
        <v>-0.55562538314203347</v>
      </c>
      <c r="BG72" s="2">
        <f t="shared" si="32"/>
        <v>61.730767604006225</v>
      </c>
      <c r="BH72" s="2">
        <f t="shared" si="33"/>
        <v>2.2000630784355266</v>
      </c>
      <c r="BI72" s="2">
        <f t="shared" si="34"/>
        <v>0.12342166765446261</v>
      </c>
    </row>
    <row r="73" spans="1:61" hidden="1" x14ac:dyDescent="0.2">
      <c r="A73" t="str">
        <f t="shared" si="35"/>
        <v/>
      </c>
      <c r="B73" t="str">
        <f t="shared" si="36"/>
        <v>WARefrigeration Icemaker</v>
      </c>
      <c r="C73" t="str">
        <f t="shared" si="37"/>
        <v>WA2021 CPARefrigeration _Icemaker</v>
      </c>
      <c r="D73" t="s">
        <v>116</v>
      </c>
      <c r="E73" t="s">
        <v>114</v>
      </c>
      <c r="F73" s="3" t="s">
        <v>92</v>
      </c>
      <c r="G73" s="3" t="s">
        <v>25</v>
      </c>
      <c r="H73" s="3" t="s">
        <v>30</v>
      </c>
      <c r="I73" s="7">
        <v>5.2146938775510202E-2</v>
      </c>
      <c r="J73" s="7">
        <v>1.597</v>
      </c>
      <c r="K73" s="7">
        <v>7.743030303030303E-2</v>
      </c>
      <c r="L73" s="7">
        <v>1.2776000000000001</v>
      </c>
      <c r="M73" s="7">
        <v>5.4754285714285711</v>
      </c>
      <c r="N73" s="7">
        <v>1.1614545454545455</v>
      </c>
      <c r="O73" s="7">
        <v>0.18471966666666667</v>
      </c>
      <c r="P73" s="7">
        <v>0.36853846153846154</v>
      </c>
      <c r="Q73" s="7">
        <v>0.16870871794871795</v>
      </c>
      <c r="R73" s="7">
        <v>0.39110204081632655</v>
      </c>
      <c r="S73" s="7">
        <v>0.54298000000000002</v>
      </c>
      <c r="T73" s="7">
        <v>0.31940000000000002</v>
      </c>
      <c r="U73" s="7">
        <v>4.5780666666666665</v>
      </c>
      <c r="V73" s="7">
        <v>1.2776000000000001</v>
      </c>
      <c r="W73" s="7">
        <f t="shared" si="19"/>
        <v>1.2480125651661262</v>
      </c>
      <c r="AR73" s="5" t="s">
        <v>92</v>
      </c>
      <c r="AS73" s="5" t="s">
        <v>25</v>
      </c>
      <c r="AT73" s="5" t="s">
        <v>30</v>
      </c>
      <c r="AU73" s="2">
        <f t="shared" si="20"/>
        <v>-2.6881845915611713E-2</v>
      </c>
      <c r="AV73" s="2">
        <f t="shared" si="21"/>
        <v>5.3867538289622878</v>
      </c>
      <c r="AW73" s="2">
        <f t="shared" si="22"/>
        <v>-0.70150195634882873</v>
      </c>
      <c r="AX73" s="2">
        <f t="shared" si="23"/>
        <v>7.2055534445238312</v>
      </c>
      <c r="AY73" s="2">
        <f t="shared" si="24"/>
        <v>1.2023099013077858</v>
      </c>
      <c r="AZ73" s="2">
        <f t="shared" si="25"/>
        <v>3.0082756707180431</v>
      </c>
      <c r="BA73" s="2">
        <f t="shared" si="26"/>
        <v>-0.10892356687987226</v>
      </c>
      <c r="BB73" s="2">
        <f t="shared" si="27"/>
        <v>2.0025727157526347</v>
      </c>
      <c r="BC73" s="2">
        <f t="shared" si="28"/>
        <v>0.33609289148839494</v>
      </c>
      <c r="BD73" s="2">
        <f t="shared" si="29"/>
        <v>1.6330840697268432</v>
      </c>
      <c r="BE73" s="2">
        <f t="shared" si="30"/>
        <v>1.9128504513991191</v>
      </c>
      <c r="BF73" s="2">
        <f t="shared" si="31"/>
        <v>-0.72748088558414614</v>
      </c>
      <c r="BG73" s="2">
        <f t="shared" si="32"/>
        <v>114.41163189031528</v>
      </c>
      <c r="BH73" s="2">
        <f t="shared" si="33"/>
        <v>4.8874538944842074</v>
      </c>
      <c r="BI73" s="2">
        <f t="shared" si="34"/>
        <v>2.0574240430546866</v>
      </c>
    </row>
    <row r="74" spans="1:61" hidden="1" x14ac:dyDescent="0.2">
      <c r="A74" t="str">
        <f t="shared" si="35"/>
        <v/>
      </c>
      <c r="B74" t="str">
        <f t="shared" si="36"/>
        <v>WARefrigeration Vending Machine</v>
      </c>
      <c r="C74" t="str">
        <f t="shared" si="37"/>
        <v>WA2021 CPARefrigeration _Vending Machine</v>
      </c>
      <c r="D74" t="s">
        <v>116</v>
      </c>
      <c r="E74" t="s">
        <v>114</v>
      </c>
      <c r="F74" s="3" t="s">
        <v>93</v>
      </c>
      <c r="G74" s="3" t="s">
        <v>25</v>
      </c>
      <c r="H74" s="3" t="s">
        <v>31</v>
      </c>
      <c r="I74" s="7">
        <v>3.3126530612244895E-2</v>
      </c>
      <c r="J74" s="7">
        <v>1.0145</v>
      </c>
      <c r="K74" s="7">
        <v>4.9187878787878787E-2</v>
      </c>
      <c r="L74" s="7">
        <v>0.60870000000000002</v>
      </c>
      <c r="M74" s="7">
        <v>0.57971428571428574</v>
      </c>
      <c r="N74" s="7">
        <v>0.73781818181818182</v>
      </c>
      <c r="O74" s="7">
        <v>5.8671916666666664E-2</v>
      </c>
      <c r="P74" s="7">
        <v>0.11705769230769231</v>
      </c>
      <c r="Q74" s="7">
        <v>5.3586410256410255E-2</v>
      </c>
      <c r="R74" s="7">
        <v>0.20704081632653062</v>
      </c>
      <c r="S74" s="7">
        <v>0.30435000000000001</v>
      </c>
      <c r="T74" s="7">
        <v>0.10145</v>
      </c>
      <c r="U74" s="7">
        <v>1.4541166666666667</v>
      </c>
      <c r="V74" s="7">
        <v>0.81159999999999999</v>
      </c>
      <c r="W74" s="7">
        <f t="shared" si="19"/>
        <v>0.43792288422546838</v>
      </c>
      <c r="AR74" s="5" t="s">
        <v>93</v>
      </c>
      <c r="AS74" s="5" t="s">
        <v>25</v>
      </c>
      <c r="AT74" s="5" t="s">
        <v>31</v>
      </c>
      <c r="AU74" s="2">
        <f t="shared" si="20"/>
        <v>-0.34184775512092525</v>
      </c>
      <c r="AV74" s="2">
        <f t="shared" si="21"/>
        <v>7.6391490126429886</v>
      </c>
      <c r="AW74" s="2">
        <f t="shared" si="22"/>
        <v>-0.59623164628784886</v>
      </c>
      <c r="AX74" s="2">
        <f t="shared" si="23"/>
        <v>7.3245339694694263</v>
      </c>
      <c r="AY74" s="2">
        <f t="shared" si="24"/>
        <v>-0.5035014678051668</v>
      </c>
      <c r="AZ74" s="2">
        <f t="shared" si="25"/>
        <v>1.7109304452956366</v>
      </c>
      <c r="BA74" s="2">
        <f t="shared" si="26"/>
        <v>-0.39733530573308695</v>
      </c>
      <c r="BB74" s="2">
        <f t="shared" si="27"/>
        <v>1.0307400134206985</v>
      </c>
      <c r="BC74" s="2">
        <f t="shared" si="28"/>
        <v>-9.6355841056682379E-2</v>
      </c>
      <c r="BD74" s="2">
        <f t="shared" si="29"/>
        <v>0.48403543818771233</v>
      </c>
      <c r="BE74" s="2">
        <f t="shared" si="30"/>
        <v>2.476572685816949</v>
      </c>
      <c r="BF74" s="2">
        <f t="shared" si="31"/>
        <v>-0.81568623895007741</v>
      </c>
      <c r="BG74" s="2">
        <f t="shared" si="32"/>
        <v>77.056733701816597</v>
      </c>
      <c r="BH74" s="2">
        <f t="shared" si="33"/>
        <v>2.9818813173028196</v>
      </c>
      <c r="BI74" s="2">
        <f t="shared" si="34"/>
        <v>1.0323263667783231</v>
      </c>
    </row>
    <row r="75" spans="1:61" hidden="1" x14ac:dyDescent="0.2">
      <c r="A75" t="str">
        <f t="shared" si="35"/>
        <v/>
      </c>
      <c r="B75" t="str">
        <f t="shared" si="36"/>
        <v>WAFood PreparationOven</v>
      </c>
      <c r="C75" t="str">
        <f t="shared" si="37"/>
        <v>WA2021 CPAFood Preparation_Oven</v>
      </c>
      <c r="D75" t="s">
        <v>116</v>
      </c>
      <c r="E75" t="s">
        <v>114</v>
      </c>
      <c r="F75" s="3" t="s">
        <v>94</v>
      </c>
      <c r="G75" s="3" t="s">
        <v>32</v>
      </c>
      <c r="H75" s="3" t="s">
        <v>33</v>
      </c>
      <c r="I75" s="7">
        <v>4.1837346938775506E-2</v>
      </c>
      <c r="J75" s="7">
        <v>0.30147500000000005</v>
      </c>
      <c r="K75" s="7">
        <v>0.16444090909090908</v>
      </c>
      <c r="L75" s="7">
        <v>0.12059</v>
      </c>
      <c r="M75" s="7">
        <v>3.4454285714285713</v>
      </c>
      <c r="N75" s="7">
        <v>1.0962727272727273</v>
      </c>
      <c r="O75" s="7">
        <v>0.17083583333333335</v>
      </c>
      <c r="P75" s="7">
        <v>0.21644358974358974</v>
      </c>
      <c r="Q75" s="7">
        <v>7.4209230769230763E-2</v>
      </c>
      <c r="R75" s="7">
        <v>0.39376326530612249</v>
      </c>
      <c r="S75" s="7">
        <v>0.12059</v>
      </c>
      <c r="T75" s="7">
        <v>1.2059E-2</v>
      </c>
      <c r="U75" s="7">
        <v>0.40196666666666669</v>
      </c>
      <c r="V75" s="7">
        <v>0.7958940000000001</v>
      </c>
      <c r="W75" s="7">
        <f t="shared" si="19"/>
        <v>0.52541472432499481</v>
      </c>
      <c r="AR75" s="5" t="s">
        <v>94</v>
      </c>
      <c r="AS75" s="5" t="s">
        <v>32</v>
      </c>
      <c r="AT75" s="5" t="s">
        <v>33</v>
      </c>
      <c r="AU75" s="2">
        <f t="shared" si="20"/>
        <v>-0.52632560932450589</v>
      </c>
      <c r="AV75" s="2">
        <f t="shared" si="21"/>
        <v>0.61210560903160105</v>
      </c>
      <c r="AW75" s="2">
        <f t="shared" si="22"/>
        <v>1.6046931447076584E-2</v>
      </c>
      <c r="AX75" s="2">
        <f t="shared" si="23"/>
        <v>-0.3551577563873598</v>
      </c>
      <c r="AY75" s="2">
        <f t="shared" si="24"/>
        <v>-0.12707887188008959</v>
      </c>
      <c r="AZ75" s="2">
        <f t="shared" si="25"/>
        <v>0.72183523273529615</v>
      </c>
      <c r="BA75" s="2">
        <f t="shared" si="26"/>
        <v>-0.73334602722698028</v>
      </c>
      <c r="BB75" s="2">
        <f t="shared" si="27"/>
        <v>-8.5770486519255007E-2</v>
      </c>
      <c r="BC75" s="2">
        <f t="shared" si="28"/>
        <v>-0.33215425169230528</v>
      </c>
      <c r="BD75" s="2">
        <f t="shared" si="29"/>
        <v>0.52824455990235708</v>
      </c>
      <c r="BE75" s="2">
        <f t="shared" si="30"/>
        <v>2.4459511327794843</v>
      </c>
      <c r="BF75" s="2">
        <f t="shared" si="31"/>
        <v>-0.78764335141380903</v>
      </c>
      <c r="BG75" s="2">
        <f t="shared" si="32"/>
        <v>4.5222629585824086</v>
      </c>
      <c r="BH75" s="2">
        <f t="shared" si="33"/>
        <v>8.546480125627113</v>
      </c>
      <c r="BI75" s="2">
        <f t="shared" si="34"/>
        <v>9.7551822845981961E-2</v>
      </c>
    </row>
    <row r="76" spans="1:61" hidden="1" x14ac:dyDescent="0.2">
      <c r="A76" t="str">
        <f t="shared" si="35"/>
        <v/>
      </c>
      <c r="B76" t="str">
        <f t="shared" si="36"/>
        <v>WAFood PreparationFryer</v>
      </c>
      <c r="C76" t="str">
        <f t="shared" si="37"/>
        <v>WA2021 CPAFood Preparation_Fryer</v>
      </c>
      <c r="D76" t="s">
        <v>116</v>
      </c>
      <c r="E76" t="s">
        <v>114</v>
      </c>
      <c r="F76" s="3" t="s">
        <v>95</v>
      </c>
      <c r="G76" s="3" t="s">
        <v>32</v>
      </c>
      <c r="H76" s="3" t="s">
        <v>34</v>
      </c>
      <c r="I76" s="7">
        <v>6.0502653061224487E-2</v>
      </c>
      <c r="J76" s="7">
        <v>0.435975</v>
      </c>
      <c r="K76" s="7">
        <v>0.23780454545454546</v>
      </c>
      <c r="L76" s="7">
        <v>0.17439000000000002</v>
      </c>
      <c r="M76" s="7">
        <v>5.4808285714285718</v>
      </c>
      <c r="N76" s="7">
        <v>1.4426809090909092</v>
      </c>
      <c r="O76" s="7">
        <v>0.24705250000000001</v>
      </c>
      <c r="P76" s="7">
        <v>0.31300769230769226</v>
      </c>
      <c r="Q76" s="7">
        <v>0.10731692307692307</v>
      </c>
      <c r="R76" s="7">
        <v>0.56943673469387757</v>
      </c>
      <c r="S76" s="7">
        <v>0.17439000000000002</v>
      </c>
      <c r="T76" s="7">
        <v>1.7439000000000003E-2</v>
      </c>
      <c r="U76" s="7">
        <v>0.58130000000000004</v>
      </c>
      <c r="V76" s="7">
        <v>1.1509739999999999</v>
      </c>
      <c r="W76" s="7">
        <f t="shared" si="19"/>
        <v>0.78522132350812457</v>
      </c>
      <c r="AR76" s="5" t="s">
        <v>95</v>
      </c>
      <c r="AS76" s="5" t="s">
        <v>32</v>
      </c>
      <c r="AT76" s="5" t="s">
        <v>34</v>
      </c>
      <c r="AU76" s="2">
        <f t="shared" si="20"/>
        <v>-0.52632560932450589</v>
      </c>
      <c r="AV76" s="2">
        <f t="shared" si="21"/>
        <v>0.61210560903160083</v>
      </c>
      <c r="AW76" s="2">
        <f t="shared" si="22"/>
        <v>1.6046931447076807E-2</v>
      </c>
      <c r="AX76" s="2">
        <f t="shared" si="23"/>
        <v>-0.3551577563873598</v>
      </c>
      <c r="AY76" s="2">
        <f t="shared" si="24"/>
        <v>-3.9786759068098254E-2</v>
      </c>
      <c r="AZ76" s="2">
        <f t="shared" si="25"/>
        <v>0.56687006178911936</v>
      </c>
      <c r="BA76" s="2">
        <f t="shared" si="26"/>
        <v>-0.73334602722698028</v>
      </c>
      <c r="BB76" s="2">
        <f t="shared" si="27"/>
        <v>-8.5770486519255118E-2</v>
      </c>
      <c r="BC76" s="2">
        <f t="shared" si="28"/>
        <v>-0.33215425169230528</v>
      </c>
      <c r="BD76" s="2">
        <f t="shared" si="29"/>
        <v>0.52824455990235686</v>
      </c>
      <c r="BE76" s="2">
        <f t="shared" si="30"/>
        <v>2.4459511327794852</v>
      </c>
      <c r="BF76" s="2">
        <f t="shared" si="31"/>
        <v>-0.78764335141380892</v>
      </c>
      <c r="BG76" s="2">
        <f t="shared" si="32"/>
        <v>4.5222629585824095</v>
      </c>
      <c r="BH76" s="2">
        <f t="shared" si="33"/>
        <v>8.546480125627113</v>
      </c>
      <c r="BI76" s="2">
        <f t="shared" si="34"/>
        <v>0.13423905794100865</v>
      </c>
    </row>
    <row r="77" spans="1:61" hidden="1" x14ac:dyDescent="0.2">
      <c r="A77" t="str">
        <f t="shared" si="35"/>
        <v/>
      </c>
      <c r="B77" t="str">
        <f t="shared" si="36"/>
        <v>WAFood PreparationDishwasher</v>
      </c>
      <c r="C77" t="str">
        <f t="shared" si="37"/>
        <v>WA2021 CPAFood Preparation_Dishwasher</v>
      </c>
      <c r="D77" t="s">
        <v>116</v>
      </c>
      <c r="E77" t="s">
        <v>114</v>
      </c>
      <c r="F77" s="3" t="s">
        <v>96</v>
      </c>
      <c r="G77" s="3" t="s">
        <v>32</v>
      </c>
      <c r="H77" s="3" t="s">
        <v>35</v>
      </c>
      <c r="I77" s="7">
        <v>3.8041836734693878E-2</v>
      </c>
      <c r="J77" s="7">
        <v>0.27412500000000001</v>
      </c>
      <c r="K77" s="7">
        <v>0.14952272727272728</v>
      </c>
      <c r="L77" s="7">
        <v>0.10965</v>
      </c>
      <c r="M77" s="7">
        <v>3.53</v>
      </c>
      <c r="N77" s="7">
        <v>0.99681818181818183</v>
      </c>
      <c r="O77" s="7">
        <v>0.15533750000000002</v>
      </c>
      <c r="P77" s="7">
        <v>0.22175641025641027</v>
      </c>
      <c r="Q77" s="7">
        <v>7.6030769230769221E-2</v>
      </c>
      <c r="R77" s="7">
        <v>0.40342857142857141</v>
      </c>
      <c r="S77" s="7">
        <v>0.10965</v>
      </c>
      <c r="T77" s="7">
        <v>1.0965000000000001E-2</v>
      </c>
      <c r="U77" s="7">
        <v>0.36549999999999999</v>
      </c>
      <c r="V77" s="7">
        <v>0.72369000000000006</v>
      </c>
      <c r="W77" s="7">
        <f t="shared" si="19"/>
        <v>0.51175114262438237</v>
      </c>
      <c r="AR77" s="5" t="s">
        <v>96</v>
      </c>
      <c r="AS77" s="5" t="s">
        <v>32</v>
      </c>
      <c r="AT77" s="5" t="s">
        <v>35</v>
      </c>
      <c r="AU77" s="2">
        <f t="shared" si="20"/>
        <v>-0.7836022458139873</v>
      </c>
      <c r="AV77" s="2">
        <f t="shared" si="21"/>
        <v>-0.26351088390567479</v>
      </c>
      <c r="AW77" s="2">
        <f t="shared" si="22"/>
        <v>-0.53581979849240724</v>
      </c>
      <c r="AX77" s="2">
        <f t="shared" si="23"/>
        <v>-0.70540435356226994</v>
      </c>
      <c r="AY77" s="2">
        <f t="shared" si="24"/>
        <v>-0.10130575872749126</v>
      </c>
      <c r="AZ77" s="2">
        <f t="shared" si="25"/>
        <v>-0.21338099593918891</v>
      </c>
      <c r="BA77" s="2">
        <f t="shared" si="26"/>
        <v>-0.87817935276051018</v>
      </c>
      <c r="BB77" s="2">
        <f t="shared" si="27"/>
        <v>-0.5293888688797721</v>
      </c>
      <c r="BC77" s="2">
        <f t="shared" si="28"/>
        <v>-0.65621800828951393</v>
      </c>
      <c r="BD77" s="2">
        <f t="shared" si="29"/>
        <v>-0.21331690745167498</v>
      </c>
      <c r="BE77" s="2">
        <f t="shared" si="30"/>
        <v>0.57427992909815195</v>
      </c>
      <c r="BF77" s="2">
        <f t="shared" si="31"/>
        <v>-0.90298504047266093</v>
      </c>
      <c r="BG77" s="2">
        <f t="shared" si="32"/>
        <v>1.5228412719498627</v>
      </c>
      <c r="BH77" s="2">
        <f t="shared" si="33"/>
        <v>3.3613015612287569</v>
      </c>
      <c r="BI77" s="2">
        <f t="shared" si="34"/>
        <v>-0.23873076886177558</v>
      </c>
    </row>
    <row r="78" spans="1:61" hidden="1" x14ac:dyDescent="0.2">
      <c r="A78" t="str">
        <f t="shared" si="35"/>
        <v/>
      </c>
      <c r="B78" t="str">
        <f t="shared" si="36"/>
        <v>WAFood PreparationHot Food Container</v>
      </c>
      <c r="C78" t="str">
        <f t="shared" si="37"/>
        <v>WA2021 CPAFood Preparation_Hot Food Container</v>
      </c>
      <c r="D78" t="s">
        <v>116</v>
      </c>
      <c r="E78" t="s">
        <v>114</v>
      </c>
      <c r="F78" s="3" t="s">
        <v>97</v>
      </c>
      <c r="G78" s="3" t="s">
        <v>32</v>
      </c>
      <c r="H78" s="3" t="s">
        <v>36</v>
      </c>
      <c r="I78" s="7">
        <v>1.1396938775510203E-2</v>
      </c>
      <c r="J78" s="7">
        <v>8.2125000000000004E-2</v>
      </c>
      <c r="K78" s="7">
        <v>4.4795454545454548E-2</v>
      </c>
      <c r="L78" s="7">
        <v>3.2849999999999997E-2</v>
      </c>
      <c r="M78" s="7">
        <v>0.93857142857142861</v>
      </c>
      <c r="N78" s="7">
        <v>0.29863636363636364</v>
      </c>
      <c r="O78" s="7">
        <v>4.6537500000000002E-2</v>
      </c>
      <c r="P78" s="7">
        <v>5.8961538461538461E-2</v>
      </c>
      <c r="Q78" s="7">
        <v>2.0215384615384614E-2</v>
      </c>
      <c r="R78" s="7">
        <v>0.10726530612244899</v>
      </c>
      <c r="S78" s="7">
        <v>3.2849999999999997E-2</v>
      </c>
      <c r="T78" s="7">
        <v>3.2850000000000002E-3</v>
      </c>
      <c r="U78" s="7">
        <v>0.1095</v>
      </c>
      <c r="V78" s="7">
        <v>0.21681</v>
      </c>
      <c r="W78" s="7">
        <f t="shared" si="19"/>
        <v>0.14312856533772347</v>
      </c>
      <c r="AR78" s="5" t="s">
        <v>97</v>
      </c>
      <c r="AS78" s="5" t="s">
        <v>32</v>
      </c>
      <c r="AT78" s="5" t="s">
        <v>36</v>
      </c>
      <c r="AU78" s="2">
        <f t="shared" si="20"/>
        <v>-0.52632560932450589</v>
      </c>
      <c r="AV78" s="2">
        <f t="shared" si="21"/>
        <v>0.61210560903160061</v>
      </c>
      <c r="AW78" s="2">
        <f t="shared" si="22"/>
        <v>1.6046931447076807E-2</v>
      </c>
      <c r="AX78" s="2">
        <f t="shared" si="23"/>
        <v>-0.3551577563873598</v>
      </c>
      <c r="AY78" s="2">
        <f t="shared" si="24"/>
        <v>0.74584225623982126</v>
      </c>
      <c r="AZ78" s="2">
        <f t="shared" si="25"/>
        <v>0.72183523273529615</v>
      </c>
      <c r="BA78" s="2">
        <f t="shared" si="26"/>
        <v>-0.73334602722698028</v>
      </c>
      <c r="BB78" s="2">
        <f t="shared" si="27"/>
        <v>-8.5770486519254896E-2</v>
      </c>
      <c r="BC78" s="2">
        <f t="shared" si="28"/>
        <v>-0.33215425169230517</v>
      </c>
      <c r="BD78" s="2">
        <f t="shared" si="29"/>
        <v>0.52824455990235708</v>
      </c>
      <c r="BE78" s="2">
        <f t="shared" si="30"/>
        <v>2.4459511327794847</v>
      </c>
      <c r="BF78" s="2">
        <f t="shared" si="31"/>
        <v>-0.78764335141380903</v>
      </c>
      <c r="BG78" s="2">
        <f t="shared" si="32"/>
        <v>4.5222629585824095</v>
      </c>
      <c r="BH78" s="2">
        <f t="shared" si="33"/>
        <v>8.546480125627113</v>
      </c>
      <c r="BI78" s="2">
        <f t="shared" si="34"/>
        <v>0.5556295777810385</v>
      </c>
    </row>
    <row r="79" spans="1:61" hidden="1" x14ac:dyDescent="0.2">
      <c r="A79" t="str">
        <f t="shared" si="35"/>
        <v/>
      </c>
      <c r="B79" t="str">
        <f t="shared" si="36"/>
        <v>WAFood PreparationSteamer</v>
      </c>
      <c r="C79" t="str">
        <f t="shared" si="37"/>
        <v>WA2021 CPAFood Preparation_Steamer</v>
      </c>
      <c r="D79" t="s">
        <v>116</v>
      </c>
      <c r="E79" t="s">
        <v>114</v>
      </c>
      <c r="F79" s="3" t="s">
        <v>98</v>
      </c>
      <c r="G79" s="3" t="s">
        <v>32</v>
      </c>
      <c r="H79" s="3" t="s">
        <v>37</v>
      </c>
      <c r="I79" s="7">
        <v>6.1058057406323911E-2</v>
      </c>
      <c r="J79" s="7">
        <v>0.43997717836909878</v>
      </c>
      <c r="K79" s="7">
        <v>0.23998755183769024</v>
      </c>
      <c r="L79" s="7">
        <v>0.17599087134763952</v>
      </c>
      <c r="M79" s="7">
        <v>6.5368037929123251</v>
      </c>
      <c r="N79" s="7">
        <v>1.5999170122512683</v>
      </c>
      <c r="O79" s="7">
        <v>0.24932040107582265</v>
      </c>
      <c r="P79" s="7">
        <v>0.31588105113678888</v>
      </c>
      <c r="Q79" s="7">
        <v>0.10830207467547047</v>
      </c>
      <c r="R79" s="7">
        <v>0.57466406970657802</v>
      </c>
      <c r="S79" s="7">
        <v>0.17599087134763952</v>
      </c>
      <c r="T79" s="7">
        <v>1.7599087134763953E-2</v>
      </c>
      <c r="U79" s="7">
        <v>0.58663623782546503</v>
      </c>
      <c r="V79" s="7">
        <v>1.1615397508944207</v>
      </c>
      <c r="W79" s="7">
        <f t="shared" si="19"/>
        <v>0.87454771485152116</v>
      </c>
      <c r="AR79" s="5" t="s">
        <v>98</v>
      </c>
      <c r="AS79" s="5" t="s">
        <v>32</v>
      </c>
      <c r="AT79" s="5" t="s">
        <v>37</v>
      </c>
      <c r="AU79" s="2">
        <f t="shared" si="20"/>
        <v>-0.52632560932450589</v>
      </c>
      <c r="AV79" s="2">
        <f t="shared" si="21"/>
        <v>0.61210560903160083</v>
      </c>
      <c r="AW79" s="2">
        <f t="shared" si="22"/>
        <v>1.6046931447076584E-2</v>
      </c>
      <c r="AX79" s="2">
        <f t="shared" si="23"/>
        <v>-0.35515775638735969</v>
      </c>
      <c r="AY79" s="2">
        <f t="shared" si="24"/>
        <v>1.2695949331117675</v>
      </c>
      <c r="AZ79" s="2">
        <f t="shared" si="25"/>
        <v>0.72183523273529615</v>
      </c>
      <c r="BA79" s="2">
        <f t="shared" si="26"/>
        <v>-0.73334602722698028</v>
      </c>
      <c r="BB79" s="2">
        <f t="shared" si="27"/>
        <v>-8.5770486519254785E-2</v>
      </c>
      <c r="BC79" s="2">
        <f t="shared" si="28"/>
        <v>-0.33215425169230506</v>
      </c>
      <c r="BD79" s="2">
        <f t="shared" si="29"/>
        <v>0.52824455990235708</v>
      </c>
      <c r="BE79" s="2">
        <f t="shared" si="30"/>
        <v>2.4459511327794847</v>
      </c>
      <c r="BF79" s="2">
        <f t="shared" si="31"/>
        <v>-0.78764335141380903</v>
      </c>
      <c r="BG79" s="2">
        <f t="shared" si="32"/>
        <v>4.5222629585824086</v>
      </c>
      <c r="BH79" s="2">
        <f t="shared" si="33"/>
        <v>8.5464801256271112</v>
      </c>
      <c r="BI79" s="2">
        <f t="shared" si="34"/>
        <v>0.77422467768311987</v>
      </c>
    </row>
    <row r="80" spans="1:61" hidden="1" x14ac:dyDescent="0.2">
      <c r="A80" t="str">
        <f t="shared" si="35"/>
        <v/>
      </c>
      <c r="B80" t="str">
        <f t="shared" si="36"/>
        <v>WAOffice EquipmentDesktop Computer</v>
      </c>
      <c r="C80" t="str">
        <f t="shared" si="37"/>
        <v>WA2021 CPAOffice Equipment_Desktop Computer</v>
      </c>
      <c r="D80" t="s">
        <v>116</v>
      </c>
      <c r="E80" t="s">
        <v>114</v>
      </c>
      <c r="F80" s="3" t="s">
        <v>99</v>
      </c>
      <c r="G80" s="3" t="s">
        <v>38</v>
      </c>
      <c r="H80" s="3" t="s">
        <v>39</v>
      </c>
      <c r="I80" s="7">
        <v>0.83265306122448979</v>
      </c>
      <c r="J80" s="7">
        <v>1.3260000000000001</v>
      </c>
      <c r="K80" s="7">
        <v>7.6654545454545461E-2</v>
      </c>
      <c r="L80" s="7">
        <v>0.16320000000000001</v>
      </c>
      <c r="M80" s="7">
        <v>0.11657142857142858</v>
      </c>
      <c r="N80" s="7">
        <v>3.7090909090909091E-2</v>
      </c>
      <c r="O80" s="7">
        <v>0.34</v>
      </c>
      <c r="P80" s="7">
        <v>0.52307692307692311</v>
      </c>
      <c r="Q80" s="7">
        <v>0.60676923076923073</v>
      </c>
      <c r="R80" s="7">
        <v>8.3265306122448975E-3</v>
      </c>
      <c r="S80" s="7">
        <v>4.0800000000000003E-2</v>
      </c>
      <c r="T80" s="7">
        <v>2.0400000000000001E-2</v>
      </c>
      <c r="U80" s="7">
        <v>4.08</v>
      </c>
      <c r="V80" s="7">
        <v>3.6719999999999996E-2</v>
      </c>
      <c r="W80" s="7">
        <f t="shared" si="19"/>
        <v>0.58630447348569803</v>
      </c>
      <c r="AR80" s="5" t="s">
        <v>99</v>
      </c>
      <c r="AS80" s="5" t="s">
        <v>38</v>
      </c>
      <c r="AT80" s="5" t="s">
        <v>39</v>
      </c>
      <c r="AU80" s="2">
        <f t="shared" si="20"/>
        <v>-0.64524097238208222</v>
      </c>
      <c r="AV80" s="2">
        <f t="shared" si="21"/>
        <v>6.8560673811282724E-2</v>
      </c>
      <c r="AW80" s="2">
        <f t="shared" si="22"/>
        <v>-0.74728011541579309</v>
      </c>
      <c r="AX80" s="2">
        <f t="shared" si="23"/>
        <v>0.5879995635505082</v>
      </c>
      <c r="AY80" s="2">
        <f t="shared" si="24"/>
        <v>-0.60103782002332062</v>
      </c>
      <c r="AZ80" s="2">
        <f t="shared" si="25"/>
        <v>-0.76805618834420808</v>
      </c>
      <c r="BA80" s="2">
        <f t="shared" si="26"/>
        <v>-0.39000620980280887</v>
      </c>
      <c r="BB80" s="2">
        <f t="shared" si="27"/>
        <v>0.10157504484274993</v>
      </c>
      <c r="BC80" s="2">
        <f t="shared" si="28"/>
        <v>1.0915605907446517</v>
      </c>
      <c r="BD80" s="2">
        <f t="shared" si="29"/>
        <v>-0.90023470712091602</v>
      </c>
      <c r="BE80" s="2">
        <f t="shared" si="30"/>
        <v>-0.53861633079222981</v>
      </c>
      <c r="BF80" s="2">
        <f t="shared" si="31"/>
        <v>-0.685708325421722</v>
      </c>
      <c r="BG80" s="2">
        <f t="shared" si="32"/>
        <v>-0.23297400291352399</v>
      </c>
      <c r="BH80" s="2">
        <f t="shared" si="33"/>
        <v>-0.81411330559587047</v>
      </c>
      <c r="BI80" s="2">
        <f t="shared" si="34"/>
        <v>-0.28760834622393339</v>
      </c>
    </row>
    <row r="81" spans="1:61" hidden="1" x14ac:dyDescent="0.2">
      <c r="A81" t="str">
        <f t="shared" si="35"/>
        <v/>
      </c>
      <c r="B81" t="str">
        <f t="shared" si="36"/>
        <v>WAOffice EquipmentLaptop</v>
      </c>
      <c r="C81" t="str">
        <f t="shared" si="37"/>
        <v>WA2021 CPAOffice Equipment_Laptop</v>
      </c>
      <c r="D81" t="s">
        <v>116</v>
      </c>
      <c r="E81" t="s">
        <v>114</v>
      </c>
      <c r="F81" s="3" t="s">
        <v>100</v>
      </c>
      <c r="G81" s="3" t="s">
        <v>38</v>
      </c>
      <c r="H81" s="3" t="s">
        <v>40</v>
      </c>
      <c r="I81" s="7">
        <v>0.25714285714285712</v>
      </c>
      <c r="J81" s="7">
        <v>0.40949999999999998</v>
      </c>
      <c r="K81" s="7">
        <v>2.3672727272727272E-2</v>
      </c>
      <c r="L81" s="7">
        <v>5.04E-2</v>
      </c>
      <c r="M81" s="7">
        <v>3.5999999999999997E-2</v>
      </c>
      <c r="N81" s="7">
        <v>1.1454545454545455E-2</v>
      </c>
      <c r="O81" s="7">
        <v>0.105</v>
      </c>
      <c r="P81" s="7">
        <v>0.16153846153846155</v>
      </c>
      <c r="Q81" s="7">
        <v>0.18738461538461537</v>
      </c>
      <c r="R81" s="7">
        <v>1.2857142857142857E-2</v>
      </c>
      <c r="S81" s="7">
        <v>1.26E-2</v>
      </c>
      <c r="T81" s="7">
        <v>6.3E-3</v>
      </c>
      <c r="U81" s="7">
        <v>1.26</v>
      </c>
      <c r="V81" s="7">
        <v>1.1340000000000001E-2</v>
      </c>
      <c r="W81" s="7">
        <f t="shared" si="19"/>
        <v>0.18179931068931071</v>
      </c>
      <c r="AR81" s="5" t="s">
        <v>100</v>
      </c>
      <c r="AS81" s="5" t="s">
        <v>38</v>
      </c>
      <c r="AT81" s="5" t="s">
        <v>40</v>
      </c>
      <c r="AU81" s="2">
        <f t="shared" si="20"/>
        <v>-0.29048194476416456</v>
      </c>
      <c r="AV81" s="2">
        <f t="shared" si="21"/>
        <v>1.137121347622565</v>
      </c>
      <c r="AW81" s="2">
        <f t="shared" si="22"/>
        <v>-0.4945602308315864</v>
      </c>
      <c r="AX81" s="2">
        <f t="shared" si="23"/>
        <v>2.175999127101016</v>
      </c>
      <c r="AY81" s="2">
        <f t="shared" si="24"/>
        <v>-2.5945500583018921E-3</v>
      </c>
      <c r="AZ81" s="2">
        <f t="shared" si="25"/>
        <v>-0.53611237668841638</v>
      </c>
      <c r="BA81" s="2">
        <f t="shared" si="26"/>
        <v>2.0499689509859556</v>
      </c>
      <c r="BB81" s="2">
        <f t="shared" si="27"/>
        <v>6.3438336322850004</v>
      </c>
      <c r="BC81" s="2">
        <f t="shared" si="28"/>
        <v>9.4578029537232595</v>
      </c>
      <c r="BD81" s="2">
        <f t="shared" si="29"/>
        <v>-2.347071209160223E-3</v>
      </c>
      <c r="BE81" s="2">
        <f t="shared" si="30"/>
        <v>0.15345917301942547</v>
      </c>
      <c r="BF81" s="2">
        <f t="shared" si="31"/>
        <v>-0.21427081355430477</v>
      </c>
      <c r="BG81" s="2">
        <f t="shared" si="32"/>
        <v>2.8351299854323795</v>
      </c>
      <c r="BH81" s="2">
        <f t="shared" si="33"/>
        <v>-0.62822661119174072</v>
      </c>
      <c r="BI81" s="2">
        <f t="shared" si="34"/>
        <v>1.2272748582870863</v>
      </c>
    </row>
    <row r="82" spans="1:61" hidden="1" x14ac:dyDescent="0.2">
      <c r="A82" t="str">
        <f t="shared" si="35"/>
        <v/>
      </c>
      <c r="B82" t="str">
        <f t="shared" si="36"/>
        <v>WAOffice EquipmentServer</v>
      </c>
      <c r="C82" t="str">
        <f t="shared" si="37"/>
        <v>WA2021 CPAOffice Equipment_Server</v>
      </c>
      <c r="D82" t="s">
        <v>116</v>
      </c>
      <c r="E82" t="s">
        <v>114</v>
      </c>
      <c r="F82" s="3" t="s">
        <v>101</v>
      </c>
      <c r="G82" s="3" t="s">
        <v>38</v>
      </c>
      <c r="H82" s="3" t="s">
        <v>41</v>
      </c>
      <c r="I82" s="7">
        <v>1.9151020408163266</v>
      </c>
      <c r="J82" s="7">
        <v>1.1499999999999999</v>
      </c>
      <c r="K82" s="7">
        <v>0.43212121212121213</v>
      </c>
      <c r="L82" s="7">
        <v>0.46</v>
      </c>
      <c r="M82" s="7">
        <v>0.65714285714285714</v>
      </c>
      <c r="N82" s="7">
        <v>0.10454545454545454</v>
      </c>
      <c r="O82" s="7">
        <v>0.76666666666666672</v>
      </c>
      <c r="P82" s="7">
        <v>0.23589743589743589</v>
      </c>
      <c r="Q82" s="7">
        <v>0.23589743589743589</v>
      </c>
      <c r="R82" s="7">
        <v>0.18775510204081633</v>
      </c>
      <c r="S82" s="7">
        <v>0.115</v>
      </c>
      <c r="T82" s="7">
        <v>0.115</v>
      </c>
      <c r="U82" s="7">
        <v>92</v>
      </c>
      <c r="V82" s="7">
        <v>0.20699999999999999</v>
      </c>
      <c r="W82" s="7">
        <f t="shared" si="19"/>
        <v>7.0415805860805856</v>
      </c>
      <c r="AR82" s="5" t="s">
        <v>101</v>
      </c>
      <c r="AS82" s="5" t="s">
        <v>38</v>
      </c>
      <c r="AT82" s="5" t="s">
        <v>41</v>
      </c>
      <c r="AU82" s="2">
        <f t="shared" si="20"/>
        <v>7.3226467879163515</v>
      </c>
      <c r="AV82" s="2">
        <f t="shared" si="21"/>
        <v>2.150884038161474</v>
      </c>
      <c r="AW82" s="2">
        <f t="shared" si="22"/>
        <v>8.6875955757279293</v>
      </c>
      <c r="AX82" s="2">
        <f t="shared" si="23"/>
        <v>2.8045822876730924</v>
      </c>
      <c r="AY82" s="2">
        <f t="shared" si="24"/>
        <v>0.91169377905492155</v>
      </c>
      <c r="AZ82" s="2">
        <f t="shared" si="25"/>
        <v>0.11139743085066911</v>
      </c>
      <c r="BA82" s="2">
        <f t="shared" si="26"/>
        <v>10.691547645446166</v>
      </c>
      <c r="BB82" s="2">
        <f t="shared" si="27"/>
        <v>3.2227043385638741</v>
      </c>
      <c r="BC82" s="2">
        <f t="shared" si="28"/>
        <v>2.4558831599947557</v>
      </c>
      <c r="BD82" s="2">
        <f t="shared" si="29"/>
        <v>2.8243362270315524</v>
      </c>
      <c r="BE82" s="2">
        <f t="shared" si="30"/>
        <v>0.10539837414361619</v>
      </c>
      <c r="BF82" s="2">
        <f t="shared" si="31"/>
        <v>0.50598094068758259</v>
      </c>
      <c r="BG82" s="2">
        <f t="shared" si="32"/>
        <v>0.47013316108241243</v>
      </c>
      <c r="BH82" s="2">
        <f t="shared" si="33"/>
        <v>0.78141415470624165</v>
      </c>
      <c r="BI82" s="2">
        <f t="shared" si="34"/>
        <v>0.53284517027370715</v>
      </c>
    </row>
    <row r="83" spans="1:61" hidden="1" x14ac:dyDescent="0.2">
      <c r="A83" t="str">
        <f t="shared" si="35"/>
        <v/>
      </c>
      <c r="B83" t="str">
        <f t="shared" si="36"/>
        <v>WAOffice EquipmentMonitor</v>
      </c>
      <c r="C83" t="str">
        <f t="shared" si="37"/>
        <v>WA2021 CPAOffice Equipment_Monitor</v>
      </c>
      <c r="D83" t="s">
        <v>116</v>
      </c>
      <c r="E83" t="s">
        <v>114</v>
      </c>
      <c r="F83" s="3" t="s">
        <v>102</v>
      </c>
      <c r="G83" s="3" t="s">
        <v>38</v>
      </c>
      <c r="H83" s="3" t="s">
        <v>42</v>
      </c>
      <c r="I83" s="7">
        <v>0.14693877551020409</v>
      </c>
      <c r="J83" s="7">
        <v>0.23400000000000001</v>
      </c>
      <c r="K83" s="7">
        <v>1.3527272727272728E-2</v>
      </c>
      <c r="L83" s="7">
        <v>2.8799999999999999E-2</v>
      </c>
      <c r="M83" s="7">
        <v>2.057142857142857E-2</v>
      </c>
      <c r="N83" s="7">
        <v>6.5454545454545453E-3</v>
      </c>
      <c r="O83" s="7">
        <v>0.06</v>
      </c>
      <c r="P83" s="7">
        <v>9.2307692307692313E-2</v>
      </c>
      <c r="Q83" s="7">
        <v>0.10707692307692308</v>
      </c>
      <c r="R83" s="7">
        <v>1.4693877551020407E-3</v>
      </c>
      <c r="S83" s="7">
        <v>7.1999999999999998E-3</v>
      </c>
      <c r="T83" s="7">
        <v>3.5999999999999999E-3</v>
      </c>
      <c r="U83" s="7">
        <v>1.44</v>
      </c>
      <c r="V83" s="7">
        <v>6.4799999999999996E-3</v>
      </c>
      <c r="W83" s="7">
        <f t="shared" si="19"/>
        <v>0.15489406674957693</v>
      </c>
      <c r="AR83" s="5" t="s">
        <v>102</v>
      </c>
      <c r="AS83" s="5" t="s">
        <v>38</v>
      </c>
      <c r="AT83" s="5" t="s">
        <v>42</v>
      </c>
      <c r="AU83" s="2">
        <f t="shared" si="20"/>
        <v>-0.64524097238208222</v>
      </c>
      <c r="AV83" s="2">
        <f t="shared" si="21"/>
        <v>6.8560673811282724E-2</v>
      </c>
      <c r="AW83" s="2">
        <f t="shared" si="22"/>
        <v>-0.74728011541579309</v>
      </c>
      <c r="AX83" s="2">
        <f t="shared" si="23"/>
        <v>0.58799956355050798</v>
      </c>
      <c r="AY83" s="2">
        <f t="shared" si="24"/>
        <v>-0.60103782002332073</v>
      </c>
      <c r="AZ83" s="2">
        <f t="shared" si="25"/>
        <v>-0.76805618834420819</v>
      </c>
      <c r="BA83" s="2">
        <f t="shared" si="26"/>
        <v>-0.39000620980280887</v>
      </c>
      <c r="BB83" s="2">
        <f t="shared" si="27"/>
        <v>0.10157504484275015</v>
      </c>
      <c r="BC83" s="2">
        <f t="shared" si="28"/>
        <v>1.0915605907446526</v>
      </c>
      <c r="BD83" s="2">
        <f t="shared" si="29"/>
        <v>-0.90023470712091602</v>
      </c>
      <c r="BE83" s="2">
        <f t="shared" si="30"/>
        <v>-0.53861633079222981</v>
      </c>
      <c r="BF83" s="2">
        <f t="shared" si="31"/>
        <v>-0.68570832542172189</v>
      </c>
      <c r="BG83" s="2">
        <f t="shared" si="32"/>
        <v>0.53405199417295202</v>
      </c>
      <c r="BH83" s="2">
        <f t="shared" si="33"/>
        <v>-0.81411330559587047</v>
      </c>
      <c r="BI83" s="2">
        <f t="shared" si="34"/>
        <v>6.6493134058667414E-2</v>
      </c>
    </row>
    <row r="84" spans="1:61" hidden="1" x14ac:dyDescent="0.2">
      <c r="A84" t="str">
        <f t="shared" si="35"/>
        <v/>
      </c>
      <c r="B84" t="str">
        <f t="shared" si="36"/>
        <v>WAOffice EquipmentPrinter/Copier/Fax</v>
      </c>
      <c r="C84" t="str">
        <f t="shared" si="37"/>
        <v>WA2021 CPAOffice Equipment_Printer/Copier/Fax</v>
      </c>
      <c r="D84" t="s">
        <v>116</v>
      </c>
      <c r="E84" t="s">
        <v>114</v>
      </c>
      <c r="F84" s="3" t="s">
        <v>103</v>
      </c>
      <c r="G84" s="3" t="s">
        <v>38</v>
      </c>
      <c r="H84" s="3" t="s">
        <v>43</v>
      </c>
      <c r="I84" s="7">
        <v>1.2769679300291546E-2</v>
      </c>
      <c r="J84" s="7">
        <v>0.11732142857142859</v>
      </c>
      <c r="K84" s="7">
        <v>2.9389610389610393E-2</v>
      </c>
      <c r="L84" s="7">
        <v>4.6928571428571431E-2</v>
      </c>
      <c r="M84" s="7">
        <v>4.469387755102041E-2</v>
      </c>
      <c r="N84" s="7">
        <v>1.4220779220779222E-2</v>
      </c>
      <c r="O84" s="7">
        <v>2.6071428571428575E-2</v>
      </c>
      <c r="P84" s="7">
        <v>4.0109890109890113E-2</v>
      </c>
      <c r="Q84" s="7">
        <v>4.0109890109890113E-2</v>
      </c>
      <c r="R84" s="7">
        <v>6.3848396501457729E-3</v>
      </c>
      <c r="S84" s="7">
        <v>1.5642857142857146E-2</v>
      </c>
      <c r="T84" s="7">
        <v>7.8214285714285729E-3</v>
      </c>
      <c r="U84" s="7">
        <v>0.52142857142857146</v>
      </c>
      <c r="V84" s="7">
        <v>1.407857142857143E-2</v>
      </c>
      <c r="W84" s="7">
        <f t="shared" si="19"/>
        <v>6.692653024817749E-2</v>
      </c>
      <c r="AR84" s="5" t="s">
        <v>103</v>
      </c>
      <c r="AS84" s="5" t="s">
        <v>38</v>
      </c>
      <c r="AT84" s="5" t="s">
        <v>43</v>
      </c>
      <c r="AU84" s="2">
        <f t="shared" si="20"/>
        <v>-0.94037214239221711</v>
      </c>
      <c r="AV84" s="2">
        <f t="shared" si="21"/>
        <v>-0.30921708341741649</v>
      </c>
      <c r="AW84" s="2">
        <f t="shared" si="22"/>
        <v>-0.29204783531390155</v>
      </c>
      <c r="AX84" s="2">
        <f t="shared" si="23"/>
        <v>3.1704810732907269</v>
      </c>
      <c r="AY84" s="2">
        <f t="shared" si="24"/>
        <v>-0.30148418226202345</v>
      </c>
      <c r="AZ84" s="2">
        <f t="shared" si="25"/>
        <v>-0.18781062767664303</v>
      </c>
      <c r="BA84" s="2">
        <f t="shared" si="26"/>
        <v>-0.57280130041440502</v>
      </c>
      <c r="BB84" s="2">
        <f t="shared" si="27"/>
        <v>-0.38282463301714686</v>
      </c>
      <c r="BC84" s="2">
        <f t="shared" si="28"/>
        <v>0.26274881362225044</v>
      </c>
      <c r="BD84" s="2">
        <f t="shared" si="29"/>
        <v>-0.30131086469022639</v>
      </c>
      <c r="BE84" s="2">
        <f t="shared" si="30"/>
        <v>0.61561073787220799</v>
      </c>
      <c r="BF84" s="2">
        <f t="shared" si="31"/>
        <v>0.10054394674260458</v>
      </c>
      <c r="BG84" s="2">
        <f t="shared" si="32"/>
        <v>-0.10471080807297783</v>
      </c>
      <c r="BH84" s="2">
        <f t="shared" si="33"/>
        <v>-0.34908719239553077</v>
      </c>
      <c r="BI84" s="2">
        <f t="shared" si="34"/>
        <v>-0.28256741487059145</v>
      </c>
    </row>
    <row r="85" spans="1:61" hidden="1" x14ac:dyDescent="0.2">
      <c r="A85" t="str">
        <f t="shared" si="35"/>
        <v/>
      </c>
      <c r="B85" t="str">
        <f t="shared" si="36"/>
        <v>WAOffice EquipmentPOS Terminal</v>
      </c>
      <c r="C85" t="str">
        <f t="shared" si="37"/>
        <v>WA2021 CPAOffice Equipment_POS Terminal</v>
      </c>
      <c r="D85" t="s">
        <v>116</v>
      </c>
      <c r="E85" t="s">
        <v>114</v>
      </c>
      <c r="F85" s="3" t="s">
        <v>104</v>
      </c>
      <c r="G85" s="3" t="s">
        <v>38</v>
      </c>
      <c r="H85" s="3" t="s">
        <v>44</v>
      </c>
      <c r="I85" s="7">
        <v>6.5408163265306121E-3</v>
      </c>
      <c r="J85" s="7">
        <v>8.0125000000000002E-2</v>
      </c>
      <c r="K85" s="7">
        <v>6.0215151515151513E-2</v>
      </c>
      <c r="L85" s="7">
        <v>0.32050000000000001</v>
      </c>
      <c r="M85" s="7">
        <v>7.3257142857142868E-2</v>
      </c>
      <c r="N85" s="7">
        <v>0.10197727272727272</v>
      </c>
      <c r="O85" s="7">
        <v>5.3416666666666668E-2</v>
      </c>
      <c r="P85" s="7">
        <v>4.9307692307692309E-2</v>
      </c>
      <c r="Q85" s="7">
        <v>3.2871794871794875E-2</v>
      </c>
      <c r="R85" s="7">
        <v>1.3081632653061224E-2</v>
      </c>
      <c r="S85" s="7">
        <v>1.6025000000000001E-2</v>
      </c>
      <c r="T85" s="7">
        <v>1.6025000000000001E-2</v>
      </c>
      <c r="U85" s="7">
        <v>0</v>
      </c>
      <c r="V85" s="7">
        <v>2.8844999999999999E-2</v>
      </c>
      <c r="W85" s="7">
        <f t="shared" si="19"/>
        <v>6.0870583566093768E-2</v>
      </c>
      <c r="AR85" s="5" t="s">
        <v>104</v>
      </c>
      <c r="AS85" s="5" t="s">
        <v>38</v>
      </c>
      <c r="AT85" s="5" t="s">
        <v>44</v>
      </c>
      <c r="AU85" s="2">
        <f t="shared" si="20"/>
        <v>-0.78714458342924942</v>
      </c>
      <c r="AV85" s="2">
        <f t="shared" si="21"/>
        <v>-0.17803025091439806</v>
      </c>
      <c r="AW85" s="2">
        <f t="shared" si="22"/>
        <v>7.4239961528068932</v>
      </c>
      <c r="AX85" s="2">
        <f t="shared" si="23"/>
        <v>8.9249972721906765</v>
      </c>
      <c r="AY85" s="2">
        <f t="shared" si="24"/>
        <v>-0.20207564004664125</v>
      </c>
      <c r="AZ85" s="2">
        <f t="shared" si="25"/>
        <v>0.62360668159054256</v>
      </c>
      <c r="BA85" s="2">
        <f t="shared" si="26"/>
        <v>0.21998758039438226</v>
      </c>
      <c r="BB85" s="2">
        <f t="shared" si="27"/>
        <v>1.6437801076226002</v>
      </c>
      <c r="BC85" s="2">
        <f t="shared" si="28"/>
        <v>2.606138949559746</v>
      </c>
      <c r="BD85" s="2">
        <f t="shared" si="29"/>
        <v>-2.347071209160223E-3</v>
      </c>
      <c r="BE85" s="2">
        <f t="shared" si="30"/>
        <v>-0.42327041349028716</v>
      </c>
      <c r="BF85" s="2">
        <f t="shared" si="31"/>
        <v>-0.21427081355430477</v>
      </c>
      <c r="BG85" s="2">
        <f t="shared" si="32"/>
        <v>-1</v>
      </c>
      <c r="BH85" s="2">
        <f t="shared" si="33"/>
        <v>-7.0566527979352034E-2</v>
      </c>
      <c r="BI85" s="2">
        <f t="shared" si="34"/>
        <v>0.30446561831368335</v>
      </c>
    </row>
    <row r="86" spans="1:61" hidden="1" x14ac:dyDescent="0.2">
      <c r="A86" t="str">
        <f t="shared" si="35"/>
        <v/>
      </c>
      <c r="B86" t="str">
        <f t="shared" si="36"/>
        <v>WAMiscellaneousNon-HVAC Motors</v>
      </c>
      <c r="C86" t="str">
        <f t="shared" si="37"/>
        <v>WA2021 CPAMiscellaneous_Non-HVAC Motors</v>
      </c>
      <c r="D86" t="s">
        <v>116</v>
      </c>
      <c r="E86" t="s">
        <v>114</v>
      </c>
      <c r="F86" s="3" t="s">
        <v>105</v>
      </c>
      <c r="G86" s="3" t="s">
        <v>45</v>
      </c>
      <c r="H86" s="3" t="s">
        <v>46</v>
      </c>
      <c r="I86" s="7">
        <v>0.24856163265306122</v>
      </c>
      <c r="J86" s="7">
        <v>1.39557</v>
      </c>
      <c r="K86" s="7">
        <v>0.46134545454545456</v>
      </c>
      <c r="L86" s="7">
        <v>1.1672040000000001</v>
      </c>
      <c r="M86" s="7">
        <v>3.6973542857142858</v>
      </c>
      <c r="N86" s="7">
        <v>0.80735454545454544</v>
      </c>
      <c r="O86" s="7">
        <v>0.44404500000000002</v>
      </c>
      <c r="P86" s="7">
        <v>0.13012307692307692</v>
      </c>
      <c r="Q86" s="7">
        <v>0.35133230769230772</v>
      </c>
      <c r="R86" s="7">
        <v>0.51783673469387759</v>
      </c>
      <c r="S86" s="7">
        <v>0.40598400000000001</v>
      </c>
      <c r="T86" s="7">
        <v>0.6850980000000001</v>
      </c>
      <c r="U86" s="7">
        <v>8.4580000000000002</v>
      </c>
      <c r="V86" s="7">
        <v>1.319448</v>
      </c>
      <c r="W86" s="7">
        <f t="shared" si="19"/>
        <v>1.4349469312626151</v>
      </c>
      <c r="AR86" s="5" t="s">
        <v>105</v>
      </c>
      <c r="AS86" s="5" t="s">
        <v>45</v>
      </c>
      <c r="AT86" s="5" t="s">
        <v>46</v>
      </c>
      <c r="AU86" s="2">
        <f t="shared" si="20"/>
        <v>-0.28922701215299906</v>
      </c>
      <c r="AV86" s="2">
        <f t="shared" si="21"/>
        <v>4.0261408422659528</v>
      </c>
      <c r="AW86" s="2">
        <f t="shared" si="22"/>
        <v>1.2383768820286196</v>
      </c>
      <c r="AX86" s="2">
        <f t="shared" si="23"/>
        <v>7.6604952765731458</v>
      </c>
      <c r="AY86" s="2">
        <f t="shared" si="24"/>
        <v>5.8915727382023899</v>
      </c>
      <c r="AZ86" s="2">
        <f t="shared" si="25"/>
        <v>3.0446854901100586</v>
      </c>
      <c r="BA86" s="2">
        <f t="shared" si="26"/>
        <v>-0.29343604474579132</v>
      </c>
      <c r="BB86" s="2">
        <f t="shared" si="27"/>
        <v>0.64397366748424245</v>
      </c>
      <c r="BC86" s="2">
        <f t="shared" si="28"/>
        <v>3.9128690923900331</v>
      </c>
      <c r="BD86" s="2">
        <f t="shared" si="29"/>
        <v>2.7963481717991368</v>
      </c>
      <c r="BE86" s="2">
        <f t="shared" si="30"/>
        <v>2.2812252499606074</v>
      </c>
      <c r="BF86" s="2">
        <f t="shared" si="31"/>
        <v>6.5689728955098641</v>
      </c>
      <c r="BG86" s="2">
        <f t="shared" si="32"/>
        <v>0.57271424224138667</v>
      </c>
      <c r="BH86" s="2">
        <f t="shared" si="33"/>
        <v>8.0643557260992917</v>
      </c>
      <c r="BI86" s="2">
        <f t="shared" si="34"/>
        <v>1.4036946001659261</v>
      </c>
    </row>
    <row r="87" spans="1:61" hidden="1" x14ac:dyDescent="0.2">
      <c r="A87" t="str">
        <f t="shared" si="35"/>
        <v/>
      </c>
      <c r="B87" t="str">
        <f t="shared" si="36"/>
        <v>WAMiscellaneousPool Pump</v>
      </c>
      <c r="C87" t="str">
        <f t="shared" si="37"/>
        <v>WA2021 CPAMiscellaneous_Pool Pump</v>
      </c>
      <c r="D87" t="s">
        <v>116</v>
      </c>
      <c r="E87" t="s">
        <v>114</v>
      </c>
      <c r="F87" s="3" t="s">
        <v>106</v>
      </c>
      <c r="G87" s="3" t="s">
        <v>45</v>
      </c>
      <c r="H87" s="3" t="s">
        <v>47</v>
      </c>
      <c r="I87" s="7">
        <v>1.5685714285714285E-2</v>
      </c>
      <c r="J87" s="7">
        <v>0.96074999999999999</v>
      </c>
      <c r="K87" s="7">
        <v>2.3290909090909091E-2</v>
      </c>
      <c r="L87" s="7">
        <v>0.76859999999999995</v>
      </c>
      <c r="M87" s="7">
        <v>1.0980000000000001</v>
      </c>
      <c r="N87" s="7">
        <v>0.34936363636363638</v>
      </c>
      <c r="O87" s="7">
        <v>0.32024999999999998</v>
      </c>
      <c r="P87" s="7">
        <v>9.8538461538461533E-2</v>
      </c>
      <c r="Q87" s="7">
        <v>9.8538461538461533E-2</v>
      </c>
      <c r="R87" s="7">
        <v>0.15685714285714286</v>
      </c>
      <c r="S87" s="7">
        <v>0.19214999999999999</v>
      </c>
      <c r="T87" s="7">
        <v>0.19214999999999999</v>
      </c>
      <c r="U87" s="7">
        <v>0.12809999999999999</v>
      </c>
      <c r="V87" s="7">
        <v>0.19983600000000001</v>
      </c>
      <c r="W87" s="7">
        <f t="shared" si="19"/>
        <v>0.32872216611959476</v>
      </c>
      <c r="AR87" s="5" t="s">
        <v>106</v>
      </c>
      <c r="AS87" s="5" t="s">
        <v>45</v>
      </c>
      <c r="AT87" s="5" t="s">
        <v>47</v>
      </c>
      <c r="AU87" s="2" t="str">
        <f t="shared" si="20"/>
        <v>NA</v>
      </c>
      <c r="AV87" s="2" t="str">
        <f t="shared" si="21"/>
        <v>NA</v>
      </c>
      <c r="AW87" s="2" t="str">
        <f t="shared" si="22"/>
        <v>NA</v>
      </c>
      <c r="AX87" s="2" t="str">
        <f t="shared" si="23"/>
        <v>NA</v>
      </c>
      <c r="AY87" s="2" t="str">
        <f t="shared" si="24"/>
        <v>NA</v>
      </c>
      <c r="AZ87" s="2" t="str">
        <f t="shared" si="25"/>
        <v>NA</v>
      </c>
      <c r="BA87" s="2" t="str">
        <f t="shared" si="26"/>
        <v>NA</v>
      </c>
      <c r="BB87" s="2">
        <f t="shared" si="27"/>
        <v>7.2198683374212127</v>
      </c>
      <c r="BC87" s="2">
        <f t="shared" si="28"/>
        <v>3.5489528633241036</v>
      </c>
      <c r="BD87" s="2">
        <f t="shared" si="29"/>
        <v>10.389044515397408</v>
      </c>
      <c r="BE87" s="2" t="str">
        <f t="shared" si="30"/>
        <v>NA</v>
      </c>
      <c r="BF87" s="2" t="str">
        <f t="shared" si="31"/>
        <v>NA</v>
      </c>
      <c r="BG87" s="2" t="str">
        <f t="shared" si="32"/>
        <v>NA</v>
      </c>
      <c r="BH87" s="2">
        <f t="shared" si="33"/>
        <v>17.128711452198587</v>
      </c>
      <c r="BI87" s="2">
        <f t="shared" si="34"/>
        <v>77.741990252319809</v>
      </c>
    </row>
    <row r="88" spans="1:61" hidden="1" x14ac:dyDescent="0.2">
      <c r="A88" t="str">
        <f t="shared" si="35"/>
        <v/>
      </c>
      <c r="B88" t="str">
        <f t="shared" si="36"/>
        <v>WAMiscellaneousPool Heater</v>
      </c>
      <c r="C88" t="str">
        <f t="shared" si="37"/>
        <v>WA2021 CPAMiscellaneous_Pool Heater</v>
      </c>
      <c r="D88" t="s">
        <v>116</v>
      </c>
      <c r="E88" t="s">
        <v>114</v>
      </c>
      <c r="F88" s="3" t="s">
        <v>107</v>
      </c>
      <c r="G88" s="3" t="s">
        <v>45</v>
      </c>
      <c r="H88" s="3" t="s">
        <v>48</v>
      </c>
      <c r="I88" s="7">
        <v>2.0330991836734692E-2</v>
      </c>
      <c r="J88" s="7">
        <v>1.2452732499999999</v>
      </c>
      <c r="K88" s="7">
        <v>3.0188442424242422E-2</v>
      </c>
      <c r="L88" s="7">
        <v>0.99621859999999995</v>
      </c>
      <c r="M88" s="7">
        <v>1.4231694285714285</v>
      </c>
      <c r="N88" s="7">
        <v>0.45282663636363635</v>
      </c>
      <c r="O88" s="7">
        <v>0.41509108333333333</v>
      </c>
      <c r="P88" s="7">
        <v>0.12772033333333332</v>
      </c>
      <c r="Q88" s="7">
        <v>0.12772033333333332</v>
      </c>
      <c r="R88" s="7">
        <v>0.20330991836734694</v>
      </c>
      <c r="S88" s="7">
        <v>0.24905464999999999</v>
      </c>
      <c r="T88" s="7">
        <v>0.24905464999999999</v>
      </c>
      <c r="U88" s="7">
        <v>0.16603643333333332</v>
      </c>
      <c r="V88" s="7">
        <v>0.25901683600000003</v>
      </c>
      <c r="W88" s="7">
        <f t="shared" si="19"/>
        <v>0.42607225620690869</v>
      </c>
      <c r="AR88" s="5" t="s">
        <v>107</v>
      </c>
      <c r="AS88" s="5" t="s">
        <v>45</v>
      </c>
      <c r="AT88" s="5" t="s">
        <v>48</v>
      </c>
      <c r="AU88" s="2" t="str">
        <f t="shared" si="20"/>
        <v>NA</v>
      </c>
      <c r="AV88" s="2" t="str">
        <f t="shared" si="21"/>
        <v>NA</v>
      </c>
      <c r="AW88" s="2" t="str">
        <f t="shared" si="22"/>
        <v>NA</v>
      </c>
      <c r="AX88" s="2" t="str">
        <f t="shared" si="23"/>
        <v>NA</v>
      </c>
      <c r="AY88" s="2" t="str">
        <f t="shared" si="24"/>
        <v>NA</v>
      </c>
      <c r="AZ88" s="2" t="str">
        <f t="shared" si="25"/>
        <v>NA</v>
      </c>
      <c r="BA88" s="2" t="str">
        <f t="shared" si="26"/>
        <v>NA</v>
      </c>
      <c r="BB88" s="2">
        <f t="shared" si="27"/>
        <v>7.2198683374212109</v>
      </c>
      <c r="BC88" s="2">
        <f t="shared" si="28"/>
        <v>8.0979057266482073</v>
      </c>
      <c r="BD88" s="2">
        <f t="shared" si="29"/>
        <v>10.389044515397408</v>
      </c>
      <c r="BE88" s="2" t="str">
        <f t="shared" si="30"/>
        <v>NA</v>
      </c>
      <c r="BF88" s="2" t="str">
        <f t="shared" si="31"/>
        <v>NA</v>
      </c>
      <c r="BG88" s="2" t="str">
        <f t="shared" si="32"/>
        <v>NA</v>
      </c>
      <c r="BH88" s="2">
        <f t="shared" si="33"/>
        <v>17.128711452198587</v>
      </c>
      <c r="BI88" s="2">
        <f t="shared" si="34"/>
        <v>95.653454364415467</v>
      </c>
    </row>
    <row r="89" spans="1:61" hidden="1" x14ac:dyDescent="0.2">
      <c r="A89" t="str">
        <f t="shared" si="35"/>
        <v/>
      </c>
      <c r="B89" t="str">
        <f t="shared" si="36"/>
        <v>WAMiscellaneousClothes Washer</v>
      </c>
      <c r="C89" t="str">
        <f t="shared" si="37"/>
        <v>WA2021 CPAMiscellaneous_Clothes Washer</v>
      </c>
      <c r="D89" t="s">
        <v>116</v>
      </c>
      <c r="E89" t="s">
        <v>114</v>
      </c>
      <c r="F89" s="3" t="s">
        <v>108</v>
      </c>
      <c r="G89" s="3" t="s">
        <v>45</v>
      </c>
      <c r="H89" s="3" t="s">
        <v>49</v>
      </c>
      <c r="I89" s="7">
        <v>4.9462206262662249E-3</v>
      </c>
      <c r="J89" s="7">
        <v>0.30295601335880629</v>
      </c>
      <c r="K89" s="7">
        <v>7.3443882026377281E-3</v>
      </c>
      <c r="L89" s="7">
        <v>0.24236481068704502</v>
      </c>
      <c r="M89" s="7">
        <v>0.34623544383863575</v>
      </c>
      <c r="N89" s="7">
        <v>0.11016582303956592</v>
      </c>
      <c r="O89" s="7">
        <v>0.10098533778626875</v>
      </c>
      <c r="P89" s="7">
        <v>3.1072411626544234E-2</v>
      </c>
      <c r="Q89" s="7">
        <v>3.1072411626544234E-2</v>
      </c>
      <c r="R89" s="7">
        <v>2.4731103131331124E-2</v>
      </c>
      <c r="S89" s="7">
        <v>6.0591202671761255E-2</v>
      </c>
      <c r="T89" s="7">
        <v>6.0591202671761255E-2</v>
      </c>
      <c r="U89" s="7">
        <v>4.0394135114507505E-2</v>
      </c>
      <c r="V89" s="7">
        <v>6.3014850778631712E-2</v>
      </c>
      <c r="W89" s="7">
        <f t="shared" si="19"/>
        <v>0.10189038251145047</v>
      </c>
      <c r="AR89" s="5" t="s">
        <v>108</v>
      </c>
      <c r="AS89" s="5" t="s">
        <v>45</v>
      </c>
      <c r="AT89" s="5" t="s">
        <v>49</v>
      </c>
      <c r="AU89" s="2" t="str">
        <f t="shared" si="20"/>
        <v>NA</v>
      </c>
      <c r="AV89" s="2" t="str">
        <f t="shared" si="21"/>
        <v>NA</v>
      </c>
      <c r="AW89" s="2">
        <f t="shared" si="22"/>
        <v>2.7306281367143663</v>
      </c>
      <c r="AX89" s="2">
        <f t="shared" si="23"/>
        <v>55.481490934172683</v>
      </c>
      <c r="AY89" s="2" t="str">
        <f t="shared" si="24"/>
        <v>NA</v>
      </c>
      <c r="AZ89" s="2" t="str">
        <f t="shared" si="25"/>
        <v>NA</v>
      </c>
      <c r="BA89" s="2">
        <f t="shared" si="26"/>
        <v>1.6916722104922237</v>
      </c>
      <c r="BB89" s="2">
        <f t="shared" si="27"/>
        <v>7.2198683374212145</v>
      </c>
      <c r="BC89" s="2">
        <f t="shared" si="28"/>
        <v>3.5489528633241045</v>
      </c>
      <c r="BD89" s="2">
        <f t="shared" si="29"/>
        <v>0.13890445153974107</v>
      </c>
      <c r="BE89" s="2" t="str">
        <f t="shared" si="30"/>
        <v>NA</v>
      </c>
      <c r="BF89" s="2" t="str">
        <f t="shared" si="31"/>
        <v>NA</v>
      </c>
      <c r="BG89" s="2" t="str">
        <f t="shared" si="32"/>
        <v>NA</v>
      </c>
      <c r="BH89" s="2">
        <f t="shared" si="33"/>
        <v>44.32177863049646</v>
      </c>
      <c r="BI89" s="2">
        <f t="shared" si="34"/>
        <v>17.407558928571724</v>
      </c>
    </row>
    <row r="90" spans="1:61" hidden="1" x14ac:dyDescent="0.2">
      <c r="A90" t="str">
        <f t="shared" si="35"/>
        <v/>
      </c>
      <c r="B90" t="str">
        <f t="shared" si="36"/>
        <v>WAMiscellaneousClothes Dryer</v>
      </c>
      <c r="C90" t="str">
        <f t="shared" si="37"/>
        <v>WA2021 CPAMiscellaneous_Clothes Dryer</v>
      </c>
      <c r="D90" t="s">
        <v>116</v>
      </c>
      <c r="E90" t="s">
        <v>114</v>
      </c>
      <c r="F90" s="3" t="s">
        <v>109</v>
      </c>
      <c r="G90" s="3" t="s">
        <v>45</v>
      </c>
      <c r="H90" s="3" t="s">
        <v>50</v>
      </c>
      <c r="I90" s="7">
        <v>1.6054887417001226E-2</v>
      </c>
      <c r="J90" s="7">
        <v>0.98336185429132505</v>
      </c>
      <c r="K90" s="7">
        <v>2.3839075255547272E-2</v>
      </c>
      <c r="L90" s="7">
        <v>0.78668948343306</v>
      </c>
      <c r="M90" s="7">
        <v>1.1238421191900858</v>
      </c>
      <c r="N90" s="7">
        <v>0.35758612883320912</v>
      </c>
      <c r="O90" s="7">
        <v>0.327787284763775</v>
      </c>
      <c r="P90" s="7">
        <v>0.10085762608116154</v>
      </c>
      <c r="Q90" s="7">
        <v>0.10085762608116154</v>
      </c>
      <c r="R90" s="7">
        <v>8.0274437085006117E-2</v>
      </c>
      <c r="S90" s="7">
        <v>0.196672370858265</v>
      </c>
      <c r="T90" s="7">
        <v>0.196672370858265</v>
      </c>
      <c r="U90" s="7">
        <v>0.13111491390551</v>
      </c>
      <c r="V90" s="7">
        <v>0.20453926569259562</v>
      </c>
      <c r="W90" s="7">
        <f t="shared" si="19"/>
        <v>0.33072496026756915</v>
      </c>
      <c r="AR90" s="5" t="s">
        <v>109</v>
      </c>
      <c r="AS90" s="5" t="s">
        <v>45</v>
      </c>
      <c r="AT90" s="5" t="s">
        <v>50</v>
      </c>
      <c r="AU90" s="2" t="str">
        <f t="shared" si="20"/>
        <v>NA</v>
      </c>
      <c r="AV90" s="2" t="str">
        <f t="shared" si="21"/>
        <v>NA</v>
      </c>
      <c r="AW90" s="2">
        <f t="shared" si="22"/>
        <v>2.7306281367143663</v>
      </c>
      <c r="AX90" s="2">
        <f t="shared" si="23"/>
        <v>55.481490934172676</v>
      </c>
      <c r="AY90" s="2" t="str">
        <f t="shared" si="24"/>
        <v>NA</v>
      </c>
      <c r="AZ90" s="2" t="str">
        <f t="shared" si="25"/>
        <v>NA</v>
      </c>
      <c r="BA90" s="2">
        <f t="shared" si="26"/>
        <v>1.6916722104922237</v>
      </c>
      <c r="BB90" s="2">
        <f t="shared" si="27"/>
        <v>7.2198683374212109</v>
      </c>
      <c r="BC90" s="2">
        <f t="shared" si="28"/>
        <v>3.5489528633241036</v>
      </c>
      <c r="BD90" s="2">
        <f t="shared" si="29"/>
        <v>0.13890445153974063</v>
      </c>
      <c r="BE90" s="2" t="str">
        <f t="shared" si="30"/>
        <v>NA</v>
      </c>
      <c r="BF90" s="2" t="str">
        <f t="shared" si="31"/>
        <v>NA</v>
      </c>
      <c r="BG90" s="2" t="str">
        <f t="shared" si="32"/>
        <v>NA</v>
      </c>
      <c r="BH90" s="2">
        <f t="shared" si="33"/>
        <v>44.32177863049646</v>
      </c>
      <c r="BI90" s="2">
        <f t="shared" si="34"/>
        <v>17.407558928571721</v>
      </c>
    </row>
    <row r="91" spans="1:61" hidden="1" x14ac:dyDescent="0.2">
      <c r="A91" t="str">
        <f t="shared" si="35"/>
        <v/>
      </c>
      <c r="B91" t="str">
        <f t="shared" si="36"/>
        <v>WAMiscellaneousOther Miscellaneous</v>
      </c>
      <c r="C91" t="str">
        <f t="shared" si="37"/>
        <v>WA2021 CPAMiscellaneous_Other Miscellaneous</v>
      </c>
      <c r="D91" t="s">
        <v>116</v>
      </c>
      <c r="E91" t="s">
        <v>114</v>
      </c>
      <c r="F91" s="3" t="s">
        <v>110</v>
      </c>
      <c r="G91" s="3" t="s">
        <v>45</v>
      </c>
      <c r="H91" s="3" t="s">
        <v>51</v>
      </c>
      <c r="I91" s="7">
        <v>2.0379626776503916</v>
      </c>
      <c r="J91" s="7">
        <v>1.2151058476114365</v>
      </c>
      <c r="K91" s="7">
        <v>1.5889882366053072</v>
      </c>
      <c r="L91" s="7">
        <v>1.2843940078367098</v>
      </c>
      <c r="M91" s="7">
        <v>1.4117303073344114</v>
      </c>
      <c r="N91" s="7">
        <v>1.3226172789008332</v>
      </c>
      <c r="O91" s="7">
        <v>3.9763122570747491</v>
      </c>
      <c r="P91" s="7">
        <v>1.7070493785717973</v>
      </c>
      <c r="Q91" s="7">
        <v>0.54183217300366693</v>
      </c>
      <c r="R91" s="7">
        <v>1.9298585103806198</v>
      </c>
      <c r="S91" s="7">
        <v>0.96003956155793979</v>
      </c>
      <c r="T91" s="7">
        <v>2.5768734163532296</v>
      </c>
      <c r="U91" s="7">
        <v>8.5</v>
      </c>
      <c r="V91" s="7">
        <v>1.8436400718668642</v>
      </c>
      <c r="W91" s="7">
        <f t="shared" si="19"/>
        <v>2.2068859803391399</v>
      </c>
      <c r="AR91" s="5" t="s">
        <v>110</v>
      </c>
      <c r="AS91" s="5" t="s">
        <v>45</v>
      </c>
      <c r="AT91" s="5" t="s">
        <v>51</v>
      </c>
      <c r="AU91" s="2">
        <f t="shared" si="20"/>
        <v>0.43867031083511154</v>
      </c>
      <c r="AV91" s="2">
        <f t="shared" si="21"/>
        <v>2.512605323288275E-2</v>
      </c>
      <c r="AW91" s="2">
        <f t="shared" si="22"/>
        <v>1.0388023869432677</v>
      </c>
      <c r="AX91" s="2">
        <f t="shared" si="23"/>
        <v>1.2324120792762061</v>
      </c>
      <c r="AY91" s="2">
        <f t="shared" si="24"/>
        <v>-0.34275599286280234</v>
      </c>
      <c r="AZ91" s="2">
        <f t="shared" si="25"/>
        <v>1.0903982904252789</v>
      </c>
      <c r="BA91" s="2">
        <f t="shared" si="26"/>
        <v>-0.18686830374705454</v>
      </c>
      <c r="BB91" s="2">
        <f t="shared" si="27"/>
        <v>3.8994722288478965</v>
      </c>
      <c r="BC91" s="2">
        <f t="shared" si="28"/>
        <v>0.65718405314305794</v>
      </c>
      <c r="BD91" s="2">
        <f t="shared" si="29"/>
        <v>2.055954180511347</v>
      </c>
      <c r="BE91" s="2">
        <f t="shared" si="30"/>
        <v>1.2231938111458893</v>
      </c>
      <c r="BF91" s="2">
        <f t="shared" si="31"/>
        <v>7.0871389439385837</v>
      </c>
      <c r="BG91" s="2">
        <f t="shared" si="32"/>
        <v>-0.53777421163601458</v>
      </c>
      <c r="BH91" s="2">
        <f t="shared" si="33"/>
        <v>2.2624080044644908</v>
      </c>
      <c r="BI91" s="2">
        <f t="shared" si="34"/>
        <v>-5.3393744177394287E-2</v>
      </c>
    </row>
    <row r="92" spans="1:61" hidden="1" x14ac:dyDescent="0.2">
      <c r="A92">
        <f t="shared" si="35"/>
        <v>1</v>
      </c>
      <c r="B92" t="str">
        <f t="shared" si="36"/>
        <v>UTCoolingAir-Cooled Chiller</v>
      </c>
      <c r="C92" t="str">
        <f t="shared" si="37"/>
        <v>UT2021 CPACooling_Air-Cooled Chiller</v>
      </c>
      <c r="D92" t="s">
        <v>117</v>
      </c>
      <c r="E92" t="s">
        <v>114</v>
      </c>
      <c r="F92" s="3" t="s">
        <v>66</v>
      </c>
      <c r="G92" s="3" t="s">
        <v>3</v>
      </c>
      <c r="H92" s="3" t="s">
        <v>4</v>
      </c>
      <c r="I92" s="7">
        <v>3.0416531003084515</v>
      </c>
      <c r="J92" s="7">
        <v>2.2392206580783132</v>
      </c>
      <c r="K92" s="7">
        <v>1.9567906461782663</v>
      </c>
      <c r="L92" s="7">
        <v>2.2899985236467364</v>
      </c>
      <c r="M92" s="7">
        <v>9.0952086687056894</v>
      </c>
      <c r="N92" s="7">
        <v>1.2138041354148352</v>
      </c>
      <c r="O92" s="7">
        <v>3.7175469732888815</v>
      </c>
      <c r="P92" s="7">
        <v>2.0060826593271046</v>
      </c>
      <c r="Q92" s="7">
        <v>1.4053951907715889</v>
      </c>
      <c r="R92" s="7">
        <v>1.7182289610401811</v>
      </c>
      <c r="S92" s="7">
        <v>1.5149458953207453</v>
      </c>
      <c r="T92" s="7">
        <v>3.7409382493890404</v>
      </c>
      <c r="U92" s="7">
        <v>42.583143404318321</v>
      </c>
      <c r="V92" s="7">
        <v>2.3080532554645377</v>
      </c>
      <c r="W92" s="7">
        <f>AVERAGE(I92:V92)</f>
        <v>5.6307864515180501</v>
      </c>
      <c r="AR92" s="5" t="s">
        <v>66</v>
      </c>
      <c r="AS92" s="5" t="s">
        <v>3</v>
      </c>
      <c r="AT92" s="5" t="s">
        <v>4</v>
      </c>
      <c r="AU92" s="2">
        <f t="shared" si="20"/>
        <v>-0.44127362982701368</v>
      </c>
      <c r="AV92" s="2">
        <f t="shared" si="21"/>
        <v>-0.59816672986516717</v>
      </c>
      <c r="AW92" s="2">
        <f t="shared" si="22"/>
        <v>-0.6188353188340483</v>
      </c>
      <c r="AX92" s="2">
        <f t="shared" si="23"/>
        <v>-0.59100674728628455</v>
      </c>
      <c r="AY92" s="2">
        <f t="shared" si="24"/>
        <v>0.40213156146595841</v>
      </c>
      <c r="AZ92" s="2">
        <f t="shared" si="25"/>
        <v>-0.82617459833325435</v>
      </c>
      <c r="BA92" s="2">
        <f t="shared" si="26"/>
        <v>-0.5820804578388481</v>
      </c>
      <c r="BB92" s="2">
        <f t="shared" si="27"/>
        <v>-0.70196122768513525</v>
      </c>
      <c r="BC92" s="2">
        <f t="shared" si="28"/>
        <v>-0.58240777833623514</v>
      </c>
      <c r="BD92" s="2">
        <f t="shared" si="29"/>
        <v>0.65862966059039429</v>
      </c>
      <c r="BE92" s="2">
        <f t="shared" si="30"/>
        <v>-0.39927526264419932</v>
      </c>
      <c r="BF92" s="2">
        <f t="shared" si="31"/>
        <v>0.68252487719596466</v>
      </c>
      <c r="BG92" s="2">
        <f t="shared" si="32"/>
        <v>0.18517714885178882</v>
      </c>
      <c r="BH92" s="2">
        <f t="shared" si="33"/>
        <v>-0.19933631904447913</v>
      </c>
      <c r="BI92" s="2">
        <f t="shared" si="34"/>
        <v>-0.20214975307899596</v>
      </c>
    </row>
    <row r="93" spans="1:61" hidden="1" x14ac:dyDescent="0.2">
      <c r="A93" t="str">
        <f t="shared" si="35"/>
        <v/>
      </c>
      <c r="B93" t="str">
        <f t="shared" si="36"/>
        <v>UTCoolingWater-Cooled Chiller</v>
      </c>
      <c r="C93" t="str">
        <f t="shared" si="37"/>
        <v>UT2021 CPACooling_Water-Cooled Chiller</v>
      </c>
      <c r="D93" t="s">
        <v>117</v>
      </c>
      <c r="E93" t="s">
        <v>114</v>
      </c>
      <c r="F93" s="3" t="s">
        <v>67</v>
      </c>
      <c r="G93" s="3" t="s">
        <v>3</v>
      </c>
      <c r="H93" s="3" t="s">
        <v>5</v>
      </c>
      <c r="I93" s="7">
        <v>3.0603633751659229</v>
      </c>
      <c r="J93" s="7">
        <v>2.224828433366572</v>
      </c>
      <c r="K93" s="7">
        <v>1.9442136941963213</v>
      </c>
      <c r="L93" s="7">
        <v>2.2752799325052258</v>
      </c>
      <c r="M93" s="7">
        <v>8.9361572375199589</v>
      </c>
      <c r="N93" s="7">
        <v>1.2060026077672994</v>
      </c>
      <c r="O93" s="7">
        <v>4.0907612666929447</v>
      </c>
      <c r="P93" s="7">
        <v>2.2998275064993421</v>
      </c>
      <c r="Q93" s="7">
        <v>1.6111831196041284</v>
      </c>
      <c r="R93" s="7">
        <v>2.0128449654940246</v>
      </c>
      <c r="S93" s="7">
        <v>1.5253583363492544</v>
      </c>
      <c r="T93" s="7">
        <v>3.7666502560246378</v>
      </c>
      <c r="U93" s="7">
        <v>42.845087252322919</v>
      </c>
      <c r="V93" s="7">
        <v>2.2932186204858578</v>
      </c>
      <c r="W93" s="7">
        <f t="shared" ref="W93:W136" si="38">AVERAGE(I93:V93)</f>
        <v>5.7208411859996007</v>
      </c>
      <c r="AR93" s="5" t="s">
        <v>67</v>
      </c>
      <c r="AS93" s="5" t="s">
        <v>3</v>
      </c>
      <c r="AT93" s="5" t="s">
        <v>5</v>
      </c>
      <c r="AU93" s="2">
        <f t="shared" si="20"/>
        <v>-0.42219215383295705</v>
      </c>
      <c r="AV93" s="2">
        <f t="shared" si="21"/>
        <v>-0.58578837075956902</v>
      </c>
      <c r="AW93" s="2">
        <f t="shared" si="22"/>
        <v>-0.60709364970779633</v>
      </c>
      <c r="AX93" s="2">
        <f t="shared" si="23"/>
        <v>-0.57840782696254367</v>
      </c>
      <c r="AY93" s="2">
        <f t="shared" si="24"/>
        <v>0.41224391373862135</v>
      </c>
      <c r="AZ93" s="2">
        <f t="shared" si="25"/>
        <v>-0.82081995648693873</v>
      </c>
      <c r="BA93" s="2">
        <f t="shared" si="26"/>
        <v>-0.56612594140122918</v>
      </c>
      <c r="BB93" s="2">
        <f t="shared" si="27"/>
        <v>-0.71877820141306925</v>
      </c>
      <c r="BC93" s="2">
        <f t="shared" si="28"/>
        <v>-0.60597060999791585</v>
      </c>
      <c r="BD93" s="2">
        <f t="shared" si="29"/>
        <v>0.69856936836766481</v>
      </c>
      <c r="BE93" s="2">
        <f t="shared" si="30"/>
        <v>-0.35846909199048016</v>
      </c>
      <c r="BF93" s="2">
        <f t="shared" si="31"/>
        <v>0.79681582111512839</v>
      </c>
      <c r="BG93" s="2">
        <f t="shared" si="32"/>
        <v>0.22565300702099989</v>
      </c>
      <c r="BH93" s="2">
        <f t="shared" si="33"/>
        <v>-0.17467210305670877</v>
      </c>
      <c r="BI93" s="2">
        <f t="shared" si="34"/>
        <v>-0.19230683657898306</v>
      </c>
    </row>
    <row r="94" spans="1:61" hidden="1" x14ac:dyDescent="0.2">
      <c r="A94" t="str">
        <f t="shared" si="35"/>
        <v/>
      </c>
      <c r="B94" t="str">
        <f t="shared" si="36"/>
        <v>UTCoolingRTU</v>
      </c>
      <c r="C94" t="str">
        <f t="shared" si="37"/>
        <v>UT2021 CPACooling_RTU</v>
      </c>
      <c r="D94" t="s">
        <v>117</v>
      </c>
      <c r="E94" t="s">
        <v>114</v>
      </c>
      <c r="F94" s="3" t="s">
        <v>68</v>
      </c>
      <c r="G94" s="3" t="s">
        <v>3</v>
      </c>
      <c r="H94" s="3" t="s">
        <v>6</v>
      </c>
      <c r="I94" s="7">
        <v>2.817281609522706</v>
      </c>
      <c r="J94" s="7">
        <v>2.1736699953682708</v>
      </c>
      <c r="K94" s="7">
        <v>1.8995078039630304</v>
      </c>
      <c r="L94" s="7">
        <v>2.2229613961137646</v>
      </c>
      <c r="M94" s="7">
        <v>8.9766468316207657</v>
      </c>
      <c r="N94" s="7">
        <v>1.1782713864695324</v>
      </c>
      <c r="O94" s="7">
        <v>3.2108459842823684</v>
      </c>
      <c r="P94" s="7">
        <v>2.0338101321581634</v>
      </c>
      <c r="Q94" s="7">
        <v>1.4248201415770014</v>
      </c>
      <c r="R94" s="7">
        <v>2.4718501412641825</v>
      </c>
      <c r="S94" s="7">
        <v>1.2903713956070972</v>
      </c>
      <c r="T94" s="7">
        <v>3.186384229729927</v>
      </c>
      <c r="U94" s="7">
        <v>39.441942533317885</v>
      </c>
      <c r="V94" s="7">
        <v>2.2404875959928132</v>
      </c>
      <c r="W94" s="7">
        <f t="shared" si="38"/>
        <v>5.3263465126419645</v>
      </c>
      <c r="AR94" s="5" t="s">
        <v>68</v>
      </c>
      <c r="AS94" s="5" t="s">
        <v>3</v>
      </c>
      <c r="AT94" s="5" t="s">
        <v>6</v>
      </c>
      <c r="AU94" s="2">
        <f t="shared" si="20"/>
        <v>-0.52042000609042682</v>
      </c>
      <c r="AV94" s="2">
        <f t="shared" si="21"/>
        <v>-0.64980892838829885</v>
      </c>
      <c r="AW94" s="2">
        <f t="shared" si="22"/>
        <v>-0.66782126299982958</v>
      </c>
      <c r="AX94" s="2">
        <f t="shared" si="23"/>
        <v>-0.64356912158688906</v>
      </c>
      <c r="AY94" s="2">
        <f t="shared" si="24"/>
        <v>0.17251108723113195</v>
      </c>
      <c r="AZ94" s="2">
        <f t="shared" si="25"/>
        <v>-0.84851402756524674</v>
      </c>
      <c r="BA94" s="2">
        <f t="shared" si="26"/>
        <v>-0.64228737580096973</v>
      </c>
      <c r="BB94" s="2">
        <f t="shared" si="27"/>
        <v>-0.54925490281001887</v>
      </c>
      <c r="BC94" s="2">
        <f t="shared" si="28"/>
        <v>-0.36844577275080281</v>
      </c>
      <c r="BD94" s="2">
        <f t="shared" si="29"/>
        <v>-0.19996507864771773</v>
      </c>
      <c r="BE94" s="2">
        <f t="shared" si="30"/>
        <v>-0.54009837442714459</v>
      </c>
      <c r="BF94" s="2">
        <f t="shared" si="31"/>
        <v>0.28810398169250795</v>
      </c>
      <c r="BG94" s="2">
        <f t="shared" si="32"/>
        <v>1.7290896171821668E-2</v>
      </c>
      <c r="BH94" s="2">
        <f t="shared" si="33"/>
        <v>-0.30223479917354401</v>
      </c>
      <c r="BI94" s="2">
        <f t="shared" si="34"/>
        <v>-0.29363131798982289</v>
      </c>
    </row>
    <row r="95" spans="1:61" hidden="1" x14ac:dyDescent="0.2">
      <c r="A95" t="str">
        <f t="shared" si="35"/>
        <v/>
      </c>
      <c r="B95" t="str">
        <f t="shared" si="36"/>
        <v>UTCoolingPTAC</v>
      </c>
      <c r="C95" t="str">
        <f t="shared" si="37"/>
        <v>UT2021 CPACooling_PTAC</v>
      </c>
      <c r="D95" t="s">
        <v>117</v>
      </c>
      <c r="E95" t="s">
        <v>114</v>
      </c>
      <c r="F95" s="3" t="s">
        <v>69</v>
      </c>
      <c r="G95" s="3" t="s">
        <v>3</v>
      </c>
      <c r="H95" s="3" t="s">
        <v>7</v>
      </c>
      <c r="I95" s="7">
        <v>2.3620611373200733</v>
      </c>
      <c r="J95" s="7">
        <v>1.8224452266551863</v>
      </c>
      <c r="K95" s="7">
        <v>1.5925825620738712</v>
      </c>
      <c r="L95" s="7">
        <v>2.1981750539851097</v>
      </c>
      <c r="M95" s="7">
        <v>7.5261871417997801</v>
      </c>
      <c r="N95" s="7">
        <v>0.98788457702935661</v>
      </c>
      <c r="O95" s="7">
        <v>2.6920328062903489</v>
      </c>
      <c r="P95" s="7">
        <v>1.7051841241644548</v>
      </c>
      <c r="Q95" s="7">
        <v>1.1945956246312535</v>
      </c>
      <c r="R95" s="7">
        <v>2.0724449896041541</v>
      </c>
      <c r="S95" s="7">
        <v>1.0818713031635345</v>
      </c>
      <c r="T95" s="7">
        <v>2.6715236177223041</v>
      </c>
      <c r="U95" s="7">
        <v>33.068855922481028</v>
      </c>
      <c r="V95" s="7">
        <v>2.2155058341923741</v>
      </c>
      <c r="W95" s="7">
        <f t="shared" si="38"/>
        <v>4.5136678515080595</v>
      </c>
      <c r="AR95" s="5" t="s">
        <v>69</v>
      </c>
      <c r="AS95" s="5" t="s">
        <v>3</v>
      </c>
      <c r="AT95" s="5" t="s">
        <v>7</v>
      </c>
      <c r="AU95" s="2">
        <f t="shared" si="20"/>
        <v>-0.64168252434769291</v>
      </c>
      <c r="AV95" s="2">
        <f t="shared" si="21"/>
        <v>-0.7383552642532859</v>
      </c>
      <c r="AW95" s="2">
        <f t="shared" si="22"/>
        <v>-0.75181315313641828</v>
      </c>
      <c r="AX95" s="2">
        <f t="shared" si="23"/>
        <v>-0.64322712224113054</v>
      </c>
      <c r="AY95" s="2">
        <f t="shared" si="24"/>
        <v>-0.12396009365182425</v>
      </c>
      <c r="AZ95" s="2">
        <f t="shared" si="25"/>
        <v>-0.88681748211166933</v>
      </c>
      <c r="BA95" s="2">
        <f t="shared" si="26"/>
        <v>-0.73273554747964154</v>
      </c>
      <c r="BB95" s="2">
        <f t="shared" si="27"/>
        <v>-0.663226474334079</v>
      </c>
      <c r="BC95" s="2">
        <f t="shared" si="28"/>
        <v>-0.52813520305406014</v>
      </c>
      <c r="BD95" s="2">
        <f t="shared" si="29"/>
        <v>-0.40225510427214772</v>
      </c>
      <c r="BE95" s="2">
        <f t="shared" si="30"/>
        <v>-0.65638518783848598</v>
      </c>
      <c r="BF95" s="2">
        <f t="shared" si="31"/>
        <v>-3.7595035324237913E-2</v>
      </c>
      <c r="BG95" s="2">
        <f t="shared" si="32"/>
        <v>-0.2399326274041973</v>
      </c>
      <c r="BH95" s="2">
        <f t="shared" si="33"/>
        <v>-0.38512658146582646</v>
      </c>
      <c r="BI95" s="2">
        <f t="shared" si="34"/>
        <v>-0.46277246644637771</v>
      </c>
    </row>
    <row r="96" spans="1:61" hidden="1" x14ac:dyDescent="0.2">
      <c r="A96" t="str">
        <f t="shared" si="35"/>
        <v/>
      </c>
      <c r="B96" t="str">
        <f t="shared" si="36"/>
        <v>UTCoolingPTHP</v>
      </c>
      <c r="C96" t="str">
        <f t="shared" si="37"/>
        <v>UT2021 CPACooling_PTHP</v>
      </c>
      <c r="D96" t="s">
        <v>117</v>
      </c>
      <c r="E96" t="s">
        <v>114</v>
      </c>
      <c r="F96" s="3" t="s">
        <v>70</v>
      </c>
      <c r="G96" s="3" t="s">
        <v>3</v>
      </c>
      <c r="H96" s="3" t="s">
        <v>8</v>
      </c>
      <c r="I96" s="7">
        <v>2.8171146212684</v>
      </c>
      <c r="J96" s="7">
        <v>2.1733423887374697</v>
      </c>
      <c r="K96" s="7">
        <v>1.8992690010772975</v>
      </c>
      <c r="L96" s="7">
        <v>2.2216032403806878</v>
      </c>
      <c r="M96" s="7">
        <v>8.9751933590120192</v>
      </c>
      <c r="N96" s="7">
        <v>1.0481576451985855</v>
      </c>
      <c r="O96" s="7">
        <v>3.2046537585088948</v>
      </c>
      <c r="P96" s="7">
        <v>2.0317582991686658</v>
      </c>
      <c r="Q96" s="7">
        <v>1.4233826952174011</v>
      </c>
      <c r="R96" s="7">
        <v>2.4707569464424615</v>
      </c>
      <c r="S96" s="7">
        <v>1.2883146171323301</v>
      </c>
      <c r="T96" s="7">
        <v>3.1813053148389447</v>
      </c>
      <c r="U96" s="7">
        <v>39.439604697757602</v>
      </c>
      <c r="V96" s="7">
        <v>2.2391187323325155</v>
      </c>
      <c r="W96" s="7">
        <f t="shared" si="38"/>
        <v>5.3152553797909485</v>
      </c>
      <c r="AR96" s="5" t="s">
        <v>70</v>
      </c>
      <c r="AS96" s="5" t="s">
        <v>3</v>
      </c>
      <c r="AT96" s="5" t="s">
        <v>8</v>
      </c>
      <c r="AU96" s="2">
        <f t="shared" si="20"/>
        <v>-0.57265229770413195</v>
      </c>
      <c r="AV96" s="2">
        <f t="shared" si="21"/>
        <v>-0.68797767599742676</v>
      </c>
      <c r="AW96" s="2">
        <f t="shared" si="22"/>
        <v>-0.70401937334457987</v>
      </c>
      <c r="AX96" s="2">
        <f t="shared" si="23"/>
        <v>-0.63942463095825108</v>
      </c>
      <c r="AY96" s="2">
        <f t="shared" si="24"/>
        <v>4.470263648073769E-2</v>
      </c>
      <c r="AZ96" s="2">
        <f t="shared" si="25"/>
        <v>-0.87991196118860548</v>
      </c>
      <c r="BA96" s="2">
        <f t="shared" si="26"/>
        <v>-0.6818426468340697</v>
      </c>
      <c r="BB96" s="2">
        <f t="shared" si="27"/>
        <v>-0.5987281396680213</v>
      </c>
      <c r="BC96" s="2">
        <f t="shared" si="28"/>
        <v>-0.43776440110230108</v>
      </c>
      <c r="BD96" s="2">
        <f t="shared" si="29"/>
        <v>-0.28737198780740303</v>
      </c>
      <c r="BE96" s="2">
        <f t="shared" si="30"/>
        <v>-0.59081640868336927</v>
      </c>
      <c r="BF96" s="2">
        <f t="shared" si="31"/>
        <v>0.14605164215645061</v>
      </c>
      <c r="BG96" s="2">
        <f t="shared" si="32"/>
        <v>-9.3504873917855891E-2</v>
      </c>
      <c r="BH96" s="2">
        <f t="shared" si="33"/>
        <v>-0.37857325031370126</v>
      </c>
      <c r="BI96" s="2">
        <f t="shared" si="34"/>
        <v>-0.36736560335544788</v>
      </c>
    </row>
    <row r="97" spans="1:61" hidden="1" x14ac:dyDescent="0.2">
      <c r="A97" t="str">
        <f t="shared" si="35"/>
        <v/>
      </c>
      <c r="B97" t="str">
        <f t="shared" si="36"/>
        <v>UTCoolingEvaporative AC</v>
      </c>
      <c r="C97" t="str">
        <f t="shared" si="37"/>
        <v>UT2021 CPACooling_Evaporative AC</v>
      </c>
      <c r="D97" t="s">
        <v>117</v>
      </c>
      <c r="E97" t="s">
        <v>114</v>
      </c>
      <c r="F97" s="3" t="s">
        <v>71</v>
      </c>
      <c r="G97" s="3" t="s">
        <v>3</v>
      </c>
      <c r="H97" s="3" t="s">
        <v>9</v>
      </c>
      <c r="I97" s="7">
        <v>1.1269126438090824</v>
      </c>
      <c r="J97" s="7">
        <v>0.86946799814730835</v>
      </c>
      <c r="K97" s="7">
        <v>0.75980312158521224</v>
      </c>
      <c r="L97" s="7">
        <v>0.88918455844550592</v>
      </c>
      <c r="M97" s="7">
        <v>3.5906587326483064</v>
      </c>
      <c r="N97" s="7">
        <v>0.47130855458781301</v>
      </c>
      <c r="O97" s="7">
        <v>1.2843383937129476</v>
      </c>
      <c r="P97" s="7">
        <v>0.81352405286326546</v>
      </c>
      <c r="Q97" s="7">
        <v>0.56992805663080059</v>
      </c>
      <c r="R97" s="7">
        <v>0.98874005650567298</v>
      </c>
      <c r="S97" s="7">
        <v>0.5161485582428389</v>
      </c>
      <c r="T97" s="7">
        <v>1.2745536918919707</v>
      </c>
      <c r="U97" s="7">
        <v>15.776777013327154</v>
      </c>
      <c r="V97" s="7">
        <v>0.89619503839712533</v>
      </c>
      <c r="W97" s="7">
        <f t="shared" si="38"/>
        <v>2.1305386050567856</v>
      </c>
      <c r="AR97" s="5" t="s">
        <v>71</v>
      </c>
      <c r="AS97" s="5" t="s">
        <v>3</v>
      </c>
      <c r="AT97" s="5" t="s">
        <v>9</v>
      </c>
      <c r="AU97" s="2">
        <f t="shared" si="20"/>
        <v>-0.52042000609042682</v>
      </c>
      <c r="AV97" s="2">
        <f t="shared" si="21"/>
        <v>-0.64980892838829885</v>
      </c>
      <c r="AW97" s="2">
        <f t="shared" si="22"/>
        <v>-0.66782126299982947</v>
      </c>
      <c r="AX97" s="2">
        <f t="shared" si="23"/>
        <v>-0.64356912158688906</v>
      </c>
      <c r="AY97" s="2">
        <f t="shared" si="24"/>
        <v>0.17251108723113195</v>
      </c>
      <c r="AZ97" s="2">
        <f t="shared" si="25"/>
        <v>-0.84851402756524674</v>
      </c>
      <c r="BA97" s="2">
        <f t="shared" si="26"/>
        <v>-0.64228737580096973</v>
      </c>
      <c r="BB97" s="2">
        <f t="shared" si="27"/>
        <v>-0.54925490281001887</v>
      </c>
      <c r="BC97" s="2">
        <f t="shared" si="28"/>
        <v>-0.36844577275080281</v>
      </c>
      <c r="BD97" s="2">
        <f t="shared" si="29"/>
        <v>-0.19996507864771773</v>
      </c>
      <c r="BE97" s="2">
        <f t="shared" si="30"/>
        <v>-0.54009837442714459</v>
      </c>
      <c r="BF97" s="2">
        <f t="shared" si="31"/>
        <v>0.28810398169250795</v>
      </c>
      <c r="BG97" s="2">
        <f t="shared" si="32"/>
        <v>1.7290896171821446E-2</v>
      </c>
      <c r="BH97" s="2">
        <f t="shared" si="33"/>
        <v>-0.30223479917354401</v>
      </c>
      <c r="BI97" s="2">
        <f t="shared" si="34"/>
        <v>-0.29363131798982289</v>
      </c>
    </row>
    <row r="98" spans="1:61" hidden="1" x14ac:dyDescent="0.2">
      <c r="A98" t="str">
        <f t="shared" si="35"/>
        <v/>
      </c>
      <c r="B98" t="str">
        <f t="shared" si="36"/>
        <v>UTCoolingAir-Source Heat Pump</v>
      </c>
      <c r="C98" t="str">
        <f t="shared" si="37"/>
        <v>UT2021 CPACooling_Air-Source Heat Pump</v>
      </c>
      <c r="D98" t="s">
        <v>117</v>
      </c>
      <c r="E98" t="s">
        <v>114</v>
      </c>
      <c r="F98" s="3" t="s">
        <v>72</v>
      </c>
      <c r="G98" s="3" t="s">
        <v>3</v>
      </c>
      <c r="H98" s="3" t="s">
        <v>10</v>
      </c>
      <c r="I98" s="7">
        <v>2.8171146212684</v>
      </c>
      <c r="J98" s="7">
        <v>2.1733423887374697</v>
      </c>
      <c r="K98" s="7">
        <v>1.8992690010772975</v>
      </c>
      <c r="L98" s="7">
        <v>2.2216032403806878</v>
      </c>
      <c r="M98" s="7">
        <v>8.9751933590120192</v>
      </c>
      <c r="N98" s="7">
        <v>1.0481576451985855</v>
      </c>
      <c r="O98" s="7">
        <v>3.2046537585088948</v>
      </c>
      <c r="P98" s="7">
        <v>2.0317582991686658</v>
      </c>
      <c r="Q98" s="7">
        <v>1.4233826952174011</v>
      </c>
      <c r="R98" s="7">
        <v>2.4707569464424615</v>
      </c>
      <c r="S98" s="7">
        <v>1.2883146171323301</v>
      </c>
      <c r="T98" s="7">
        <v>3.1813053148389447</v>
      </c>
      <c r="U98" s="7">
        <v>39.439604697757602</v>
      </c>
      <c r="V98" s="7">
        <v>2.2391187323325155</v>
      </c>
      <c r="W98" s="7">
        <f t="shared" si="38"/>
        <v>5.3152553797909485</v>
      </c>
      <c r="AR98" s="5" t="s">
        <v>72</v>
      </c>
      <c r="AS98" s="5" t="s">
        <v>3</v>
      </c>
      <c r="AT98" s="5" t="s">
        <v>10</v>
      </c>
      <c r="AU98" s="2">
        <f t="shared" si="20"/>
        <v>-0.52039506695152959</v>
      </c>
      <c r="AV98" s="2">
        <f t="shared" si="21"/>
        <v>-0.64983326203712521</v>
      </c>
      <c r="AW98" s="2">
        <f t="shared" si="22"/>
        <v>-0.66784622890765943</v>
      </c>
      <c r="AX98" s="2">
        <f t="shared" si="23"/>
        <v>-0.64365181486504786</v>
      </c>
      <c r="AY98" s="2">
        <f t="shared" si="24"/>
        <v>0.17245052079929146</v>
      </c>
      <c r="AZ98" s="2">
        <f t="shared" si="25"/>
        <v>-0.85797241850784656</v>
      </c>
      <c r="BA98" s="2">
        <f t="shared" si="26"/>
        <v>-0.64250967913298374</v>
      </c>
      <c r="BB98" s="2">
        <f t="shared" si="27"/>
        <v>-0.54920719818987263</v>
      </c>
      <c r="BC98" s="2">
        <f t="shared" si="28"/>
        <v>-0.36837893219124829</v>
      </c>
      <c r="BD98" s="2">
        <f t="shared" si="29"/>
        <v>-0.20030521304037507</v>
      </c>
      <c r="BE98" s="2">
        <f t="shared" si="30"/>
        <v>-0.54072177339670602</v>
      </c>
      <c r="BF98" s="2">
        <f t="shared" si="31"/>
        <v>0.28635795025834043</v>
      </c>
      <c r="BG98" s="2">
        <f t="shared" si="32"/>
        <v>1.7343797375543035E-2</v>
      </c>
      <c r="BH98" s="2">
        <f t="shared" si="33"/>
        <v>-0.30262584852804875</v>
      </c>
      <c r="BI98" s="2">
        <f t="shared" si="34"/>
        <v>-0.29223363555139847</v>
      </c>
    </row>
    <row r="99" spans="1:61" hidden="1" x14ac:dyDescent="0.2">
      <c r="A99" t="str">
        <f t="shared" si="35"/>
        <v/>
      </c>
      <c r="B99" t="str">
        <f t="shared" si="36"/>
        <v>UTCoolingGeothermal Heat Pump</v>
      </c>
      <c r="C99" t="str">
        <f t="shared" si="37"/>
        <v>UT2021 CPACooling_Geothermal Heat Pump</v>
      </c>
      <c r="D99" t="s">
        <v>117</v>
      </c>
      <c r="E99" t="s">
        <v>114</v>
      </c>
      <c r="F99" s="3" t="s">
        <v>73</v>
      </c>
      <c r="G99" s="3" t="s">
        <v>3</v>
      </c>
      <c r="H99" s="3" t="s">
        <v>11</v>
      </c>
      <c r="I99" s="7">
        <v>2.6153017255643607</v>
      </c>
      <c r="J99" s="7">
        <v>2.0178384413170014</v>
      </c>
      <c r="K99" s="7">
        <v>1.763260807532038</v>
      </c>
      <c r="L99" s="7">
        <v>1.9509907105650972</v>
      </c>
      <c r="M99" s="7">
        <v>8.3325508270017892</v>
      </c>
      <c r="N99" s="7">
        <v>1.0371135080084786</v>
      </c>
      <c r="O99" s="7">
        <v>2.9773106122542266</v>
      </c>
      <c r="P99" s="7">
        <v>1.8870208909905386</v>
      </c>
      <c r="Q99" s="7">
        <v>1.3219844520131483</v>
      </c>
      <c r="R99" s="7">
        <v>2.4043453610229033</v>
      </c>
      <c r="S99" s="7">
        <v>1.1969165236598607</v>
      </c>
      <c r="T99" s="7">
        <v>2.955611034370925</v>
      </c>
      <c r="U99" s="7">
        <v>36.614224157901049</v>
      </c>
      <c r="V99" s="7">
        <v>1.9663726480181312</v>
      </c>
      <c r="W99" s="7">
        <f t="shared" si="38"/>
        <v>4.9314886928728248</v>
      </c>
      <c r="AR99" s="5" t="s">
        <v>73</v>
      </c>
      <c r="AS99" s="5" t="s">
        <v>3</v>
      </c>
      <c r="AT99" s="5" t="s">
        <v>11</v>
      </c>
      <c r="AU99" s="2">
        <f t="shared" si="20"/>
        <v>-0.2693634046790746</v>
      </c>
      <c r="AV99" s="2">
        <f t="shared" si="21"/>
        <v>-0.46647344854633432</v>
      </c>
      <c r="AW99" s="2">
        <f t="shared" si="22"/>
        <v>-0.49397541003923129</v>
      </c>
      <c r="AX99" s="2">
        <f t="shared" si="23"/>
        <v>-0.48628753895719623</v>
      </c>
      <c r="AY99" s="2">
        <f t="shared" si="24"/>
        <v>0.78621486005030117</v>
      </c>
      <c r="AZ99" s="2">
        <f t="shared" si="25"/>
        <v>-0.63636842497809765</v>
      </c>
      <c r="BA99" s="2">
        <f t="shared" si="26"/>
        <v>-0.45458935951622981</v>
      </c>
      <c r="BB99" s="2">
        <f t="shared" si="27"/>
        <v>-0.31236313228000701</v>
      </c>
      <c r="BC99" s="2">
        <f t="shared" si="28"/>
        <v>-3.6528686993311466E-2</v>
      </c>
      <c r="BD99" s="2">
        <f t="shared" si="29"/>
        <v>-0.17417574639508082</v>
      </c>
      <c r="BE99" s="2">
        <f t="shared" si="30"/>
        <v>-0.29968760803744698</v>
      </c>
      <c r="BF99" s="2">
        <f t="shared" si="31"/>
        <v>0.9614524723454505</v>
      </c>
      <c r="BG99" s="2">
        <f t="shared" si="32"/>
        <v>0.54983520219590187</v>
      </c>
      <c r="BH99" s="2">
        <f t="shared" si="33"/>
        <v>4.9788151134189107E-3</v>
      </c>
      <c r="BI99" s="2">
        <f t="shared" si="34"/>
        <v>8.820433503127334E-2</v>
      </c>
    </row>
    <row r="100" spans="1:61" hidden="1" x14ac:dyDescent="0.2">
      <c r="A100" t="str">
        <f t="shared" si="35"/>
        <v/>
      </c>
      <c r="B100" t="str">
        <f t="shared" si="36"/>
        <v>UTHeatingElectric Furnace</v>
      </c>
      <c r="C100" t="str">
        <f t="shared" si="37"/>
        <v>UT2021 CPAHeating_Electric Furnace</v>
      </c>
      <c r="D100" t="s">
        <v>117</v>
      </c>
      <c r="E100" t="s">
        <v>114</v>
      </c>
      <c r="F100" s="3" t="s">
        <v>74</v>
      </c>
      <c r="G100" s="3" t="s">
        <v>12</v>
      </c>
      <c r="H100" s="3" t="s">
        <v>13</v>
      </c>
      <c r="I100" s="7">
        <v>1.0393274988104964</v>
      </c>
      <c r="J100" s="7">
        <v>2.882353235921614</v>
      </c>
      <c r="K100" s="7">
        <v>0.47811750736272729</v>
      </c>
      <c r="L100" s="7">
        <v>2.6819576190054653</v>
      </c>
      <c r="M100" s="7">
        <v>3.9256921313184727</v>
      </c>
      <c r="N100" s="7">
        <v>0.88381127902316126</v>
      </c>
      <c r="O100" s="7">
        <v>10.097271106493988</v>
      </c>
      <c r="P100" s="7">
        <v>10.125870137684217</v>
      </c>
      <c r="Q100" s="7">
        <v>6.4433652646212929</v>
      </c>
      <c r="R100" s="7">
        <v>6.1701336764721848</v>
      </c>
      <c r="S100" s="7">
        <v>2.0664664146144047</v>
      </c>
      <c r="T100" s="7">
        <v>1.3293338960526064</v>
      </c>
      <c r="U100" s="7">
        <v>1.0393274988104964</v>
      </c>
      <c r="V100" s="7">
        <v>2.8948725441776753</v>
      </c>
      <c r="W100" s="7">
        <f t="shared" si="38"/>
        <v>3.7184214150263424</v>
      </c>
      <c r="AR100" s="5" t="s">
        <v>74</v>
      </c>
      <c r="AS100" s="5" t="s">
        <v>12</v>
      </c>
      <c r="AT100" s="5" t="s">
        <v>13</v>
      </c>
      <c r="AU100" s="2">
        <f t="shared" si="20"/>
        <v>-0.77908873748315655</v>
      </c>
      <c r="AV100" s="2">
        <f t="shared" si="21"/>
        <v>-0.50191514108938218</v>
      </c>
      <c r="AW100" s="2">
        <f t="shared" si="22"/>
        <v>-0.89291900049648398</v>
      </c>
      <c r="AX100" s="2">
        <f t="shared" si="23"/>
        <v>-0.59392403913901881</v>
      </c>
      <c r="AY100" s="2">
        <f t="shared" si="24"/>
        <v>-0.25361979573622551</v>
      </c>
      <c r="AZ100" s="2">
        <f t="shared" si="25"/>
        <v>-0.85553337465489909</v>
      </c>
      <c r="BA100" s="2">
        <f t="shared" si="26"/>
        <v>-0.1799060617332463</v>
      </c>
      <c r="BB100" s="2">
        <f t="shared" si="27"/>
        <v>2.5799743006893472E-3</v>
      </c>
      <c r="BC100" s="2">
        <f t="shared" si="28"/>
        <v>4.154813038403371E-2</v>
      </c>
      <c r="BD100" s="2">
        <f t="shared" si="29"/>
        <v>1.9561157341835997</v>
      </c>
      <c r="BE100" s="2">
        <f t="shared" si="30"/>
        <v>-0.6663988955210759</v>
      </c>
      <c r="BF100" s="2">
        <f t="shared" si="31"/>
        <v>-0.74664124723968561</v>
      </c>
      <c r="BG100" s="2">
        <f t="shared" si="32"/>
        <v>-0.66677238139245909</v>
      </c>
      <c r="BH100" s="2">
        <f t="shared" si="33"/>
        <v>-0.25499836667607179</v>
      </c>
      <c r="BI100" s="2">
        <f t="shared" si="34"/>
        <v>-0.36569110448685049</v>
      </c>
    </row>
    <row r="101" spans="1:61" hidden="1" x14ac:dyDescent="0.2">
      <c r="A101" t="str">
        <f t="shared" si="35"/>
        <v/>
      </c>
      <c r="B101" t="str">
        <f t="shared" si="36"/>
        <v>UTHeatingElectric Room Heat</v>
      </c>
      <c r="C101" t="str">
        <f t="shared" si="37"/>
        <v>UT2021 CPAHeating_Electric Room Heat</v>
      </c>
      <c r="D101" t="s">
        <v>117</v>
      </c>
      <c r="E101" t="s">
        <v>114</v>
      </c>
      <c r="F101" s="3" t="s">
        <v>75</v>
      </c>
      <c r="G101" s="3" t="s">
        <v>12</v>
      </c>
      <c r="H101" s="3" t="s">
        <v>14</v>
      </c>
      <c r="I101" s="7">
        <v>0.98983571315285368</v>
      </c>
      <c r="J101" s="7">
        <v>2.7450983199253467</v>
      </c>
      <c r="K101" s="7">
        <v>0.45535000701212119</v>
      </c>
      <c r="L101" s="7">
        <v>2.5542453514337762</v>
      </c>
      <c r="M101" s="7">
        <v>3.7387544107794977</v>
      </c>
      <c r="N101" s="7">
        <v>0.84172502764110591</v>
      </c>
      <c r="O101" s="7">
        <v>9.6164486728514156</v>
      </c>
      <c r="P101" s="7">
        <v>9.6436858454135397</v>
      </c>
      <c r="Q101" s="7">
        <v>6.1365383472583748</v>
      </c>
      <c r="R101" s="7">
        <v>5.8763177871163661</v>
      </c>
      <c r="S101" s="7">
        <v>1.9680632520137187</v>
      </c>
      <c r="T101" s="7">
        <v>1.2660322819548631</v>
      </c>
      <c r="U101" s="7">
        <v>0.98983571315285368</v>
      </c>
      <c r="V101" s="7">
        <v>2.7570214706454048</v>
      </c>
      <c r="W101" s="7">
        <f t="shared" si="38"/>
        <v>3.5413537285965178</v>
      </c>
      <c r="AR101" s="5" t="s">
        <v>75</v>
      </c>
      <c r="AS101" s="5" t="s">
        <v>12</v>
      </c>
      <c r="AT101" s="5" t="s">
        <v>14</v>
      </c>
      <c r="AU101" s="2">
        <f t="shared" si="20"/>
        <v>-0.77908873748315666</v>
      </c>
      <c r="AV101" s="2">
        <f t="shared" si="21"/>
        <v>-0.50191514108938218</v>
      </c>
      <c r="AW101" s="2">
        <f t="shared" si="22"/>
        <v>-0.89291900049648398</v>
      </c>
      <c r="AX101" s="2">
        <f t="shared" si="23"/>
        <v>-0.59392403913901881</v>
      </c>
      <c r="AY101" s="2">
        <f t="shared" si="24"/>
        <v>-0.2536197957362254</v>
      </c>
      <c r="AZ101" s="2">
        <f t="shared" si="25"/>
        <v>-0.85553337465489909</v>
      </c>
      <c r="BA101" s="2">
        <f t="shared" si="26"/>
        <v>-0.1799060617332463</v>
      </c>
      <c r="BB101" s="2">
        <f t="shared" si="27"/>
        <v>2.5799743006895692E-3</v>
      </c>
      <c r="BC101" s="2">
        <f t="shared" si="28"/>
        <v>4.154813038403371E-2</v>
      </c>
      <c r="BD101" s="2">
        <f t="shared" si="29"/>
        <v>1.9561157341836002</v>
      </c>
      <c r="BE101" s="2">
        <f t="shared" si="30"/>
        <v>-0.6663988955210759</v>
      </c>
      <c r="BF101" s="2">
        <f t="shared" si="31"/>
        <v>-0.74664124723968561</v>
      </c>
      <c r="BG101" s="2">
        <f t="shared" si="32"/>
        <v>-0.66677238139245909</v>
      </c>
      <c r="BH101" s="2">
        <f t="shared" si="33"/>
        <v>-0.25499836667607179</v>
      </c>
      <c r="BI101" s="2">
        <f t="shared" si="34"/>
        <v>-0.36569110448685038</v>
      </c>
    </row>
    <row r="102" spans="1:61" hidden="1" x14ac:dyDescent="0.2">
      <c r="A102" t="str">
        <f t="shared" si="35"/>
        <v/>
      </c>
      <c r="B102" t="str">
        <f t="shared" si="36"/>
        <v>UTHeatingPTHP</v>
      </c>
      <c r="C102" t="str">
        <f t="shared" si="37"/>
        <v>UT2021 CPAHeating_PTHP</v>
      </c>
      <c r="D102" t="s">
        <v>117</v>
      </c>
      <c r="E102" t="s">
        <v>114</v>
      </c>
      <c r="F102" s="3" t="s">
        <v>76</v>
      </c>
      <c r="G102" s="3" t="s">
        <v>12</v>
      </c>
      <c r="H102" s="3" t="s">
        <v>8</v>
      </c>
      <c r="I102" s="7">
        <v>0.83628198871562032</v>
      </c>
      <c r="J102" s="7">
        <v>2.1867728723790654</v>
      </c>
      <c r="K102" s="7">
        <v>0.36826951869384233</v>
      </c>
      <c r="L102" s="7">
        <v>1.8210243064687235</v>
      </c>
      <c r="M102" s="7">
        <v>2.4451307610992932</v>
      </c>
      <c r="N102" s="7">
        <v>0.40959873887845366</v>
      </c>
      <c r="O102" s="7">
        <v>5.9448680953627324</v>
      </c>
      <c r="P102" s="7">
        <v>5.9482065973582561</v>
      </c>
      <c r="Q102" s="7">
        <v>3.7850048692185432</v>
      </c>
      <c r="R102" s="7">
        <v>4.7163102350971906</v>
      </c>
      <c r="S102" s="7">
        <v>1.5101304411258263</v>
      </c>
      <c r="T102" s="7">
        <v>0.9714494117360345</v>
      </c>
      <c r="U102" s="7">
        <v>0.83628198871562032</v>
      </c>
      <c r="V102" s="7">
        <v>1.9655915625659104</v>
      </c>
      <c r="W102" s="7">
        <f t="shared" si="38"/>
        <v>2.4103515276725078</v>
      </c>
      <c r="AR102" s="5" t="s">
        <v>76</v>
      </c>
      <c r="AS102" s="5" t="s">
        <v>12</v>
      </c>
      <c r="AT102" s="5" t="s">
        <v>8</v>
      </c>
      <c r="AU102" s="2">
        <f t="shared" si="20"/>
        <v>-0.77429311814727331</v>
      </c>
      <c r="AV102" s="2">
        <f t="shared" si="21"/>
        <v>-0.51159899966931044</v>
      </c>
      <c r="AW102" s="2">
        <f t="shared" si="22"/>
        <v>-0.89387061905608489</v>
      </c>
      <c r="AX102" s="2">
        <f t="shared" si="23"/>
        <v>-0.59509116589235145</v>
      </c>
      <c r="AY102" s="2">
        <f t="shared" si="24"/>
        <v>-0.26774219744588268</v>
      </c>
      <c r="AZ102" s="2">
        <f t="shared" si="25"/>
        <v>-0.85565164323590315</v>
      </c>
      <c r="BA102" s="2">
        <f t="shared" si="26"/>
        <v>-0.17779668453615582</v>
      </c>
      <c r="BB102" s="2">
        <f t="shared" si="27"/>
        <v>-1.0813924743801162E-2</v>
      </c>
      <c r="BC102" s="2">
        <f t="shared" si="28"/>
        <v>2.7633638906112257E-2</v>
      </c>
      <c r="BD102" s="2">
        <f t="shared" si="29"/>
        <v>1.7742621150728275</v>
      </c>
      <c r="BE102" s="2">
        <f t="shared" si="30"/>
        <v>-0.69814115232193252</v>
      </c>
      <c r="BF102" s="2">
        <f t="shared" si="31"/>
        <v>-0.77074841740455757</v>
      </c>
      <c r="BG102" s="2">
        <f t="shared" si="32"/>
        <v>-0.65953855911993997</v>
      </c>
      <c r="BH102" s="2">
        <f t="shared" si="33"/>
        <v>-0.349101689942516</v>
      </c>
      <c r="BI102" s="2">
        <f t="shared" si="34"/>
        <v>-0.39383977172909579</v>
      </c>
    </row>
    <row r="103" spans="1:61" hidden="1" x14ac:dyDescent="0.2">
      <c r="A103" t="str">
        <f t="shared" si="35"/>
        <v/>
      </c>
      <c r="B103" t="str">
        <f t="shared" si="36"/>
        <v>UTHeatingAir-Source Heat Pump</v>
      </c>
      <c r="C103" t="str">
        <f t="shared" si="37"/>
        <v>UT2021 CPAHeating_Air-Source Heat Pump</v>
      </c>
      <c r="D103" t="s">
        <v>117</v>
      </c>
      <c r="E103" t="s">
        <v>114</v>
      </c>
      <c r="F103" s="3" t="s">
        <v>77</v>
      </c>
      <c r="G103" s="3" t="s">
        <v>12</v>
      </c>
      <c r="H103" s="3" t="s">
        <v>10</v>
      </c>
      <c r="I103" s="7">
        <v>0.92920220968402256</v>
      </c>
      <c r="J103" s="7">
        <v>2.4297476359767392</v>
      </c>
      <c r="K103" s="7">
        <v>0.40918835410426924</v>
      </c>
      <c r="L103" s="7">
        <v>2.0233603405208038</v>
      </c>
      <c r="M103" s="7">
        <v>2.7168119567769922</v>
      </c>
      <c r="N103" s="7">
        <v>0.45510970986494853</v>
      </c>
      <c r="O103" s="7">
        <v>6.6054089948474806</v>
      </c>
      <c r="P103" s="7">
        <v>6.6091184415091728</v>
      </c>
      <c r="Q103" s="7">
        <v>4.205560965798381</v>
      </c>
      <c r="R103" s="7">
        <v>5.2403447056635448</v>
      </c>
      <c r="S103" s="7">
        <v>1.6779227123620293</v>
      </c>
      <c r="T103" s="7">
        <v>1.0793882352622606</v>
      </c>
      <c r="U103" s="7">
        <v>0.92920220968402256</v>
      </c>
      <c r="V103" s="7">
        <v>2.1839906250732337</v>
      </c>
      <c r="W103" s="7">
        <f t="shared" si="38"/>
        <v>2.6781683640805638</v>
      </c>
      <c r="AR103" s="5" t="s">
        <v>77</v>
      </c>
      <c r="AS103" s="5" t="s">
        <v>12</v>
      </c>
      <c r="AT103" s="5" t="s">
        <v>10</v>
      </c>
      <c r="AU103" s="2">
        <f t="shared" si="20"/>
        <v>-0.77429311814727331</v>
      </c>
      <c r="AV103" s="2">
        <f t="shared" si="21"/>
        <v>-0.51159899966931055</v>
      </c>
      <c r="AW103" s="2">
        <f t="shared" si="22"/>
        <v>-0.89387061905608489</v>
      </c>
      <c r="AX103" s="2">
        <f t="shared" si="23"/>
        <v>-0.59509116589235134</v>
      </c>
      <c r="AY103" s="2">
        <f t="shared" si="24"/>
        <v>-0.26774219744588279</v>
      </c>
      <c r="AZ103" s="2">
        <f t="shared" si="25"/>
        <v>-0.85565164323590315</v>
      </c>
      <c r="BA103" s="2">
        <f t="shared" si="26"/>
        <v>-0.17779668453615605</v>
      </c>
      <c r="BB103" s="2">
        <f t="shared" si="27"/>
        <v>-1.0813924743801162E-2</v>
      </c>
      <c r="BC103" s="2">
        <f t="shared" si="28"/>
        <v>2.7633638906112257E-2</v>
      </c>
      <c r="BD103" s="2">
        <f t="shared" si="29"/>
        <v>1.7742621150728279</v>
      </c>
      <c r="BE103" s="2">
        <f t="shared" si="30"/>
        <v>-0.69814115232193252</v>
      </c>
      <c r="BF103" s="2">
        <f t="shared" si="31"/>
        <v>-0.77074841740455757</v>
      </c>
      <c r="BG103" s="2">
        <f t="shared" si="32"/>
        <v>-0.65953855911993986</v>
      </c>
      <c r="BH103" s="2">
        <f t="shared" si="33"/>
        <v>-0.349101689942516</v>
      </c>
      <c r="BI103" s="2">
        <f t="shared" si="34"/>
        <v>-0.3938397717290959</v>
      </c>
    </row>
    <row r="104" spans="1:61" hidden="1" x14ac:dyDescent="0.2">
      <c r="A104" t="str">
        <f t="shared" si="35"/>
        <v/>
      </c>
      <c r="B104" t="str">
        <f t="shared" si="36"/>
        <v>UTHeatingGeothermal Heat Pump</v>
      </c>
      <c r="C104" t="str">
        <f t="shared" si="37"/>
        <v>UT2021 CPAHeating_Geothermal Heat Pump</v>
      </c>
      <c r="D104" t="s">
        <v>117</v>
      </c>
      <c r="E104" t="s">
        <v>114</v>
      </c>
      <c r="F104" s="3" t="s">
        <v>78</v>
      </c>
      <c r="G104" s="3" t="s">
        <v>12</v>
      </c>
      <c r="H104" s="3" t="s">
        <v>11</v>
      </c>
      <c r="I104" s="7">
        <v>0.89315051668091405</v>
      </c>
      <c r="J104" s="7">
        <v>2.2266553795912185</v>
      </c>
      <c r="K104" s="7">
        <v>0.38293110875167274</v>
      </c>
      <c r="L104" s="7">
        <v>1.7449335747527113</v>
      </c>
      <c r="M104" s="7">
        <v>2.3056464619279042</v>
      </c>
      <c r="N104" s="7">
        <v>0.38374501751406043</v>
      </c>
      <c r="O104" s="7">
        <v>5.4994230059857623</v>
      </c>
      <c r="P104" s="7">
        <v>5.4713574981697581</v>
      </c>
      <c r="Q104" s="7">
        <v>3.4815728796315422</v>
      </c>
      <c r="R104" s="7">
        <v>4.9670931146369419</v>
      </c>
      <c r="S104" s="7">
        <v>1.5336090019616129</v>
      </c>
      <c r="T104" s="7">
        <v>0.98655289782650069</v>
      </c>
      <c r="U104" s="7">
        <v>0.89315051668091405</v>
      </c>
      <c r="V104" s="7">
        <v>1.8834601490975811</v>
      </c>
      <c r="W104" s="7">
        <f t="shared" si="38"/>
        <v>2.3323772230863637</v>
      </c>
      <c r="AR104" s="5" t="s">
        <v>78</v>
      </c>
      <c r="AS104" s="5" t="s">
        <v>12</v>
      </c>
      <c r="AT104" s="5" t="s">
        <v>11</v>
      </c>
      <c r="AU104" s="2">
        <f t="shared" si="20"/>
        <v>-0.75027833698803525</v>
      </c>
      <c r="AV104" s="2">
        <f t="shared" si="21"/>
        <v>-0.44493746593062011</v>
      </c>
      <c r="AW104" s="2">
        <f t="shared" si="22"/>
        <v>-0.87808034537062596</v>
      </c>
      <c r="AX104" s="2">
        <f t="shared" si="23"/>
        <v>-0.49087524996013376</v>
      </c>
      <c r="AY104" s="2">
        <f t="shared" si="24"/>
        <v>-0.13064811087291961</v>
      </c>
      <c r="AZ104" s="2">
        <f t="shared" si="25"/>
        <v>-0.82163115606831294</v>
      </c>
      <c r="BA104" s="2">
        <f t="shared" si="26"/>
        <v>-2.5361730441647801E-2</v>
      </c>
      <c r="BB104" s="2">
        <f t="shared" si="27"/>
        <v>8.7481879544122565E-2</v>
      </c>
      <c r="BC104" s="2">
        <f t="shared" si="28"/>
        <v>0.12974999251879327</v>
      </c>
      <c r="BD104" s="2">
        <f t="shared" si="29"/>
        <v>2.6206080226906376</v>
      </c>
      <c r="BE104" s="2">
        <f t="shared" si="30"/>
        <v>-0.68412039913773404</v>
      </c>
      <c r="BF104" s="2">
        <f t="shared" si="31"/>
        <v>-0.76010012969862417</v>
      </c>
      <c r="BG104" s="2">
        <f t="shared" si="32"/>
        <v>-0.62331411204602039</v>
      </c>
      <c r="BH104" s="2">
        <f t="shared" si="33"/>
        <v>-0.31093606776604898</v>
      </c>
      <c r="BI104" s="2">
        <f t="shared" si="34"/>
        <v>-0.32196983709816041</v>
      </c>
    </row>
    <row r="105" spans="1:61" hidden="1" x14ac:dyDescent="0.2">
      <c r="A105" t="str">
        <f t="shared" si="35"/>
        <v/>
      </c>
      <c r="B105" t="str">
        <f t="shared" si="36"/>
        <v>UTVentilationVentilation</v>
      </c>
      <c r="C105" t="str">
        <f t="shared" si="37"/>
        <v>UT2021 CPAVentilation_Ventilation</v>
      </c>
      <c r="D105" t="s">
        <v>117</v>
      </c>
      <c r="E105" t="s">
        <v>114</v>
      </c>
      <c r="F105" s="3" t="s">
        <v>79</v>
      </c>
      <c r="G105" s="3" t="s">
        <v>15</v>
      </c>
      <c r="H105" s="3" t="s">
        <v>15</v>
      </c>
      <c r="I105" s="7">
        <v>3.3131287928981052</v>
      </c>
      <c r="J105" s="7">
        <v>2.6776248235150168</v>
      </c>
      <c r="K105" s="7">
        <v>3.0801735217697059</v>
      </c>
      <c r="L105" s="7">
        <v>2.5377911282435988</v>
      </c>
      <c r="M105" s="7">
        <v>4.8329165360047694</v>
      </c>
      <c r="N105" s="7">
        <v>2.7043340715203357</v>
      </c>
      <c r="O105" s="7">
        <v>4.7852085823060539</v>
      </c>
      <c r="P105" s="7">
        <v>3.5254617681476637</v>
      </c>
      <c r="Q105" s="7">
        <v>1.0619270414051845</v>
      </c>
      <c r="R105" s="7">
        <v>1.6875460872095871</v>
      </c>
      <c r="S105" s="7">
        <v>0.5665697454077534</v>
      </c>
      <c r="T105" s="7">
        <v>1.0593836263691976</v>
      </c>
      <c r="U105" s="7">
        <v>33.131287928981052</v>
      </c>
      <c r="V105" s="7">
        <v>1.4038363552691893</v>
      </c>
      <c r="W105" s="7">
        <f t="shared" si="38"/>
        <v>4.7405135720748017</v>
      </c>
      <c r="AR105" s="5" t="s">
        <v>79</v>
      </c>
      <c r="AS105" s="5" t="s">
        <v>15</v>
      </c>
      <c r="AT105" s="5" t="s">
        <v>15</v>
      </c>
      <c r="AU105" s="2">
        <f t="shared" si="20"/>
        <v>0.1199359443454231</v>
      </c>
      <c r="AV105" s="2">
        <f t="shared" si="21"/>
        <v>1.2796605018104739</v>
      </c>
      <c r="AW105" s="2">
        <f t="shared" si="22"/>
        <v>4.1190143059136819E-2</v>
      </c>
      <c r="AX105" s="2">
        <f t="shared" si="23"/>
        <v>1.1606097112990579</v>
      </c>
      <c r="AY105" s="2">
        <f t="shared" si="24"/>
        <v>1.2719092573859379</v>
      </c>
      <c r="AZ105" s="2">
        <f t="shared" si="25"/>
        <v>0.3436014234211866</v>
      </c>
      <c r="BA105" s="2">
        <f t="shared" si="26"/>
        <v>0.38224994837555415</v>
      </c>
      <c r="BB105" s="2">
        <f t="shared" si="27"/>
        <v>1.3885938382243372</v>
      </c>
      <c r="BC105" s="2">
        <f t="shared" si="28"/>
        <v>0.46887790354407843</v>
      </c>
      <c r="BD105" s="2">
        <f t="shared" si="29"/>
        <v>0.90148521128429815</v>
      </c>
      <c r="BE105" s="2">
        <f t="shared" si="30"/>
        <v>1.5485451587949637</v>
      </c>
      <c r="BF105" s="2">
        <f t="shared" si="31"/>
        <v>0.55750081340397561</v>
      </c>
      <c r="BG105" s="2">
        <f t="shared" si="32"/>
        <v>0.30528664842123909</v>
      </c>
      <c r="BH105" s="2">
        <f t="shared" si="33"/>
        <v>1.0953551619847444</v>
      </c>
      <c r="BI105" s="2">
        <f t="shared" si="34"/>
        <v>0.44562702223687345</v>
      </c>
    </row>
    <row r="106" spans="1:61" hidden="1" x14ac:dyDescent="0.2">
      <c r="A106" t="str">
        <f t="shared" si="35"/>
        <v/>
      </c>
      <c r="B106" t="str">
        <f t="shared" si="36"/>
        <v>UTWater HeatingWater Heater</v>
      </c>
      <c r="C106" t="str">
        <f t="shared" si="37"/>
        <v>UT2021 CPAWater Heating_Water Heater</v>
      </c>
      <c r="D106" t="s">
        <v>117</v>
      </c>
      <c r="E106" t="s">
        <v>114</v>
      </c>
      <c r="F106" s="3" t="s">
        <v>80</v>
      </c>
      <c r="G106" s="3" t="s">
        <v>16</v>
      </c>
      <c r="H106" s="3" t="s">
        <v>17</v>
      </c>
      <c r="I106" s="7">
        <v>0.98360999999999998</v>
      </c>
      <c r="J106" s="7">
        <v>0.87214700000000001</v>
      </c>
      <c r="K106" s="7">
        <v>0.73956699999999997</v>
      </c>
      <c r="L106" s="7">
        <v>0.6557590308648753</v>
      </c>
      <c r="M106" s="7">
        <v>7.5191350000000003</v>
      </c>
      <c r="N106" s="7">
        <v>2.0985469999999999</v>
      </c>
      <c r="O106" s="7">
        <v>3.4380739999999999</v>
      </c>
      <c r="P106" s="7">
        <v>2.0044590000000002</v>
      </c>
      <c r="Q106" s="7">
        <v>1.0029319999999999</v>
      </c>
      <c r="R106" s="7">
        <v>2.987441</v>
      </c>
      <c r="S106" s="7">
        <v>0.22397800000000001</v>
      </c>
      <c r="T106" s="7">
        <v>0.388235</v>
      </c>
      <c r="U106" s="7">
        <v>0.87214700000000001</v>
      </c>
      <c r="V106" s="7">
        <v>1.2668889999999999</v>
      </c>
      <c r="W106" s="7">
        <f t="shared" si="38"/>
        <v>1.7894942879189197</v>
      </c>
      <c r="AR106" s="5" t="s">
        <v>80</v>
      </c>
      <c r="AS106" s="5" t="s">
        <v>16</v>
      </c>
      <c r="AT106" s="5" t="s">
        <v>17</v>
      </c>
      <c r="AU106" s="2">
        <f t="shared" si="20"/>
        <v>0</v>
      </c>
      <c r="AV106" s="2">
        <f t="shared" si="21"/>
        <v>0</v>
      </c>
      <c r="AW106" s="2">
        <f t="shared" si="22"/>
        <v>-0.24810951495003097</v>
      </c>
      <c r="AX106" s="2">
        <f t="shared" si="23"/>
        <v>-0.24810951495003097</v>
      </c>
      <c r="AY106" s="2">
        <f t="shared" si="24"/>
        <v>-9.0909090909090717E-2</v>
      </c>
      <c r="AZ106" s="2">
        <f t="shared" si="25"/>
        <v>0</v>
      </c>
      <c r="BA106" s="2">
        <f t="shared" si="26"/>
        <v>0</v>
      </c>
      <c r="BB106" s="2">
        <f t="shared" si="27"/>
        <v>0</v>
      </c>
      <c r="BC106" s="2">
        <f t="shared" si="28"/>
        <v>0</v>
      </c>
      <c r="BD106" s="2">
        <f t="shared" si="29"/>
        <v>0</v>
      </c>
      <c r="BE106" s="2">
        <f t="shared" si="30"/>
        <v>0</v>
      </c>
      <c r="BF106" s="2">
        <f t="shared" si="31"/>
        <v>0</v>
      </c>
      <c r="BG106" s="2">
        <f t="shared" si="32"/>
        <v>0.34345406053705063</v>
      </c>
      <c r="BH106" s="2">
        <f t="shared" si="33"/>
        <v>0</v>
      </c>
      <c r="BI106" s="2">
        <f t="shared" si="34"/>
        <v>-3.7991270561202217E-2</v>
      </c>
    </row>
    <row r="107" spans="1:61" hidden="1" x14ac:dyDescent="0.2">
      <c r="A107" t="str">
        <f t="shared" si="35"/>
        <v/>
      </c>
      <c r="B107" t="str">
        <f t="shared" si="36"/>
        <v>UTInterior LightingGeneral Service Lighting</v>
      </c>
      <c r="C107" t="str">
        <f t="shared" si="37"/>
        <v>UT2021 CPAInterior Lighting_General Service Lighting</v>
      </c>
      <c r="D107" t="s">
        <v>117</v>
      </c>
      <c r="E107" t="s">
        <v>114</v>
      </c>
      <c r="F107" s="3" t="s">
        <v>81</v>
      </c>
      <c r="G107" s="3" t="s">
        <v>18</v>
      </c>
      <c r="H107" s="3" t="s">
        <v>19</v>
      </c>
      <c r="I107" s="7">
        <v>0.37247216614194351</v>
      </c>
      <c r="J107" s="7">
        <v>0.2993321771540709</v>
      </c>
      <c r="K107" s="7">
        <v>0.66475542045134894</v>
      </c>
      <c r="L107" s="7">
        <v>0.41328544232008207</v>
      </c>
      <c r="M107" s="7">
        <v>2.9041093362009973</v>
      </c>
      <c r="N107" s="7">
        <v>0.49829576475338133</v>
      </c>
      <c r="O107" s="7">
        <v>3.3020475193161194</v>
      </c>
      <c r="P107" s="7">
        <v>0.22924923337210532</v>
      </c>
      <c r="Q107" s="7">
        <v>0.16505944802791583</v>
      </c>
      <c r="R107" s="7">
        <v>1.996509408235615</v>
      </c>
      <c r="S107" s="7">
        <v>0.17377788197782101</v>
      </c>
      <c r="T107" s="7">
        <v>0.17377788197782101</v>
      </c>
      <c r="U107" s="7">
        <v>0.39109577444904076</v>
      </c>
      <c r="V107" s="7">
        <v>0.74256180740325817</v>
      </c>
      <c r="W107" s="7">
        <f t="shared" si="38"/>
        <v>0.88045209012725145</v>
      </c>
      <c r="AR107" s="5" t="s">
        <v>81</v>
      </c>
      <c r="AS107" s="5" t="s">
        <v>18</v>
      </c>
      <c r="AT107" s="5" t="s">
        <v>19</v>
      </c>
      <c r="AU107" s="2">
        <f t="shared" si="20"/>
        <v>0.49861845484782674</v>
      </c>
      <c r="AV107" s="2">
        <f t="shared" si="21"/>
        <v>0.21427188965508437</v>
      </c>
      <c r="AW107" s="2">
        <f t="shared" si="22"/>
        <v>0.33537355829005722</v>
      </c>
      <c r="AX107" s="2">
        <f t="shared" si="23"/>
        <v>0.25790272386772717</v>
      </c>
      <c r="AY107" s="2">
        <f t="shared" si="24"/>
        <v>1.1668913474564206</v>
      </c>
      <c r="AZ107" s="2">
        <f t="shared" si="25"/>
        <v>0.30570018950254552</v>
      </c>
      <c r="BA107" s="2">
        <f t="shared" si="26"/>
        <v>5.0152513718046734</v>
      </c>
      <c r="BB107" s="2">
        <f t="shared" si="27"/>
        <v>1.425703612528757</v>
      </c>
      <c r="BC107" s="2">
        <f t="shared" si="28"/>
        <v>1.4862285445098822E-2</v>
      </c>
      <c r="BD107" s="2">
        <f t="shared" si="29"/>
        <v>1.4691778850677042</v>
      </c>
      <c r="BE107" s="2">
        <f t="shared" si="30"/>
        <v>1.3990137367068511</v>
      </c>
      <c r="BF107" s="2">
        <f t="shared" si="31"/>
        <v>1.3990137367068511</v>
      </c>
      <c r="BG107" s="2">
        <f t="shared" si="32"/>
        <v>-0.17561444828433348</v>
      </c>
      <c r="BH107" s="2">
        <f t="shared" si="33"/>
        <v>0.97265217039890017</v>
      </c>
      <c r="BI107" s="2">
        <f t="shared" si="34"/>
        <v>1.1802457998339304</v>
      </c>
    </row>
    <row r="108" spans="1:61" hidden="1" x14ac:dyDescent="0.2">
      <c r="A108" t="str">
        <f t="shared" si="35"/>
        <v/>
      </c>
      <c r="B108" t="str">
        <f t="shared" si="36"/>
        <v>UTInterior LightingExempted Lighting</v>
      </c>
      <c r="C108" t="str">
        <f t="shared" si="37"/>
        <v>UT2021 CPAInterior Lighting_Exempted Lighting</v>
      </c>
      <c r="D108" t="s">
        <v>117</v>
      </c>
      <c r="E108" t="s">
        <v>114</v>
      </c>
      <c r="F108" s="3" t="s">
        <v>82</v>
      </c>
      <c r="G108" s="3" t="s">
        <v>18</v>
      </c>
      <c r="H108" s="3" t="s">
        <v>20</v>
      </c>
      <c r="I108" s="7">
        <v>7.599164207762138E-2</v>
      </c>
      <c r="J108" s="7">
        <v>6.1069646906015712E-2</v>
      </c>
      <c r="K108" s="7">
        <v>0.14762522254385085</v>
      </c>
      <c r="L108" s="7">
        <v>9.1780154805223071E-2</v>
      </c>
      <c r="M108" s="7">
        <v>0.75557978296998729</v>
      </c>
      <c r="N108" s="7">
        <v>0.13401537177848055</v>
      </c>
      <c r="O108" s="7">
        <v>0.79895816457204283</v>
      </c>
      <c r="P108" s="7">
        <v>3.6782277677910535E-2</v>
      </c>
      <c r="Q108" s="7">
        <v>2.6483239928095585E-2</v>
      </c>
      <c r="R108" s="7">
        <v>0.40656667575674943</v>
      </c>
      <c r="S108" s="7">
        <v>4.1877757719269444E-2</v>
      </c>
      <c r="T108" s="7">
        <v>4.1877757719269444E-2</v>
      </c>
      <c r="U108" s="7">
        <v>7.9791224181502446E-2</v>
      </c>
      <c r="V108" s="7">
        <v>0.14164339261541331</v>
      </c>
      <c r="W108" s="7">
        <f t="shared" si="38"/>
        <v>0.20286016508938798</v>
      </c>
      <c r="AR108" s="5" t="s">
        <v>82</v>
      </c>
      <c r="AS108" s="5" t="s">
        <v>18</v>
      </c>
      <c r="AT108" s="5" t="s">
        <v>20</v>
      </c>
      <c r="AU108" s="2">
        <f t="shared" si="20"/>
        <v>-0.26216710399209786</v>
      </c>
      <c r="AV108" s="2">
        <f t="shared" si="21"/>
        <v>-0.53987717805397395</v>
      </c>
      <c r="AW108" s="2">
        <f t="shared" si="22"/>
        <v>-0.68830663594179076</v>
      </c>
      <c r="AX108" s="2">
        <f t="shared" si="23"/>
        <v>-0.70638932512459363</v>
      </c>
      <c r="AY108" s="2">
        <f t="shared" si="24"/>
        <v>-0.19557811253775059</v>
      </c>
      <c r="AZ108" s="2">
        <f t="shared" si="25"/>
        <v>-0.54597974132079119</v>
      </c>
      <c r="BA108" s="2">
        <f t="shared" si="26"/>
        <v>2.5003788011238348</v>
      </c>
      <c r="BB108" s="2">
        <f t="shared" si="27"/>
        <v>-9.03131675696488E-2</v>
      </c>
      <c r="BC108" s="2">
        <f t="shared" si="28"/>
        <v>-0.8542704287820071</v>
      </c>
      <c r="BD108" s="2">
        <f t="shared" si="29"/>
        <v>-5.0489558128182899E-2</v>
      </c>
      <c r="BE108" s="2">
        <f t="shared" si="30"/>
        <v>0.16924642948832891</v>
      </c>
      <c r="BF108" s="2">
        <f t="shared" si="31"/>
        <v>0.16924642948832891</v>
      </c>
      <c r="BG108" s="2">
        <f t="shared" si="32"/>
        <v>-0.70056707102303262</v>
      </c>
      <c r="BH108" s="2">
        <f t="shared" si="33"/>
        <v>-0.38062921622954793</v>
      </c>
      <c r="BI108" s="2">
        <f t="shared" si="34"/>
        <v>-0.23279072678631252</v>
      </c>
    </row>
    <row r="109" spans="1:61" hidden="1" x14ac:dyDescent="0.2">
      <c r="A109" t="str">
        <f t="shared" si="35"/>
        <v/>
      </c>
      <c r="B109" t="str">
        <f t="shared" si="36"/>
        <v>UTInterior LightingHigh-Bay Lighting</v>
      </c>
      <c r="C109" t="str">
        <f t="shared" si="37"/>
        <v>UT2021 CPAInterior Lighting_High-Bay Lighting</v>
      </c>
      <c r="D109" t="s">
        <v>117</v>
      </c>
      <c r="E109" t="s">
        <v>114</v>
      </c>
      <c r="F109" s="3" t="s">
        <v>83</v>
      </c>
      <c r="G109" s="3" t="s">
        <v>18</v>
      </c>
      <c r="H109" s="3" t="s">
        <v>21</v>
      </c>
      <c r="I109" s="7">
        <v>0.54122451054829301</v>
      </c>
      <c r="J109" s="7">
        <v>0.36320888996712453</v>
      </c>
      <c r="K109" s="7">
        <v>1.1317917596222062</v>
      </c>
      <c r="L109" s="7">
        <v>0.70364685055459553</v>
      </c>
      <c r="M109" s="7">
        <v>0.77224193391109752</v>
      </c>
      <c r="N109" s="7">
        <v>1.5630835857126379</v>
      </c>
      <c r="O109" s="7">
        <v>0.41408542717869407</v>
      </c>
      <c r="P109" s="7">
        <v>0.74630482466494474</v>
      </c>
      <c r="Q109" s="7">
        <v>0.66473207451363703</v>
      </c>
      <c r="R109" s="7">
        <v>0.21115815936523363</v>
      </c>
      <c r="S109" s="7">
        <v>0.6613401553001963</v>
      </c>
      <c r="T109" s="7">
        <v>0.6613401553001963</v>
      </c>
      <c r="U109" s="7">
        <v>0.52727465502750082</v>
      </c>
      <c r="V109" s="7">
        <v>0.88671988435732074</v>
      </c>
      <c r="W109" s="7">
        <f t="shared" si="38"/>
        <v>0.70343949043026288</v>
      </c>
      <c r="AR109" s="5" t="s">
        <v>83</v>
      </c>
      <c r="AS109" s="5" t="s">
        <v>18</v>
      </c>
      <c r="AT109" s="5" t="s">
        <v>21</v>
      </c>
      <c r="AU109" s="2">
        <f t="shared" si="20"/>
        <v>-0.46400529187809081</v>
      </c>
      <c r="AV109" s="2">
        <f t="shared" si="21"/>
        <v>-0.7594216016629306</v>
      </c>
      <c r="AW109" s="2">
        <f t="shared" si="22"/>
        <v>-0.43148845899057242</v>
      </c>
      <c r="AX109" s="2">
        <f t="shared" si="23"/>
        <v>-0.46447028882186081</v>
      </c>
      <c r="AY109" s="2">
        <f t="shared" si="24"/>
        <v>-0.73543883262064647</v>
      </c>
      <c r="AZ109" s="2">
        <f t="shared" si="25"/>
        <v>-0.22629254145402977</v>
      </c>
      <c r="BA109" s="2">
        <f t="shared" si="26"/>
        <v>-0.84034809021609902</v>
      </c>
      <c r="BB109" s="2">
        <f t="shared" si="27"/>
        <v>-0.4756438351996487</v>
      </c>
      <c r="BC109" s="2">
        <f t="shared" si="28"/>
        <v>-0.17948550663905549</v>
      </c>
      <c r="BD109" s="2">
        <f t="shared" si="29"/>
        <v>-0.83584030585180447</v>
      </c>
      <c r="BE109" s="2">
        <f t="shared" si="30"/>
        <v>-0.60949399215824152</v>
      </c>
      <c r="BF109" s="2">
        <f t="shared" si="31"/>
        <v>-0.60949399215824152</v>
      </c>
      <c r="BG109" s="2">
        <f t="shared" si="32"/>
        <v>-0.80744946940897422</v>
      </c>
      <c r="BH109" s="2">
        <f t="shared" si="33"/>
        <v>-0.43153336290896904</v>
      </c>
      <c r="BI109" s="2">
        <f t="shared" si="34"/>
        <v>-0.59905120940362511</v>
      </c>
    </row>
    <row r="110" spans="1:61" hidden="1" x14ac:dyDescent="0.2">
      <c r="A110" t="str">
        <f t="shared" si="35"/>
        <v/>
      </c>
      <c r="B110" t="str">
        <f t="shared" si="36"/>
        <v>UTInterior LightingLinear Lighting</v>
      </c>
      <c r="C110" t="str">
        <f t="shared" si="37"/>
        <v>UT2021 CPAInterior Lighting_Linear Lighting</v>
      </c>
      <c r="D110" t="s">
        <v>117</v>
      </c>
      <c r="E110" t="s">
        <v>114</v>
      </c>
      <c r="F110" s="3" t="s">
        <v>84</v>
      </c>
      <c r="G110" s="3" t="s">
        <v>18</v>
      </c>
      <c r="H110" s="3" t="s">
        <v>22</v>
      </c>
      <c r="I110" s="7">
        <v>2.6061557666062276</v>
      </c>
      <c r="J110" s="7">
        <v>1.9978353858714515</v>
      </c>
      <c r="K110" s="7">
        <v>5.1530087512767855</v>
      </c>
      <c r="L110" s="7">
        <v>3.2036797828661592</v>
      </c>
      <c r="M110" s="7">
        <v>2.9248042013484525</v>
      </c>
      <c r="N110" s="7">
        <v>6.2745862974371702</v>
      </c>
      <c r="O110" s="7">
        <v>2.554589788367251</v>
      </c>
      <c r="P110" s="7">
        <v>3.4186960459566769</v>
      </c>
      <c r="Q110" s="7">
        <v>2.5910845124484423</v>
      </c>
      <c r="R110" s="7">
        <v>0.61074610807244245</v>
      </c>
      <c r="S110" s="7">
        <v>1.9243613180253121</v>
      </c>
      <c r="T110" s="7">
        <v>1.9243613180253121</v>
      </c>
      <c r="U110" s="7">
        <v>2.6812593684839907</v>
      </c>
      <c r="V110" s="7">
        <v>2.7190993624129263</v>
      </c>
      <c r="W110" s="7">
        <f t="shared" si="38"/>
        <v>2.8988762862284716</v>
      </c>
      <c r="AR110" s="5" t="s">
        <v>84</v>
      </c>
      <c r="AS110" s="5" t="s">
        <v>18</v>
      </c>
      <c r="AT110" s="5" t="s">
        <v>22</v>
      </c>
      <c r="AU110" s="2">
        <f t="shared" si="20"/>
        <v>0.51112070924832786</v>
      </c>
      <c r="AV110" s="2">
        <f t="shared" si="21"/>
        <v>0.29598302787247932</v>
      </c>
      <c r="AW110" s="2">
        <f t="shared" si="22"/>
        <v>0.71577189767630123</v>
      </c>
      <c r="AX110" s="2">
        <f t="shared" si="23"/>
        <v>0.6162324993063244</v>
      </c>
      <c r="AY110" s="2">
        <f t="shared" si="24"/>
        <v>0.56620696347534394</v>
      </c>
      <c r="AZ110" s="2">
        <f t="shared" si="25"/>
        <v>0.25225049108261954</v>
      </c>
      <c r="BA110" s="2">
        <f t="shared" si="26"/>
        <v>-0.36727411347516814</v>
      </c>
      <c r="BB110" s="2">
        <f t="shared" si="27"/>
        <v>0.56286452660446717</v>
      </c>
      <c r="BC110" s="2">
        <f t="shared" si="28"/>
        <v>0.71288466894106461</v>
      </c>
      <c r="BD110" s="2">
        <f t="shared" si="29"/>
        <v>0.33981238373578937</v>
      </c>
      <c r="BE110" s="2">
        <f t="shared" si="30"/>
        <v>5.8356138842203178</v>
      </c>
      <c r="BF110" s="2">
        <f t="shared" si="31"/>
        <v>5.8356138842203178</v>
      </c>
      <c r="BG110" s="2">
        <f t="shared" si="32"/>
        <v>-0.31375770713143514</v>
      </c>
      <c r="BH110" s="2">
        <f t="shared" si="33"/>
        <v>0.85709283169919548</v>
      </c>
      <c r="BI110" s="2">
        <f t="shared" si="34"/>
        <v>0.38713501786489668</v>
      </c>
    </row>
    <row r="111" spans="1:61" hidden="1" x14ac:dyDescent="0.2">
      <c r="A111" t="str">
        <f t="shared" si="35"/>
        <v/>
      </c>
      <c r="B111" t="str">
        <f t="shared" si="36"/>
        <v>UTExterior LightingGeneral Service Lighting</v>
      </c>
      <c r="C111" t="str">
        <f t="shared" si="37"/>
        <v>UT2021 CPAExterior Lighting_General Service Lighting</v>
      </c>
      <c r="D111" t="s">
        <v>117</v>
      </c>
      <c r="E111" t="s">
        <v>114</v>
      </c>
      <c r="F111" s="3" t="s">
        <v>85</v>
      </c>
      <c r="G111" s="3" t="s">
        <v>23</v>
      </c>
      <c r="H111" s="3" t="s">
        <v>19</v>
      </c>
      <c r="I111" s="7">
        <v>0.15845128507119696</v>
      </c>
      <c r="J111" s="7">
        <v>0.23864923693397974</v>
      </c>
      <c r="K111" s="7">
        <v>1.4047004098649973</v>
      </c>
      <c r="L111" s="7">
        <v>1.1852159708235914</v>
      </c>
      <c r="M111" s="7">
        <v>0.98165544033487351</v>
      </c>
      <c r="N111" s="7">
        <v>1.1534633797025637</v>
      </c>
      <c r="O111" s="7">
        <v>0.17205887602182451</v>
      </c>
      <c r="P111" s="7">
        <v>0.50364492336610389</v>
      </c>
      <c r="Q111" s="7">
        <v>0.40883734916890108</v>
      </c>
      <c r="R111" s="7">
        <v>0.21247170923213402</v>
      </c>
      <c r="S111" s="7">
        <v>0.32819515510574104</v>
      </c>
      <c r="T111" s="7">
        <v>0.32819515510574104</v>
      </c>
      <c r="U111" s="7">
        <v>0.20106832393394614</v>
      </c>
      <c r="V111" s="7">
        <v>0.46093070162825411</v>
      </c>
      <c r="W111" s="7">
        <f t="shared" si="38"/>
        <v>0.55268127973527492</v>
      </c>
      <c r="AR111" s="5" t="s">
        <v>85</v>
      </c>
      <c r="AS111" s="5" t="s">
        <v>23</v>
      </c>
      <c r="AT111" s="5" t="s">
        <v>19</v>
      </c>
      <c r="AU111" s="2">
        <f t="shared" si="20"/>
        <v>0.65894883853562125</v>
      </c>
      <c r="AV111" s="2">
        <f t="shared" si="21"/>
        <v>0.46924268606126551</v>
      </c>
      <c r="AW111" s="2">
        <f t="shared" si="22"/>
        <v>4.9035381141067713</v>
      </c>
      <c r="AX111" s="2">
        <f t="shared" si="23"/>
        <v>3.9811102837775882</v>
      </c>
      <c r="AY111" s="2">
        <f t="shared" si="24"/>
        <v>2.5543771904252024</v>
      </c>
      <c r="AZ111" s="2">
        <f t="shared" si="25"/>
        <v>2.1865283109896434</v>
      </c>
      <c r="BA111" s="2">
        <f t="shared" si="26"/>
        <v>2.8996707586779036</v>
      </c>
      <c r="BB111" s="2">
        <f t="shared" si="27"/>
        <v>24.16411857903768</v>
      </c>
      <c r="BC111" s="2">
        <f t="shared" si="28"/>
        <v>101.44078823484787</v>
      </c>
      <c r="BD111" s="2">
        <f t="shared" si="29"/>
        <v>4.5793148926168605</v>
      </c>
      <c r="BE111" s="2">
        <f t="shared" si="30"/>
        <v>15.468512780121038</v>
      </c>
      <c r="BF111" s="2">
        <f t="shared" si="31"/>
        <v>15.468512780121038</v>
      </c>
      <c r="BG111" s="2">
        <f t="shared" si="32"/>
        <v>0.83700822433702471</v>
      </c>
      <c r="BH111" s="2">
        <f t="shared" si="33"/>
        <v>3.9628383656695183</v>
      </c>
      <c r="BI111" s="2">
        <f t="shared" si="34"/>
        <v>3.4975552974793089</v>
      </c>
    </row>
    <row r="112" spans="1:61" hidden="1" x14ac:dyDescent="0.2">
      <c r="A112" t="str">
        <f t="shared" si="35"/>
        <v/>
      </c>
      <c r="B112" t="str">
        <f t="shared" si="36"/>
        <v>UTExterior LightingArea Lighting</v>
      </c>
      <c r="C112" t="str">
        <f t="shared" si="37"/>
        <v>UT2021 CPAExterior Lighting_Area Lighting</v>
      </c>
      <c r="D112" t="s">
        <v>117</v>
      </c>
      <c r="E112" t="s">
        <v>114</v>
      </c>
      <c r="F112" s="3" t="s">
        <v>86</v>
      </c>
      <c r="G112" s="3" t="s">
        <v>23</v>
      </c>
      <c r="H112" s="3" t="s">
        <v>24</v>
      </c>
      <c r="I112" s="7">
        <v>0.50360862378183135</v>
      </c>
      <c r="J112" s="7">
        <v>0.43464524092232948</v>
      </c>
      <c r="K112" s="7">
        <v>0.77664876999847299</v>
      </c>
      <c r="L112" s="7">
        <v>0.6552973996862117</v>
      </c>
      <c r="M112" s="7">
        <v>1.3066469933251164</v>
      </c>
      <c r="N112" s="7">
        <v>0.58554295848857152</v>
      </c>
      <c r="O112" s="7">
        <v>0.39564208330665285</v>
      </c>
      <c r="P112" s="7">
        <v>0.37842460603938571</v>
      </c>
      <c r="Q112" s="7">
        <v>0.62730740763931281</v>
      </c>
      <c r="R112" s="7">
        <v>0.9763322787880645</v>
      </c>
      <c r="S112" s="7">
        <v>0.19213895462938912</v>
      </c>
      <c r="T112" s="7">
        <v>0.19213895462938912</v>
      </c>
      <c r="U112" s="7">
        <v>0.4927682400849841</v>
      </c>
      <c r="V112" s="7">
        <v>0.37898394417907205</v>
      </c>
      <c r="W112" s="7">
        <f t="shared" si="38"/>
        <v>0.56400903253562729</v>
      </c>
      <c r="AR112" s="5" t="s">
        <v>86</v>
      </c>
      <c r="AS112" s="5" t="s">
        <v>23</v>
      </c>
      <c r="AT112" s="5" t="s">
        <v>24</v>
      </c>
      <c r="AU112" s="2">
        <f t="shared" si="20"/>
        <v>-0.60583965415547836</v>
      </c>
      <c r="AV112" s="2">
        <f t="shared" si="21"/>
        <v>-0.72444254093925142</v>
      </c>
      <c r="AW112" s="2">
        <f t="shared" si="22"/>
        <v>-8.0319178814753367E-2</v>
      </c>
      <c r="AX112" s="2">
        <f t="shared" si="23"/>
        <v>-0.224019307124948</v>
      </c>
      <c r="AY112" s="2">
        <f t="shared" si="24"/>
        <v>-0.38970747104275438</v>
      </c>
      <c r="AZ112" s="2">
        <f t="shared" si="25"/>
        <v>-0.6716689639661042</v>
      </c>
      <c r="BA112" s="2">
        <f t="shared" si="26"/>
        <v>-0.40442313235240546</v>
      </c>
      <c r="BB112" s="2">
        <f t="shared" si="27"/>
        <v>0.31696061708850154</v>
      </c>
      <c r="BC112" s="2">
        <f t="shared" si="28"/>
        <v>4.2256090012732219</v>
      </c>
      <c r="BD112" s="2">
        <f t="shared" si="29"/>
        <v>-0.43569881030051394</v>
      </c>
      <c r="BE112" s="2">
        <f t="shared" si="30"/>
        <v>-0.49112144597437013</v>
      </c>
      <c r="BF112" s="2">
        <f t="shared" si="31"/>
        <v>-0.49112144597437013</v>
      </c>
      <c r="BG112" s="2">
        <f t="shared" si="32"/>
        <v>-0.5587738474156192</v>
      </c>
      <c r="BH112" s="2">
        <f t="shared" si="33"/>
        <v>-0.40623022097822714</v>
      </c>
      <c r="BI112" s="2">
        <f t="shared" si="34"/>
        <v>-0.42700523628848663</v>
      </c>
    </row>
    <row r="113" spans="1:61" hidden="1" x14ac:dyDescent="0.2">
      <c r="A113" t="str">
        <f t="shared" si="35"/>
        <v/>
      </c>
      <c r="B113" t="str">
        <f t="shared" si="36"/>
        <v>UTExterior LightingLinear Lighting</v>
      </c>
      <c r="C113" t="str">
        <f t="shared" si="37"/>
        <v>UT2021 CPAExterior Lighting_Linear Lighting</v>
      </c>
      <c r="D113" t="s">
        <v>117</v>
      </c>
      <c r="E113" t="s">
        <v>114</v>
      </c>
      <c r="F113" s="3" t="s">
        <v>87</v>
      </c>
      <c r="G113" s="3" t="s">
        <v>23</v>
      </c>
      <c r="H113" s="3" t="s">
        <v>22</v>
      </c>
      <c r="I113" s="7">
        <v>0.30223741087577055</v>
      </c>
      <c r="J113" s="7">
        <v>0.18955892776847366</v>
      </c>
      <c r="K113" s="7">
        <v>0.44149971926877257</v>
      </c>
      <c r="L113" s="7">
        <v>0.37251538813302687</v>
      </c>
      <c r="M113" s="7">
        <v>0.55163564319230873</v>
      </c>
      <c r="N113" s="7">
        <v>0.55948822101661666</v>
      </c>
      <c r="O113" s="7">
        <v>0.22720776912154109</v>
      </c>
      <c r="P113" s="7">
        <v>0.80597390034074423</v>
      </c>
      <c r="Q113" s="7">
        <v>0.78579538235206581</v>
      </c>
      <c r="R113" s="7">
        <v>4.6380927315754203E-2</v>
      </c>
      <c r="S113" s="7">
        <v>0.5171225606516352</v>
      </c>
      <c r="T113" s="7">
        <v>0.5171225606516352</v>
      </c>
      <c r="U113" s="7">
        <v>0.26259561080946686</v>
      </c>
      <c r="V113" s="7">
        <v>0.29497570126359923</v>
      </c>
      <c r="W113" s="7">
        <f t="shared" si="38"/>
        <v>0.41957926591152933</v>
      </c>
      <c r="AR113" s="5" t="s">
        <v>87</v>
      </c>
      <c r="AS113" s="5" t="s">
        <v>23</v>
      </c>
      <c r="AT113" s="5" t="s">
        <v>22</v>
      </c>
      <c r="AU113" s="2">
        <f t="shared" si="20"/>
        <v>0.67927768617499917</v>
      </c>
      <c r="AV113" s="2">
        <f t="shared" si="21"/>
        <v>1.6068129686494195</v>
      </c>
      <c r="AW113" s="2">
        <f t="shared" si="22"/>
        <v>4.5273576738763976</v>
      </c>
      <c r="AX113" s="2">
        <f t="shared" si="23"/>
        <v>3.6637080373332109</v>
      </c>
      <c r="AY113" s="2">
        <f t="shared" si="24"/>
        <v>0.36679568513535066</v>
      </c>
      <c r="AZ113" s="2">
        <f t="shared" si="25"/>
        <v>0.46631837279218002</v>
      </c>
      <c r="BA113" s="2">
        <f t="shared" si="26"/>
        <v>1.7742128486691966</v>
      </c>
      <c r="BB113" s="2">
        <f t="shared" si="27"/>
        <v>7.5654825070830656E-2</v>
      </c>
      <c r="BC113" s="2">
        <f t="shared" si="28"/>
        <v>0.19587318304523693</v>
      </c>
      <c r="BD113" s="2">
        <f t="shared" si="29"/>
        <v>0.81302474013470749</v>
      </c>
      <c r="BE113" s="2">
        <f t="shared" si="30"/>
        <v>5.6852146451015084</v>
      </c>
      <c r="BF113" s="2">
        <f t="shared" si="31"/>
        <v>5.6852146451015084</v>
      </c>
      <c r="BG113" s="2">
        <f t="shared" si="32"/>
        <v>9.0524119329735031E-2</v>
      </c>
      <c r="BH113" s="2">
        <f t="shared" si="33"/>
        <v>3.9984449575542014</v>
      </c>
      <c r="BI113" s="2">
        <f t="shared" si="34"/>
        <v>0.85538372288613007</v>
      </c>
    </row>
    <row r="114" spans="1:61" hidden="1" x14ac:dyDescent="0.2">
      <c r="A114" t="str">
        <f t="shared" si="35"/>
        <v/>
      </c>
      <c r="B114" t="str">
        <f t="shared" si="36"/>
        <v>UTRefrigeration Walk-in Refrigerator/Freezer</v>
      </c>
      <c r="C114" t="str">
        <f t="shared" si="37"/>
        <v>UT2021 CPARefrigeration _Walk-in Refrigerator/Freezer</v>
      </c>
      <c r="D114" t="s">
        <v>117</v>
      </c>
      <c r="E114" t="s">
        <v>114</v>
      </c>
      <c r="F114" s="3" t="s">
        <v>88</v>
      </c>
      <c r="G114" s="3" t="s">
        <v>25</v>
      </c>
      <c r="H114" s="3" t="s">
        <v>26</v>
      </c>
      <c r="I114" s="7">
        <v>8.729655172413793E-2</v>
      </c>
      <c r="J114" s="7">
        <v>1.0548333333333333</v>
      </c>
      <c r="K114" s="7">
        <v>0.11507272727272727</v>
      </c>
      <c r="L114" s="7">
        <v>1.8670549999999999</v>
      </c>
      <c r="M114" s="7">
        <v>5.034431818181818</v>
      </c>
      <c r="N114" s="7">
        <v>1.0548333333333333</v>
      </c>
      <c r="O114" s="7">
        <v>0.2124735714285714</v>
      </c>
      <c r="P114" s="7">
        <v>0.54028048780487803</v>
      </c>
      <c r="Q114" s="7">
        <v>0.3136982608695652</v>
      </c>
      <c r="R114" s="7">
        <v>0.59773888888888882</v>
      </c>
      <c r="S114" s="7">
        <v>0.90414285714285714</v>
      </c>
      <c r="T114" s="7">
        <v>11.392199999999999</v>
      </c>
      <c r="U114" s="7">
        <v>0.1346595744680851</v>
      </c>
      <c r="V114" s="7">
        <v>0.73838333333333317</v>
      </c>
      <c r="W114" s="7">
        <f t="shared" si="38"/>
        <v>1.7176499812701091</v>
      </c>
      <c r="AR114" s="5" t="s">
        <v>88</v>
      </c>
      <c r="AS114" s="5" t="s">
        <v>25</v>
      </c>
      <c r="AT114" s="5" t="s">
        <v>26</v>
      </c>
      <c r="AU114" s="2">
        <f t="shared" si="20"/>
        <v>-0.36506066280742033</v>
      </c>
      <c r="AV114" s="2">
        <f t="shared" si="21"/>
        <v>0.6484809962484579</v>
      </c>
      <c r="AW114" s="2">
        <f t="shared" si="22"/>
        <v>-0.64709755047442863</v>
      </c>
      <c r="AX114" s="2">
        <f t="shared" si="23"/>
        <v>8.3718412061364997</v>
      </c>
      <c r="AY114" s="2">
        <f t="shared" si="24"/>
        <v>-0.25728102386030227</v>
      </c>
      <c r="AZ114" s="2">
        <f t="shared" si="25"/>
        <v>-0.79423959258378851</v>
      </c>
      <c r="BA114" s="2">
        <f t="shared" si="26"/>
        <v>-9.4893016286625609E-2</v>
      </c>
      <c r="BB114" s="2">
        <f t="shared" si="27"/>
        <v>2.386081043676143</v>
      </c>
      <c r="BC114" s="2">
        <f t="shared" si="28"/>
        <v>0.86179211487734042</v>
      </c>
      <c r="BD114" s="2">
        <f t="shared" si="29"/>
        <v>0.57470792105962842</v>
      </c>
      <c r="BE114" s="2">
        <f t="shared" si="30"/>
        <v>1.1004981853282332</v>
      </c>
      <c r="BF114" s="2">
        <f t="shared" si="31"/>
        <v>-0.23228609884940932</v>
      </c>
      <c r="BG114" s="2">
        <f t="shared" si="32"/>
        <v>0.30308431524264301</v>
      </c>
      <c r="BH114" s="2">
        <f t="shared" si="33"/>
        <v>0.34114554206077585</v>
      </c>
      <c r="BI114" s="2">
        <f t="shared" si="34"/>
        <v>-0.20038669649747298</v>
      </c>
    </row>
    <row r="115" spans="1:61" hidden="1" x14ac:dyDescent="0.2">
      <c r="A115" t="str">
        <f t="shared" si="35"/>
        <v/>
      </c>
      <c r="B115" t="str">
        <f t="shared" si="36"/>
        <v>UTRefrigeration Reach-in Refrigerator/Freezer</v>
      </c>
      <c r="C115" t="str">
        <f t="shared" si="37"/>
        <v>UT2021 CPARefrigeration _Reach-in Refrigerator/Freezer</v>
      </c>
      <c r="D115" t="s">
        <v>117</v>
      </c>
      <c r="E115" t="s">
        <v>114</v>
      </c>
      <c r="F115" s="3" t="s">
        <v>89</v>
      </c>
      <c r="G115" s="3" t="s">
        <v>25</v>
      </c>
      <c r="H115" s="3" t="s">
        <v>27</v>
      </c>
      <c r="I115" s="7">
        <v>1.5724137931034483</v>
      </c>
      <c r="J115" s="7">
        <v>13.933333333333334</v>
      </c>
      <c r="K115" s="7">
        <v>0.69090909090909092</v>
      </c>
      <c r="L115" s="7">
        <v>1.121</v>
      </c>
      <c r="M115" s="7">
        <v>6.9090909090909092</v>
      </c>
      <c r="N115" s="7">
        <v>4.75</v>
      </c>
      <c r="O115" s="7">
        <v>0.12757142857142856</v>
      </c>
      <c r="P115" s="7">
        <v>0.32439024390243903</v>
      </c>
      <c r="Q115" s="7">
        <v>0.18834782608695652</v>
      </c>
      <c r="R115" s="7">
        <v>0.35888888888888887</v>
      </c>
      <c r="S115" s="7">
        <v>0.54285714285714282</v>
      </c>
      <c r="T115" s="7">
        <v>1.3625714285714285</v>
      </c>
      <c r="U115" s="7">
        <v>8.085106382978724E-2</v>
      </c>
      <c r="V115" s="7">
        <v>0.44333333333333336</v>
      </c>
      <c r="W115" s="7">
        <f t="shared" si="38"/>
        <v>2.3146827487484418</v>
      </c>
      <c r="AR115" s="5" t="s">
        <v>89</v>
      </c>
      <c r="AS115" s="5" t="s">
        <v>25</v>
      </c>
      <c r="AT115" s="5" t="s">
        <v>27</v>
      </c>
      <c r="AU115" s="2">
        <f t="shared" si="20"/>
        <v>49.957568651329069</v>
      </c>
      <c r="AV115" s="2">
        <f t="shared" si="21"/>
        <v>96.020126152503295</v>
      </c>
      <c r="AW115" s="2">
        <f t="shared" si="22"/>
        <v>8.4408235797950795</v>
      </c>
      <c r="AX115" s="2">
        <f t="shared" si="23"/>
        <v>24.071489178931724</v>
      </c>
      <c r="AY115" s="2">
        <f t="shared" si="24"/>
        <v>1.2707623051647179</v>
      </c>
      <c r="AZ115" s="2">
        <f t="shared" si="25"/>
        <v>13.449284031404671</v>
      </c>
      <c r="BA115" s="2">
        <f t="shared" si="26"/>
        <v>1.4213363680433329</v>
      </c>
      <c r="BB115" s="2">
        <f t="shared" si="27"/>
        <v>3.5292110898083333</v>
      </c>
      <c r="BC115" s="2">
        <f t="shared" si="28"/>
        <v>1.4903271318235669</v>
      </c>
      <c r="BD115" s="2">
        <f t="shared" si="29"/>
        <v>3.212648479038851</v>
      </c>
      <c r="BE115" s="2">
        <f t="shared" si="30"/>
        <v>4.6192392044948507</v>
      </c>
      <c r="BF115" s="2">
        <f t="shared" si="31"/>
        <v>1.0456333456301556</v>
      </c>
      <c r="BG115" s="2">
        <f t="shared" si="32"/>
        <v>2.4860027597831826</v>
      </c>
      <c r="BH115" s="2">
        <f t="shared" si="33"/>
        <v>2.5878239084047432</v>
      </c>
      <c r="BI115" s="2">
        <f t="shared" si="34"/>
        <v>5.6701175345074848</v>
      </c>
    </row>
    <row r="116" spans="1:61" hidden="1" x14ac:dyDescent="0.2">
      <c r="A116" t="str">
        <f t="shared" si="35"/>
        <v/>
      </c>
      <c r="B116" t="str">
        <f t="shared" si="36"/>
        <v>UTRefrigeration Glass Door Display</v>
      </c>
      <c r="C116" t="str">
        <f t="shared" si="37"/>
        <v>UT2021 CPARefrigeration _Glass Door Display</v>
      </c>
      <c r="D116" t="s">
        <v>117</v>
      </c>
      <c r="E116" t="s">
        <v>114</v>
      </c>
      <c r="F116" s="3" t="s">
        <v>90</v>
      </c>
      <c r="G116" s="3" t="s">
        <v>25</v>
      </c>
      <c r="H116" s="3" t="s">
        <v>28</v>
      </c>
      <c r="I116" s="7">
        <v>0.53793103448275859</v>
      </c>
      <c r="J116" s="7">
        <v>3.25</v>
      </c>
      <c r="K116" s="7">
        <v>1.8259090909090909</v>
      </c>
      <c r="L116" s="7">
        <v>1.1505000000000001</v>
      </c>
      <c r="M116" s="7">
        <v>3.5454545454545454</v>
      </c>
      <c r="N116" s="7">
        <v>13.1625</v>
      </c>
      <c r="O116" s="7">
        <v>0.13092857142857142</v>
      </c>
      <c r="P116" s="7">
        <v>0.3329268292682927</v>
      </c>
      <c r="Q116" s="7">
        <v>0.19330434782608696</v>
      </c>
      <c r="R116" s="7">
        <v>0.36833333333333335</v>
      </c>
      <c r="S116" s="7">
        <v>0.55714285714285716</v>
      </c>
      <c r="T116" s="7">
        <v>0.27857142857142858</v>
      </c>
      <c r="U116" s="7">
        <v>8.2978723404255314E-2</v>
      </c>
      <c r="V116" s="7">
        <v>0.45500000000000002</v>
      </c>
      <c r="W116" s="7">
        <f t="shared" si="38"/>
        <v>1.8479629115586584</v>
      </c>
      <c r="AR116" s="5" t="s">
        <v>90</v>
      </c>
      <c r="AS116" s="5" t="s">
        <v>25</v>
      </c>
      <c r="AT116" s="5" t="s">
        <v>28</v>
      </c>
      <c r="AU116" s="2">
        <f t="shared" si="20"/>
        <v>15.985856217109689</v>
      </c>
      <c r="AV116" s="2">
        <f t="shared" si="21"/>
        <v>21.050028671023473</v>
      </c>
      <c r="AW116" s="2">
        <f t="shared" si="22"/>
        <v>23.310120717972328</v>
      </c>
      <c r="AX116" s="2">
        <f t="shared" si="23"/>
        <v>24.071489178931731</v>
      </c>
      <c r="AY116" s="2">
        <f t="shared" si="24"/>
        <v>1.2707623051647179</v>
      </c>
      <c r="AZ116" s="2">
        <f t="shared" si="25"/>
        <v>2.9013066884792615</v>
      </c>
      <c r="BA116" s="2">
        <f t="shared" si="26"/>
        <v>1.4213363680433333</v>
      </c>
      <c r="BB116" s="2">
        <f t="shared" si="27"/>
        <v>8.0584221796166666</v>
      </c>
      <c r="BC116" s="2">
        <f t="shared" si="28"/>
        <v>3.9806542636471347</v>
      </c>
      <c r="BD116" s="2">
        <f t="shared" si="29"/>
        <v>3.212648479038851</v>
      </c>
      <c r="BE116" s="2">
        <f t="shared" si="30"/>
        <v>4.6192392044948516</v>
      </c>
      <c r="BF116" s="2">
        <f t="shared" si="31"/>
        <v>-0.59250331760355468</v>
      </c>
      <c r="BG116" s="2">
        <f t="shared" si="32"/>
        <v>2.4860027597831822</v>
      </c>
      <c r="BH116" s="2">
        <f t="shared" si="33"/>
        <v>2.5878239084047427</v>
      </c>
      <c r="BI116" s="2">
        <f t="shared" si="34"/>
        <v>3.0514473656385253</v>
      </c>
    </row>
    <row r="117" spans="1:61" hidden="1" x14ac:dyDescent="0.2">
      <c r="A117" t="str">
        <f t="shared" si="35"/>
        <v/>
      </c>
      <c r="B117" t="str">
        <f t="shared" si="36"/>
        <v>UTRefrigeration Open Display Case</v>
      </c>
      <c r="C117" t="str">
        <f t="shared" si="37"/>
        <v>UT2021 CPARefrigeration _Open Display Case</v>
      </c>
      <c r="D117" t="s">
        <v>117</v>
      </c>
      <c r="E117" t="s">
        <v>114</v>
      </c>
      <c r="F117" s="3" t="s">
        <v>91</v>
      </c>
      <c r="G117" s="3" t="s">
        <v>25</v>
      </c>
      <c r="H117" s="3" t="s">
        <v>29</v>
      </c>
      <c r="I117" s="7">
        <v>0.43327586206896551</v>
      </c>
      <c r="J117" s="7">
        <v>2.0941666666666667</v>
      </c>
      <c r="K117" s="7">
        <v>2.855681818181818</v>
      </c>
      <c r="L117" s="7">
        <v>3.7066749999999997</v>
      </c>
      <c r="M117" s="7">
        <v>11.422727272727272</v>
      </c>
      <c r="N117" s="7">
        <v>18.952208333333335</v>
      </c>
      <c r="O117" s="7">
        <v>0.42182499999999995</v>
      </c>
      <c r="P117" s="7">
        <v>1.0726219512195121</v>
      </c>
      <c r="Q117" s="7">
        <v>0.6227869565217391</v>
      </c>
      <c r="R117" s="7">
        <v>1.1866944444444445</v>
      </c>
      <c r="S117" s="7">
        <v>1.7949999999999999</v>
      </c>
      <c r="T117" s="7">
        <v>0.89749999999999996</v>
      </c>
      <c r="U117" s="7">
        <v>0.26734042553191489</v>
      </c>
      <c r="V117" s="7">
        <v>1.4659166666666668</v>
      </c>
      <c r="W117" s="7">
        <f t="shared" si="38"/>
        <v>3.3710300283830228</v>
      </c>
      <c r="AR117" s="5" t="s">
        <v>91</v>
      </c>
      <c r="AS117" s="5" t="s">
        <v>25</v>
      </c>
      <c r="AT117" s="5" t="s">
        <v>29</v>
      </c>
      <c r="AU117" s="2">
        <f t="shared" si="20"/>
        <v>1.3081204672749847</v>
      </c>
      <c r="AV117" s="2">
        <f t="shared" si="21"/>
        <v>1.3970118116659598</v>
      </c>
      <c r="AW117" s="2">
        <f t="shared" si="22"/>
        <v>5.4143243219343544</v>
      </c>
      <c r="AX117" s="2">
        <f t="shared" si="23"/>
        <v>12.627341849430168</v>
      </c>
      <c r="AY117" s="2">
        <f t="shared" si="24"/>
        <v>0.23424875046047</v>
      </c>
      <c r="AZ117" s="2">
        <f t="shared" si="25"/>
        <v>-5.2313565840938159E-2</v>
      </c>
      <c r="BA117" s="2">
        <f t="shared" si="26"/>
        <v>0.3160916842351722</v>
      </c>
      <c r="BB117" s="2">
        <f t="shared" si="27"/>
        <v>3.9236092350600611</v>
      </c>
      <c r="BC117" s="2">
        <f t="shared" si="28"/>
        <v>1.707181763322501</v>
      </c>
      <c r="BD117" s="2">
        <f t="shared" si="29"/>
        <v>1.289740370252332</v>
      </c>
      <c r="BE117" s="2">
        <f t="shared" si="30"/>
        <v>2.0542778303619764</v>
      </c>
      <c r="BF117" s="2">
        <f t="shared" si="31"/>
        <v>-0.77850950320926871</v>
      </c>
      <c r="BG117" s="2">
        <f t="shared" si="32"/>
        <v>0.89477980173360239</v>
      </c>
      <c r="BH117" s="2">
        <f t="shared" si="33"/>
        <v>0.95012360639813132</v>
      </c>
      <c r="BI117" s="2">
        <f t="shared" si="34"/>
        <v>0.24684568194995493</v>
      </c>
    </row>
    <row r="118" spans="1:61" hidden="1" x14ac:dyDescent="0.2">
      <c r="A118" t="str">
        <f t="shared" si="35"/>
        <v/>
      </c>
      <c r="B118" t="str">
        <f t="shared" si="36"/>
        <v>UTRefrigeration Icemaker</v>
      </c>
      <c r="C118" t="str">
        <f t="shared" si="37"/>
        <v>UT2021 CPARefrigeration _Icemaker</v>
      </c>
      <c r="D118" t="s">
        <v>117</v>
      </c>
      <c r="E118" t="s">
        <v>114</v>
      </c>
      <c r="F118" s="3" t="s">
        <v>92</v>
      </c>
      <c r="G118" s="3" t="s">
        <v>25</v>
      </c>
      <c r="H118" s="3" t="s">
        <v>30</v>
      </c>
      <c r="I118" s="7">
        <v>0.22027586206896552</v>
      </c>
      <c r="J118" s="7">
        <v>1.0646666666666667</v>
      </c>
      <c r="K118" s="7">
        <v>0.29036363636363638</v>
      </c>
      <c r="L118" s="7">
        <v>1.88446</v>
      </c>
      <c r="M118" s="7">
        <v>4.3554545454545455</v>
      </c>
      <c r="N118" s="7">
        <v>2.7149000000000001</v>
      </c>
      <c r="O118" s="7">
        <v>0.21445428571428568</v>
      </c>
      <c r="P118" s="7">
        <v>0.54531707317073175</v>
      </c>
      <c r="Q118" s="7">
        <v>0.31662260869565217</v>
      </c>
      <c r="R118" s="7">
        <v>0.60331111111111113</v>
      </c>
      <c r="S118" s="7">
        <v>0.68442857142857139</v>
      </c>
      <c r="T118" s="7">
        <v>0.45628571428571429</v>
      </c>
      <c r="U118" s="7">
        <v>0.13591489361702128</v>
      </c>
      <c r="V118" s="7">
        <v>0.74526666666666652</v>
      </c>
      <c r="W118" s="7">
        <f t="shared" si="38"/>
        <v>1.0165515453745406</v>
      </c>
      <c r="AR118" s="5" t="s">
        <v>92</v>
      </c>
      <c r="AS118" s="5" t="s">
        <v>25</v>
      </c>
      <c r="AT118" s="5" t="s">
        <v>30</v>
      </c>
      <c r="AU118" s="2">
        <f t="shared" si="20"/>
        <v>3.2464640542774221</v>
      </c>
      <c r="AV118" s="2">
        <f t="shared" si="21"/>
        <v>3.4100057342046952</v>
      </c>
      <c r="AW118" s="2">
        <f t="shared" si="22"/>
        <v>0.18010294747438493</v>
      </c>
      <c r="AX118" s="2">
        <f t="shared" si="23"/>
        <v>11.535744589465864</v>
      </c>
      <c r="AY118" s="2">
        <f t="shared" si="24"/>
        <v>0.70307172887353819</v>
      </c>
      <c r="AZ118" s="2">
        <f t="shared" si="25"/>
        <v>8.8255131413551773</v>
      </c>
      <c r="BA118" s="2">
        <f t="shared" si="26"/>
        <v>0.21066818402166643</v>
      </c>
      <c r="BB118" s="2">
        <f t="shared" si="27"/>
        <v>3.5292110898083333</v>
      </c>
      <c r="BC118" s="2">
        <f t="shared" si="28"/>
        <v>1.4903271318235674</v>
      </c>
      <c r="BD118" s="2">
        <f t="shared" si="29"/>
        <v>3.212648479038851</v>
      </c>
      <c r="BE118" s="2">
        <f t="shared" si="30"/>
        <v>3.2144294033711382</v>
      </c>
      <c r="BF118" s="2">
        <f t="shared" si="31"/>
        <v>-0.59250331760355479</v>
      </c>
      <c r="BG118" s="2">
        <f t="shared" si="32"/>
        <v>2.4860027597831817</v>
      </c>
      <c r="BH118" s="2">
        <f t="shared" si="33"/>
        <v>2.5878239084047419</v>
      </c>
      <c r="BI118" s="2">
        <f t="shared" si="34"/>
        <v>1.5322788308754474</v>
      </c>
    </row>
    <row r="119" spans="1:61" hidden="1" x14ac:dyDescent="0.2">
      <c r="A119" t="str">
        <f t="shared" si="35"/>
        <v/>
      </c>
      <c r="B119" t="str">
        <f t="shared" si="36"/>
        <v>UTRefrigeration Vending Machine</v>
      </c>
      <c r="C119" t="str">
        <f t="shared" si="37"/>
        <v>UT2021 CPARefrigeration _Vending Machine</v>
      </c>
      <c r="D119" t="s">
        <v>117</v>
      </c>
      <c r="E119" t="s">
        <v>114</v>
      </c>
      <c r="F119" s="3" t="s">
        <v>93</v>
      </c>
      <c r="G119" s="3" t="s">
        <v>25</v>
      </c>
      <c r="H119" s="3" t="s">
        <v>31</v>
      </c>
      <c r="I119" s="7">
        <v>5.597241379310345E-2</v>
      </c>
      <c r="J119" s="7">
        <v>1.3526666666666667</v>
      </c>
      <c r="K119" s="7">
        <v>0.18445454545454545</v>
      </c>
      <c r="L119" s="7">
        <v>0.59855499999999995</v>
      </c>
      <c r="M119" s="7">
        <v>0.46113636363636362</v>
      </c>
      <c r="N119" s="7">
        <v>1.6908333333333334</v>
      </c>
      <c r="O119" s="7">
        <v>6.8116428571428578E-2</v>
      </c>
      <c r="P119" s="7">
        <v>0.17320731707317072</v>
      </c>
      <c r="Q119" s="7">
        <v>0.10056782608695652</v>
      </c>
      <c r="R119" s="7">
        <v>0.19162777777777776</v>
      </c>
      <c r="S119" s="7">
        <v>0.28985714285714287</v>
      </c>
      <c r="T119" s="7">
        <v>0.28985714285714287</v>
      </c>
      <c r="U119" s="7">
        <v>4.317021276595745E-2</v>
      </c>
      <c r="V119" s="7">
        <v>0.23671666666666666</v>
      </c>
      <c r="W119" s="7">
        <f t="shared" si="38"/>
        <v>0.409767059824304</v>
      </c>
      <c r="AR119" s="5" t="s">
        <v>93</v>
      </c>
      <c r="AS119" s="5" t="s">
        <v>25</v>
      </c>
      <c r="AT119" s="5" t="s">
        <v>31</v>
      </c>
      <c r="AU119" s="2">
        <f t="shared" si="20"/>
        <v>0.14881007548385194</v>
      </c>
      <c r="AV119" s="2">
        <f t="shared" si="21"/>
        <v>10.930535512935103</v>
      </c>
      <c r="AW119" s="2">
        <f t="shared" si="22"/>
        <v>0.59628592028368477</v>
      </c>
      <c r="AX119" s="2">
        <f t="shared" si="23"/>
        <v>7.4783419240087454</v>
      </c>
      <c r="AY119" s="2">
        <f t="shared" si="24"/>
        <v>-0.6160519402350656</v>
      </c>
      <c r="AZ119" s="2">
        <f t="shared" si="25"/>
        <v>5.5150216221600177</v>
      </c>
      <c r="BA119" s="2">
        <f t="shared" si="26"/>
        <v>-0.18118475154001279</v>
      </c>
      <c r="BB119" s="2">
        <f t="shared" si="27"/>
        <v>2.0632564337403694</v>
      </c>
      <c r="BC119" s="2">
        <f t="shared" si="28"/>
        <v>0.68429125015667269</v>
      </c>
      <c r="BD119" s="2">
        <f t="shared" si="29"/>
        <v>0.42457729399497124</v>
      </c>
      <c r="BE119" s="2">
        <f t="shared" si="30"/>
        <v>2.8004787819733519</v>
      </c>
      <c r="BF119" s="2">
        <f t="shared" si="31"/>
        <v>-0.44879282094507489</v>
      </c>
      <c r="BG119" s="2">
        <f t="shared" si="32"/>
        <v>1.3576998665333591</v>
      </c>
      <c r="BH119" s="2">
        <f t="shared" si="33"/>
        <v>0.21328245169220383</v>
      </c>
      <c r="BI119" s="2">
        <f t="shared" si="34"/>
        <v>0.93918985648420761</v>
      </c>
    </row>
    <row r="120" spans="1:61" hidden="1" x14ac:dyDescent="0.2">
      <c r="A120" t="str">
        <f t="shared" si="35"/>
        <v/>
      </c>
      <c r="B120" t="str">
        <f t="shared" si="36"/>
        <v>UTFood PreparationOven</v>
      </c>
      <c r="C120" t="str">
        <f t="shared" si="37"/>
        <v>UT2021 CPAFood Preparation_Oven</v>
      </c>
      <c r="D120" t="s">
        <v>117</v>
      </c>
      <c r="E120" t="s">
        <v>114</v>
      </c>
      <c r="F120" s="3" t="s">
        <v>94</v>
      </c>
      <c r="G120" s="3" t="s">
        <v>32</v>
      </c>
      <c r="H120" s="3" t="s">
        <v>33</v>
      </c>
      <c r="I120" s="7">
        <v>4.1582758620689657E-2</v>
      </c>
      <c r="J120" s="7">
        <v>0.80393333333333339</v>
      </c>
      <c r="K120" s="7">
        <v>0.15347818181818179</v>
      </c>
      <c r="L120" s="7">
        <v>0.22108166666666668</v>
      </c>
      <c r="M120" s="7">
        <v>5.4813636363636364</v>
      </c>
      <c r="N120" s="7">
        <v>0.86422833333333327</v>
      </c>
      <c r="O120" s="7">
        <v>0.1464307142857143</v>
      </c>
      <c r="P120" s="7">
        <v>0.5588317073170731</v>
      </c>
      <c r="Q120" s="7">
        <v>0.10486086956521738</v>
      </c>
      <c r="R120" s="7">
        <v>0.50915777777777782</v>
      </c>
      <c r="S120" s="7">
        <v>0.25840714285714284</v>
      </c>
      <c r="T120" s="7">
        <v>1.7227142857142858E-2</v>
      </c>
      <c r="U120" s="7">
        <v>0.76972340425531915</v>
      </c>
      <c r="V120" s="7">
        <v>0.38186833333333337</v>
      </c>
      <c r="W120" s="7">
        <f t="shared" si="38"/>
        <v>0.73658392874175449</v>
      </c>
      <c r="AR120" s="5" t="s">
        <v>94</v>
      </c>
      <c r="AS120" s="5" t="s">
        <v>32</v>
      </c>
      <c r="AT120" s="5" t="s">
        <v>33</v>
      </c>
      <c r="AU120" s="2">
        <f t="shared" si="20"/>
        <v>-0.50488429056487105</v>
      </c>
      <c r="AV120" s="2">
        <f t="shared" si="21"/>
        <v>3.5959290036215696</v>
      </c>
      <c r="AW120" s="2">
        <f t="shared" si="22"/>
        <v>3.397409009003538E-2</v>
      </c>
      <c r="AX120" s="2">
        <f t="shared" si="23"/>
        <v>0.26388047599593145</v>
      </c>
      <c r="AY120" s="2">
        <f t="shared" si="24"/>
        <v>-0.67645055550090838</v>
      </c>
      <c r="AZ120" s="2">
        <f t="shared" si="25"/>
        <v>0.43951958643488664</v>
      </c>
      <c r="BA120" s="2">
        <f t="shared" si="26"/>
        <v>-0.70171086427672691</v>
      </c>
      <c r="BB120" s="2">
        <f t="shared" si="27"/>
        <v>1.4412894492541244</v>
      </c>
      <c r="BC120" s="2">
        <f t="shared" si="28"/>
        <v>-6.6992335951590043E-2</v>
      </c>
      <c r="BD120" s="2">
        <f t="shared" si="29"/>
        <v>1.0785186938778795</v>
      </c>
      <c r="BE120" s="2">
        <f t="shared" si="30"/>
        <v>7.592433776221009</v>
      </c>
      <c r="BF120" s="2">
        <f t="shared" si="31"/>
        <v>-0.674669991070872</v>
      </c>
      <c r="BG120" s="2">
        <f t="shared" si="32"/>
        <v>9.9523873739625834</v>
      </c>
      <c r="BH120" s="2">
        <f t="shared" si="33"/>
        <v>3.941203782539505</v>
      </c>
      <c r="BI120" s="2">
        <f t="shared" si="34"/>
        <v>-0.46931239978516781</v>
      </c>
    </row>
    <row r="121" spans="1:61" hidden="1" x14ac:dyDescent="0.2">
      <c r="A121" t="str">
        <f t="shared" si="35"/>
        <v/>
      </c>
      <c r="B121" t="str">
        <f t="shared" si="36"/>
        <v>UTFood PreparationFryer</v>
      </c>
      <c r="C121" t="str">
        <f t="shared" si="37"/>
        <v>UT2021 CPAFood Preparation_Fryer</v>
      </c>
      <c r="D121" t="s">
        <v>117</v>
      </c>
      <c r="E121" t="s">
        <v>114</v>
      </c>
      <c r="F121" s="3" t="s">
        <v>95</v>
      </c>
      <c r="G121" s="3" t="s">
        <v>32</v>
      </c>
      <c r="H121" s="3" t="s">
        <v>34</v>
      </c>
      <c r="I121" s="7">
        <v>6.013448275862069E-2</v>
      </c>
      <c r="J121" s="7">
        <v>1.1626000000000001</v>
      </c>
      <c r="K121" s="7">
        <v>0.22195090909090909</v>
      </c>
      <c r="L121" s="7">
        <v>0.31971499999999997</v>
      </c>
      <c r="M121" s="7">
        <v>3.9634090909090909</v>
      </c>
      <c r="N121" s="7">
        <v>1.249795</v>
      </c>
      <c r="O121" s="7">
        <v>0.21175928571428573</v>
      </c>
      <c r="P121" s="7">
        <v>0.80814878048780481</v>
      </c>
      <c r="Q121" s="7">
        <v>5.0547826086956522E-2</v>
      </c>
      <c r="R121" s="7">
        <v>0.73631333333333326</v>
      </c>
      <c r="S121" s="7">
        <v>0.3736928571428571</v>
      </c>
      <c r="T121" s="7">
        <v>2.4912857142857146E-2</v>
      </c>
      <c r="U121" s="7">
        <v>1.1131276595744681</v>
      </c>
      <c r="V121" s="7">
        <v>0.55223499999999992</v>
      </c>
      <c r="W121" s="7">
        <f t="shared" si="38"/>
        <v>0.77488157730294172</v>
      </c>
      <c r="AR121" s="5" t="s">
        <v>95</v>
      </c>
      <c r="AS121" s="5" t="s">
        <v>32</v>
      </c>
      <c r="AT121" s="5" t="s">
        <v>34</v>
      </c>
      <c r="AU121" s="2">
        <f t="shared" si="20"/>
        <v>-0.50488429056487105</v>
      </c>
      <c r="AV121" s="2">
        <f t="shared" si="21"/>
        <v>3.5959290036215696</v>
      </c>
      <c r="AW121" s="2">
        <f t="shared" si="22"/>
        <v>3.3974090090035602E-2</v>
      </c>
      <c r="AX121" s="2">
        <f t="shared" si="23"/>
        <v>0.26388047599593145</v>
      </c>
      <c r="AY121" s="2">
        <f t="shared" si="24"/>
        <v>-0.83822527775045419</v>
      </c>
      <c r="AZ121" s="2">
        <f t="shared" si="25"/>
        <v>0.43951958643488664</v>
      </c>
      <c r="BA121" s="2">
        <f t="shared" si="26"/>
        <v>-0.70171086427672691</v>
      </c>
      <c r="BB121" s="2">
        <f t="shared" si="27"/>
        <v>1.4412894492541244</v>
      </c>
      <c r="BC121" s="2">
        <f t="shared" si="28"/>
        <v>-0.68899744531719664</v>
      </c>
      <c r="BD121" s="2">
        <f t="shared" si="29"/>
        <v>1.078518693877879</v>
      </c>
      <c r="BE121" s="2">
        <f t="shared" si="30"/>
        <v>7.592433776221009</v>
      </c>
      <c r="BF121" s="2">
        <f t="shared" si="31"/>
        <v>-0.67466999107087189</v>
      </c>
      <c r="BG121" s="2">
        <f t="shared" si="32"/>
        <v>9.9523873739625852</v>
      </c>
      <c r="BH121" s="2">
        <f t="shared" si="33"/>
        <v>3.9412037825395041</v>
      </c>
      <c r="BI121" s="2">
        <f t="shared" si="34"/>
        <v>-0.6139516020403436</v>
      </c>
    </row>
    <row r="122" spans="1:61" hidden="1" x14ac:dyDescent="0.2">
      <c r="A122" t="str">
        <f t="shared" si="35"/>
        <v/>
      </c>
      <c r="B122" t="str">
        <f t="shared" si="36"/>
        <v>UTFood PreparationDishwasher</v>
      </c>
      <c r="C122" t="str">
        <f t="shared" si="37"/>
        <v>UT2021 CPAFood Preparation_Dishwasher</v>
      </c>
      <c r="D122" t="s">
        <v>117</v>
      </c>
      <c r="E122" t="s">
        <v>114</v>
      </c>
      <c r="F122" s="3" t="s">
        <v>96</v>
      </c>
      <c r="G122" s="3" t="s">
        <v>32</v>
      </c>
      <c r="H122" s="3" t="s">
        <v>35</v>
      </c>
      <c r="I122" s="7">
        <v>3.7810344827586204E-2</v>
      </c>
      <c r="J122" s="7">
        <v>0.73099999999999998</v>
      </c>
      <c r="K122" s="7">
        <v>0.13955454545454543</v>
      </c>
      <c r="L122" s="7">
        <v>0.20102500000000001</v>
      </c>
      <c r="M122" s="7">
        <v>8.1822807033578115</v>
      </c>
      <c r="N122" s="7">
        <v>0.88544166666666657</v>
      </c>
      <c r="O122" s="7">
        <v>0.13314642857142858</v>
      </c>
      <c r="P122" s="7">
        <v>0.57254878048780489</v>
      </c>
      <c r="Q122" s="7">
        <v>0.31782608695652176</v>
      </c>
      <c r="R122" s="7">
        <v>0.46296666666666664</v>
      </c>
      <c r="S122" s="7">
        <v>0.23496428571428571</v>
      </c>
      <c r="T122" s="7">
        <v>1.5664285714285714E-2</v>
      </c>
      <c r="U122" s="7">
        <v>0.69989361702127662</v>
      </c>
      <c r="V122" s="7">
        <v>0.34722500000000001</v>
      </c>
      <c r="W122" s="7">
        <f t="shared" si="38"/>
        <v>0.9258105293884914</v>
      </c>
      <c r="AR122" s="5" t="s">
        <v>96</v>
      </c>
      <c r="AS122" s="5" t="s">
        <v>32</v>
      </c>
      <c r="AT122" s="5" t="s">
        <v>35</v>
      </c>
      <c r="AU122" s="2">
        <f t="shared" si="20"/>
        <v>-0.77380679704641797</v>
      </c>
      <c r="AV122" s="2">
        <f t="shared" si="21"/>
        <v>1.0996463696586343</v>
      </c>
      <c r="AW122" s="2">
        <f t="shared" si="22"/>
        <v>-0.52762979087189743</v>
      </c>
      <c r="AX122" s="2">
        <f t="shared" si="23"/>
        <v>-0.42259724834387558</v>
      </c>
      <c r="AY122" s="2">
        <f t="shared" si="24"/>
        <v>-0.51467583325136257</v>
      </c>
      <c r="AZ122" s="2">
        <f t="shared" si="25"/>
        <v>-0.25898920254436442</v>
      </c>
      <c r="BA122" s="2">
        <f t="shared" si="26"/>
        <v>-0.86372685469326016</v>
      </c>
      <c r="BB122" s="2">
        <f t="shared" si="27"/>
        <v>0.25668442351107634</v>
      </c>
      <c r="BC122" s="2">
        <f t="shared" si="28"/>
        <v>0.42081260258753339</v>
      </c>
      <c r="BD122" s="2">
        <f t="shared" si="29"/>
        <v>-5.0430451290834899E-2</v>
      </c>
      <c r="BE122" s="2">
        <f t="shared" si="30"/>
        <v>2.925446274422081</v>
      </c>
      <c r="BF122" s="2">
        <f t="shared" si="31"/>
        <v>-0.8513732541014466</v>
      </c>
      <c r="BG122" s="2">
        <f t="shared" si="32"/>
        <v>4.003589126532364</v>
      </c>
      <c r="BH122" s="2">
        <f t="shared" si="33"/>
        <v>1.2573848672547614</v>
      </c>
      <c r="BI122" s="2">
        <f t="shared" si="34"/>
        <v>-0.40588093615979015</v>
      </c>
    </row>
    <row r="123" spans="1:61" hidden="1" x14ac:dyDescent="0.2">
      <c r="A123" t="str">
        <f t="shared" si="35"/>
        <v/>
      </c>
      <c r="B123" t="str">
        <f t="shared" si="36"/>
        <v>UTFood PreparationHot Food Container</v>
      </c>
      <c r="C123" t="str">
        <f t="shared" si="37"/>
        <v>UT2021 CPAFood Preparation_Hot Food Container</v>
      </c>
      <c r="D123" t="s">
        <v>117</v>
      </c>
      <c r="E123" t="s">
        <v>114</v>
      </c>
      <c r="F123" s="3" t="s">
        <v>97</v>
      </c>
      <c r="G123" s="3" t="s">
        <v>32</v>
      </c>
      <c r="H123" s="3" t="s">
        <v>36</v>
      </c>
      <c r="I123" s="7">
        <v>1.1327586206896553E-2</v>
      </c>
      <c r="J123" s="7">
        <v>0.219</v>
      </c>
      <c r="K123" s="7">
        <v>4.1809090909090907E-2</v>
      </c>
      <c r="L123" s="7">
        <v>6.0225000000000001E-2</v>
      </c>
      <c r="M123" s="7">
        <v>1.4931818181818182</v>
      </c>
      <c r="N123" s="7">
        <v>0.235425</v>
      </c>
      <c r="O123" s="7">
        <v>3.9889285714285717E-2</v>
      </c>
      <c r="P123" s="7">
        <v>0.15223170731707317</v>
      </c>
      <c r="Q123" s="7">
        <v>9.5217391304347823E-3</v>
      </c>
      <c r="R123" s="7">
        <v>0.13869999999999999</v>
      </c>
      <c r="S123" s="7">
        <v>7.0392857142857146E-2</v>
      </c>
      <c r="T123" s="7">
        <v>4.6928571428571427E-3</v>
      </c>
      <c r="U123" s="7">
        <v>0.20968085106382978</v>
      </c>
      <c r="V123" s="7">
        <v>0.10402499999999999</v>
      </c>
      <c r="W123" s="7">
        <f t="shared" si="38"/>
        <v>0.19929305662922453</v>
      </c>
      <c r="AR123" s="5" t="s">
        <v>97</v>
      </c>
      <c r="AS123" s="5" t="s">
        <v>32</v>
      </c>
      <c r="AT123" s="5" t="s">
        <v>36</v>
      </c>
      <c r="AU123" s="2">
        <f t="shared" si="20"/>
        <v>-0.50488429056487094</v>
      </c>
      <c r="AV123" s="2">
        <f t="shared" si="21"/>
        <v>3.5959290036215696</v>
      </c>
      <c r="AW123" s="2">
        <f t="shared" si="22"/>
        <v>3.3974090090035602E-2</v>
      </c>
      <c r="AX123" s="2">
        <f t="shared" si="23"/>
        <v>0.26388047599593145</v>
      </c>
      <c r="AY123" s="2">
        <f t="shared" si="24"/>
        <v>-0.35290111100181687</v>
      </c>
      <c r="AZ123" s="2">
        <f t="shared" si="25"/>
        <v>0.43951958643488687</v>
      </c>
      <c r="BA123" s="2">
        <f t="shared" si="26"/>
        <v>-0.70171086427672691</v>
      </c>
      <c r="BB123" s="2">
        <f t="shared" si="27"/>
        <v>1.4412894492541248</v>
      </c>
      <c r="BC123" s="2">
        <f t="shared" si="28"/>
        <v>-0.68899744531719664</v>
      </c>
      <c r="BD123" s="2">
        <f t="shared" si="29"/>
        <v>1.0785186938778795</v>
      </c>
      <c r="BE123" s="2">
        <f t="shared" si="30"/>
        <v>7.5924337762210108</v>
      </c>
      <c r="BF123" s="2">
        <f t="shared" si="31"/>
        <v>-0.674669991070872</v>
      </c>
      <c r="BG123" s="2">
        <f t="shared" si="32"/>
        <v>9.9523873739625834</v>
      </c>
      <c r="BH123" s="2">
        <f t="shared" si="33"/>
        <v>3.941203782539505</v>
      </c>
      <c r="BI123" s="2">
        <f t="shared" si="34"/>
        <v>-6.5576056062080501E-2</v>
      </c>
    </row>
    <row r="124" spans="1:61" hidden="1" x14ac:dyDescent="0.2">
      <c r="A124" t="str">
        <f t="shared" si="35"/>
        <v/>
      </c>
      <c r="B124" t="str">
        <f t="shared" si="36"/>
        <v>UTFood PreparationSteamer</v>
      </c>
      <c r="C124" t="str">
        <f t="shared" si="37"/>
        <v>UT2021 CPAFood Preparation_Steamer</v>
      </c>
      <c r="D124" t="s">
        <v>117</v>
      </c>
      <c r="E124" t="s">
        <v>114</v>
      </c>
      <c r="F124" s="3" t="s">
        <v>98</v>
      </c>
      <c r="G124" s="3" t="s">
        <v>32</v>
      </c>
      <c r="H124" s="3" t="s">
        <v>37</v>
      </c>
      <c r="I124" s="7">
        <v>6.0686507361255006E-2</v>
      </c>
      <c r="J124" s="7">
        <v>1.1732724756509301</v>
      </c>
      <c r="K124" s="7">
        <v>0.22398838171517754</v>
      </c>
      <c r="L124" s="7">
        <v>0.32264993080400578</v>
      </c>
      <c r="M124" s="7">
        <v>3.999792530628171</v>
      </c>
      <c r="N124" s="7">
        <v>1.2612679113247498</v>
      </c>
      <c r="O124" s="7">
        <v>0.21370320092213371</v>
      </c>
      <c r="P124" s="7">
        <v>0.81556745258662211</v>
      </c>
      <c r="Q124" s="7">
        <v>0.15303554030229521</v>
      </c>
      <c r="R124" s="7">
        <v>0.74307256791225573</v>
      </c>
      <c r="S124" s="7">
        <v>0.3771232957449418</v>
      </c>
      <c r="T124" s="7">
        <v>2.5141553049662788E-2</v>
      </c>
      <c r="U124" s="7">
        <v>1.1233459873253586</v>
      </c>
      <c r="V124" s="7">
        <v>0.55730442593419172</v>
      </c>
      <c r="W124" s="7">
        <f t="shared" si="38"/>
        <v>0.7892822686615536</v>
      </c>
      <c r="AR124" s="5" t="s">
        <v>98</v>
      </c>
      <c r="AS124" s="5" t="s">
        <v>32</v>
      </c>
      <c r="AT124" s="5" t="s">
        <v>37</v>
      </c>
      <c r="AU124" s="2">
        <f t="shared" si="20"/>
        <v>-0.50488429056487116</v>
      </c>
      <c r="AV124" s="2">
        <f t="shared" si="21"/>
        <v>3.5959290036215688</v>
      </c>
      <c r="AW124" s="2">
        <f t="shared" si="22"/>
        <v>3.397409009003538E-2</v>
      </c>
      <c r="AX124" s="2">
        <f t="shared" si="23"/>
        <v>0.26388047599593145</v>
      </c>
      <c r="AY124" s="2">
        <f t="shared" si="24"/>
        <v>-0.67645055550090838</v>
      </c>
      <c r="AZ124" s="2">
        <f t="shared" si="25"/>
        <v>0.43951958643488664</v>
      </c>
      <c r="BA124" s="2">
        <f t="shared" si="26"/>
        <v>-0.7017108642767268</v>
      </c>
      <c r="BB124" s="2">
        <f t="shared" si="27"/>
        <v>1.4412894492541248</v>
      </c>
      <c r="BC124" s="2">
        <f t="shared" si="28"/>
        <v>-6.6992335951590043E-2</v>
      </c>
      <c r="BD124" s="2">
        <f t="shared" si="29"/>
        <v>1.0785186938778795</v>
      </c>
      <c r="BE124" s="2">
        <f t="shared" si="30"/>
        <v>7.592433776221009</v>
      </c>
      <c r="BF124" s="2">
        <f t="shared" si="31"/>
        <v>-0.674669991070872</v>
      </c>
      <c r="BG124" s="2">
        <f t="shared" si="32"/>
        <v>9.9523873739625834</v>
      </c>
      <c r="BH124" s="2">
        <f t="shared" si="33"/>
        <v>3.9412037825395041</v>
      </c>
      <c r="BI124" s="2">
        <f t="shared" si="34"/>
        <v>-0.30923651956551623</v>
      </c>
    </row>
    <row r="125" spans="1:61" hidden="1" x14ac:dyDescent="0.2">
      <c r="A125" t="str">
        <f t="shared" si="35"/>
        <v/>
      </c>
      <c r="B125" t="str">
        <f t="shared" si="36"/>
        <v>UTOffice EquipmentDesktop Computer</v>
      </c>
      <c r="C125" t="str">
        <f t="shared" si="37"/>
        <v>UT2021 CPAOffice Equipment_Desktop Computer</v>
      </c>
      <c r="D125" t="s">
        <v>117</v>
      </c>
      <c r="E125" t="s">
        <v>114</v>
      </c>
      <c r="F125" s="3" t="s">
        <v>99</v>
      </c>
      <c r="G125" s="3" t="s">
        <v>38</v>
      </c>
      <c r="H125" s="3" t="s">
        <v>39</v>
      </c>
      <c r="I125" s="7">
        <v>0.84413793103448276</v>
      </c>
      <c r="J125" s="7">
        <v>1.02</v>
      </c>
      <c r="K125" s="7">
        <v>5.5636363636363637E-2</v>
      </c>
      <c r="L125" s="7">
        <v>0.13600000000000001</v>
      </c>
      <c r="M125" s="7">
        <v>9.2727272727272728E-2</v>
      </c>
      <c r="N125" s="7">
        <v>6.8000000000000005E-2</v>
      </c>
      <c r="O125" s="7">
        <v>0.37011428571428567</v>
      </c>
      <c r="P125" s="7">
        <v>0.44282926829268293</v>
      </c>
      <c r="Q125" s="7">
        <v>0.55582608695652169</v>
      </c>
      <c r="R125" s="7">
        <v>1.8586666666666668E-2</v>
      </c>
      <c r="S125" s="7">
        <v>2.9142857142857144E-2</v>
      </c>
      <c r="T125" s="7">
        <v>2.4479999999999998E-2</v>
      </c>
      <c r="U125" s="7">
        <v>4.3404255319148932</v>
      </c>
      <c r="V125" s="7">
        <v>7.7519999999999992E-2</v>
      </c>
      <c r="W125" s="7">
        <f t="shared" si="38"/>
        <v>0.57681616172043049</v>
      </c>
      <c r="AR125" s="5" t="s">
        <v>99</v>
      </c>
      <c r="AS125" s="5" t="s">
        <v>38</v>
      </c>
      <c r="AT125" s="5" t="s">
        <v>39</v>
      </c>
      <c r="AU125" s="2">
        <f t="shared" si="20"/>
        <v>-0.64034774441493858</v>
      </c>
      <c r="AV125" s="2">
        <f t="shared" si="21"/>
        <v>-0.17803025091439795</v>
      </c>
      <c r="AW125" s="2">
        <f t="shared" si="22"/>
        <v>-0.81657427731791432</v>
      </c>
      <c r="AX125" s="2">
        <f t="shared" si="23"/>
        <v>0.32333296962542346</v>
      </c>
      <c r="AY125" s="2">
        <f t="shared" si="24"/>
        <v>-0.68264372047309596</v>
      </c>
      <c r="AZ125" s="2">
        <f t="shared" si="25"/>
        <v>-0.57476967863104822</v>
      </c>
      <c r="BA125" s="2">
        <f t="shared" si="26"/>
        <v>-0.33597818838534343</v>
      </c>
      <c r="BB125" s="2">
        <f t="shared" si="27"/>
        <v>-6.7422687646540247E-2</v>
      </c>
      <c r="BC125" s="2">
        <f t="shared" si="28"/>
        <v>0.91595730276609033</v>
      </c>
      <c r="BD125" s="2">
        <f t="shared" si="29"/>
        <v>-0.7773016962288003</v>
      </c>
      <c r="BE125" s="2">
        <f t="shared" si="30"/>
        <v>-0.67044023628016414</v>
      </c>
      <c r="BF125" s="2">
        <f t="shared" si="31"/>
        <v>-0.62284999050606638</v>
      </c>
      <c r="BG125" s="2">
        <f t="shared" si="32"/>
        <v>-0.19637830737232553</v>
      </c>
      <c r="BH125" s="2">
        <f t="shared" si="33"/>
        <v>-0.60757253403572653</v>
      </c>
      <c r="BI125" s="2">
        <f t="shared" si="34"/>
        <v>-0.30407985218484923</v>
      </c>
    </row>
    <row r="126" spans="1:61" hidden="1" x14ac:dyDescent="0.2">
      <c r="A126" t="str">
        <f t="shared" si="35"/>
        <v/>
      </c>
      <c r="B126" t="str">
        <f t="shared" si="36"/>
        <v>UTOffice EquipmentLaptop</v>
      </c>
      <c r="C126" t="str">
        <f t="shared" si="37"/>
        <v>UT2021 CPAOffice Equipment_Laptop</v>
      </c>
      <c r="D126" t="s">
        <v>117</v>
      </c>
      <c r="E126" t="s">
        <v>114</v>
      </c>
      <c r="F126" s="3" t="s">
        <v>100</v>
      </c>
      <c r="G126" s="3" t="s">
        <v>38</v>
      </c>
      <c r="H126" s="3" t="s">
        <v>40</v>
      </c>
      <c r="I126" s="7">
        <v>0.26068965517241377</v>
      </c>
      <c r="J126" s="7">
        <v>0.315</v>
      </c>
      <c r="K126" s="7">
        <v>1.7181818181818184E-2</v>
      </c>
      <c r="L126" s="7">
        <v>4.2000000000000003E-2</v>
      </c>
      <c r="M126" s="7">
        <v>2.8636363636363637E-2</v>
      </c>
      <c r="N126" s="7">
        <v>2.1000000000000001E-2</v>
      </c>
      <c r="O126" s="7">
        <v>0.11429999999999998</v>
      </c>
      <c r="P126" s="7">
        <v>0.13675609756097562</v>
      </c>
      <c r="Q126" s="7">
        <v>0.17165217391304347</v>
      </c>
      <c r="R126" s="7">
        <v>5.7399999999999994E-3</v>
      </c>
      <c r="S126" s="7">
        <v>1.7999999999999999E-2</v>
      </c>
      <c r="T126" s="7">
        <v>7.559999999999999E-3</v>
      </c>
      <c r="U126" s="7">
        <v>1.3404255319148937</v>
      </c>
      <c r="V126" s="7">
        <v>2.3939999999999996E-2</v>
      </c>
      <c r="W126" s="7">
        <f t="shared" si="38"/>
        <v>0.17877726002710775</v>
      </c>
      <c r="AR126" s="5" t="s">
        <v>100</v>
      </c>
      <c r="AS126" s="5" t="s">
        <v>38</v>
      </c>
      <c r="AT126" s="5" t="s">
        <v>40</v>
      </c>
      <c r="AU126" s="2">
        <f t="shared" si="20"/>
        <v>-0.28069548882987716</v>
      </c>
      <c r="AV126" s="2">
        <f t="shared" si="21"/>
        <v>0.64393949817120388</v>
      </c>
      <c r="AW126" s="2">
        <f t="shared" si="22"/>
        <v>-0.63314855463582875</v>
      </c>
      <c r="AX126" s="2">
        <f t="shared" si="23"/>
        <v>1.6466659392508469</v>
      </c>
      <c r="AY126" s="2">
        <f t="shared" si="24"/>
        <v>-0.20660930118274001</v>
      </c>
      <c r="AZ126" s="2">
        <f t="shared" si="25"/>
        <v>-0.14953935726209655</v>
      </c>
      <c r="BA126" s="2">
        <f t="shared" si="26"/>
        <v>2.3201090580732826</v>
      </c>
      <c r="BB126" s="2">
        <f t="shared" si="27"/>
        <v>5.2171820823563992</v>
      </c>
      <c r="BC126" s="2">
        <f t="shared" si="28"/>
        <v>8.5797865138304523</v>
      </c>
      <c r="BD126" s="2">
        <f t="shared" si="29"/>
        <v>-0.55460339245760071</v>
      </c>
      <c r="BE126" s="2">
        <f t="shared" si="30"/>
        <v>0.64779881859917898</v>
      </c>
      <c r="BF126" s="2">
        <f t="shared" si="31"/>
        <v>-5.7124976265165883E-2</v>
      </c>
      <c r="BG126" s="2">
        <f t="shared" si="32"/>
        <v>3.0181084631383728</v>
      </c>
      <c r="BH126" s="2">
        <f t="shared" si="33"/>
        <v>-0.21514506807145306</v>
      </c>
      <c r="BI126" s="2">
        <f t="shared" si="34"/>
        <v>1.1806057358936486</v>
      </c>
    </row>
    <row r="127" spans="1:61" hidden="1" x14ac:dyDescent="0.2">
      <c r="A127" t="str">
        <f t="shared" si="35"/>
        <v/>
      </c>
      <c r="B127" t="str">
        <f t="shared" si="36"/>
        <v>UTOffice EquipmentServer</v>
      </c>
      <c r="C127" t="str">
        <f t="shared" si="37"/>
        <v>UT2021 CPAOffice Equipment_Server</v>
      </c>
      <c r="D127" t="s">
        <v>117</v>
      </c>
      <c r="E127" t="s">
        <v>114</v>
      </c>
      <c r="F127" s="3" t="s">
        <v>101</v>
      </c>
      <c r="G127" s="3" t="s">
        <v>38</v>
      </c>
      <c r="H127" s="3" t="s">
        <v>41</v>
      </c>
      <c r="I127" s="7">
        <v>1.7606896551724138</v>
      </c>
      <c r="J127" s="7">
        <v>0.76666666666666672</v>
      </c>
      <c r="K127" s="7">
        <v>0.31363636363636366</v>
      </c>
      <c r="L127" s="7">
        <v>0.76666666666666672</v>
      </c>
      <c r="M127" s="7">
        <v>0.52272727272727271</v>
      </c>
      <c r="N127" s="7">
        <v>0.19166666666666668</v>
      </c>
      <c r="O127" s="7">
        <v>0.65714285714285714</v>
      </c>
      <c r="P127" s="7">
        <v>0.16829268292682928</v>
      </c>
      <c r="Q127" s="7">
        <v>0.2</v>
      </c>
      <c r="R127" s="7">
        <v>0.10477777777777778</v>
      </c>
      <c r="S127" s="7">
        <v>0.16428571428571428</v>
      </c>
      <c r="T127" s="7">
        <v>0.13800000000000001</v>
      </c>
      <c r="U127" s="7">
        <v>92.978723404255319</v>
      </c>
      <c r="V127" s="7">
        <v>0.437</v>
      </c>
      <c r="W127" s="7">
        <f t="shared" si="38"/>
        <v>7.0835911234231821</v>
      </c>
      <c r="AR127" s="5" t="s">
        <v>101</v>
      </c>
      <c r="AS127" s="5" t="s">
        <v>38</v>
      </c>
      <c r="AT127" s="5" t="s">
        <v>41</v>
      </c>
      <c r="AU127" s="2">
        <f t="shared" si="20"/>
        <v>6.6516017375721823</v>
      </c>
      <c r="AV127" s="2">
        <f t="shared" si="21"/>
        <v>1.1005893587743163</v>
      </c>
      <c r="AW127" s="2">
        <f t="shared" si="22"/>
        <v>6.0313193694799496</v>
      </c>
      <c r="AX127" s="2">
        <f t="shared" si="23"/>
        <v>5.3409704794551542</v>
      </c>
      <c r="AY127" s="2">
        <f t="shared" si="24"/>
        <v>0.52066550606641493</v>
      </c>
      <c r="AZ127" s="2">
        <f t="shared" si="25"/>
        <v>1.0375619565595606</v>
      </c>
      <c r="BA127" s="2">
        <f t="shared" si="26"/>
        <v>9.0213265532395699</v>
      </c>
      <c r="BB127" s="2">
        <f t="shared" si="27"/>
        <v>2.0125390708047157</v>
      </c>
      <c r="BC127" s="2">
        <f t="shared" si="28"/>
        <v>1.9299878965172934</v>
      </c>
      <c r="BD127" s="2">
        <f t="shared" si="29"/>
        <v>1.13419207780733</v>
      </c>
      <c r="BE127" s="2">
        <f t="shared" si="30"/>
        <v>0.57914053449088021</v>
      </c>
      <c r="BF127" s="2">
        <f t="shared" si="31"/>
        <v>0.80717712882509929</v>
      </c>
      <c r="BG127" s="2">
        <f t="shared" si="32"/>
        <v>0.46326116532622419</v>
      </c>
      <c r="BH127" s="2">
        <f t="shared" si="33"/>
        <v>2.7607632154909547</v>
      </c>
      <c r="BI127" s="2">
        <f t="shared" si="34"/>
        <v>0.5192472986829102</v>
      </c>
    </row>
    <row r="128" spans="1:61" hidden="1" x14ac:dyDescent="0.2">
      <c r="A128" t="str">
        <f t="shared" si="35"/>
        <v/>
      </c>
      <c r="B128" t="str">
        <f t="shared" si="36"/>
        <v>UTOffice EquipmentMonitor</v>
      </c>
      <c r="C128" t="str">
        <f t="shared" si="37"/>
        <v>UT2021 CPAOffice Equipment_Monitor</v>
      </c>
      <c r="D128" t="s">
        <v>117</v>
      </c>
      <c r="E128" t="s">
        <v>114</v>
      </c>
      <c r="F128" s="3" t="s">
        <v>102</v>
      </c>
      <c r="G128" s="3" t="s">
        <v>38</v>
      </c>
      <c r="H128" s="3" t="s">
        <v>42</v>
      </c>
      <c r="I128" s="7">
        <v>0.1489655172413793</v>
      </c>
      <c r="J128" s="7">
        <v>0.18</v>
      </c>
      <c r="K128" s="7">
        <v>9.8181818181818179E-3</v>
      </c>
      <c r="L128" s="7">
        <v>2.4E-2</v>
      </c>
      <c r="M128" s="7">
        <v>1.6363636363636365E-2</v>
      </c>
      <c r="N128" s="7">
        <v>1.2E-2</v>
      </c>
      <c r="O128" s="7">
        <v>6.5314285714285714E-2</v>
      </c>
      <c r="P128" s="7">
        <v>7.8146341463414634E-2</v>
      </c>
      <c r="Q128" s="7">
        <v>9.8086956521739127E-2</v>
      </c>
      <c r="R128" s="7">
        <v>3.2799999999999999E-3</v>
      </c>
      <c r="S128" s="7">
        <v>5.1428571428571426E-3</v>
      </c>
      <c r="T128" s="7">
        <v>4.3200000000000001E-3</v>
      </c>
      <c r="U128" s="7">
        <v>1.5319148936170213</v>
      </c>
      <c r="V128" s="7">
        <v>1.3679999999999999E-2</v>
      </c>
      <c r="W128" s="7">
        <f t="shared" si="38"/>
        <v>0.15650233356303681</v>
      </c>
      <c r="AR128" s="5" t="s">
        <v>102</v>
      </c>
      <c r="AS128" s="5" t="s">
        <v>38</v>
      </c>
      <c r="AT128" s="5" t="s">
        <v>42</v>
      </c>
      <c r="AU128" s="2">
        <f t="shared" si="20"/>
        <v>-0.64034774441493858</v>
      </c>
      <c r="AV128" s="2">
        <f t="shared" si="21"/>
        <v>-0.17803025091439806</v>
      </c>
      <c r="AW128" s="2">
        <f t="shared" si="22"/>
        <v>-0.81657427731791432</v>
      </c>
      <c r="AX128" s="2">
        <f t="shared" si="23"/>
        <v>0.32333296962542346</v>
      </c>
      <c r="AY128" s="2">
        <f t="shared" si="24"/>
        <v>-0.68264372047309596</v>
      </c>
      <c r="AZ128" s="2">
        <f t="shared" si="25"/>
        <v>-0.57476967863104833</v>
      </c>
      <c r="BA128" s="2">
        <f t="shared" si="26"/>
        <v>-0.33597818838534332</v>
      </c>
      <c r="BB128" s="2">
        <f t="shared" si="27"/>
        <v>-6.7422687646540136E-2</v>
      </c>
      <c r="BC128" s="2">
        <f t="shared" si="28"/>
        <v>0.91595730276609078</v>
      </c>
      <c r="BD128" s="2">
        <f t="shared" si="29"/>
        <v>-0.7773016962288003</v>
      </c>
      <c r="BE128" s="2">
        <f t="shared" si="30"/>
        <v>-0.67044023628016414</v>
      </c>
      <c r="BF128" s="2">
        <f t="shared" si="31"/>
        <v>-0.62284999050606626</v>
      </c>
      <c r="BG128" s="2">
        <f t="shared" si="32"/>
        <v>0.60724338525534938</v>
      </c>
      <c r="BH128" s="2">
        <f t="shared" si="33"/>
        <v>-0.60757253403572653</v>
      </c>
      <c r="BI128" s="2">
        <f t="shared" si="34"/>
        <v>6.9967223346554475E-2</v>
      </c>
    </row>
    <row r="129" spans="1:61" hidden="1" x14ac:dyDescent="0.2">
      <c r="A129" t="str">
        <f t="shared" si="35"/>
        <v/>
      </c>
      <c r="B129" t="str">
        <f t="shared" si="36"/>
        <v>UTOffice EquipmentPrinter/Copier/Fax</v>
      </c>
      <c r="C129" t="str">
        <f t="shared" si="37"/>
        <v>UT2021 CPAOffice Equipment_Printer/Copier/Fax</v>
      </c>
      <c r="D129" t="s">
        <v>117</v>
      </c>
      <c r="E129" t="s">
        <v>114</v>
      </c>
      <c r="F129" s="3" t="s">
        <v>103</v>
      </c>
      <c r="G129" s="3" t="s">
        <v>38</v>
      </c>
      <c r="H129" s="3" t="s">
        <v>43</v>
      </c>
      <c r="I129" s="7">
        <v>4.3152709359605919E-2</v>
      </c>
      <c r="J129" s="7">
        <v>7.8214285714285722E-2</v>
      </c>
      <c r="K129" s="7">
        <v>3.4129870129870135E-2</v>
      </c>
      <c r="L129" s="7">
        <v>5.2142857142857151E-2</v>
      </c>
      <c r="M129" s="7">
        <v>3.5551948051948057E-2</v>
      </c>
      <c r="N129" s="7">
        <v>1.3035714285714288E-2</v>
      </c>
      <c r="O129" s="7">
        <v>2.2346938775510205E-2</v>
      </c>
      <c r="P129" s="7">
        <v>3.8153310104529624E-2</v>
      </c>
      <c r="Q129" s="7">
        <v>4.5341614906832306E-2</v>
      </c>
      <c r="R129" s="7">
        <v>7.1261904761904761E-3</v>
      </c>
      <c r="S129" s="7">
        <v>2.2346938775510205E-2</v>
      </c>
      <c r="T129" s="7">
        <v>9.3857142857142854E-3</v>
      </c>
      <c r="U129" s="7">
        <v>1.6641337386018237E-2</v>
      </c>
      <c r="V129" s="7">
        <v>2.9721428571428569E-2</v>
      </c>
      <c r="W129" s="7">
        <f t="shared" si="38"/>
        <v>3.1949346997572507E-2</v>
      </c>
      <c r="AR129" s="5" t="s">
        <v>103</v>
      </c>
      <c r="AS129" s="5" t="s">
        <v>38</v>
      </c>
      <c r="AT129" s="5" t="s">
        <v>43</v>
      </c>
      <c r="AU129" s="2">
        <f t="shared" si="20"/>
        <v>-0.79849896394611297</v>
      </c>
      <c r="AV129" s="2">
        <f t="shared" si="21"/>
        <v>-0.539478055611611</v>
      </c>
      <c r="AW129" s="2">
        <f t="shared" si="22"/>
        <v>-0.1778620023000147</v>
      </c>
      <c r="AX129" s="2">
        <f t="shared" si="23"/>
        <v>3.6338678592119189</v>
      </c>
      <c r="AY129" s="2">
        <f t="shared" si="24"/>
        <v>-0.44436241770842766</v>
      </c>
      <c r="AZ129" s="2">
        <f t="shared" si="25"/>
        <v>-0.25549307537025612</v>
      </c>
      <c r="BA129" s="2">
        <f t="shared" si="26"/>
        <v>-0.63382968606949008</v>
      </c>
      <c r="BB129" s="2">
        <f t="shared" si="27"/>
        <v>-0.412930748479725</v>
      </c>
      <c r="BC129" s="2">
        <f t="shared" si="28"/>
        <v>0.42745518061645726</v>
      </c>
      <c r="BD129" s="2">
        <f t="shared" si="29"/>
        <v>-0.22018529286814725</v>
      </c>
      <c r="BE129" s="2">
        <f t="shared" si="30"/>
        <v>1.3080153398174397</v>
      </c>
      <c r="BF129" s="2">
        <f t="shared" si="31"/>
        <v>0.3206527360911251</v>
      </c>
      <c r="BG129" s="2">
        <f t="shared" si="32"/>
        <v>-0.97185986582434414</v>
      </c>
      <c r="BH129" s="2">
        <f t="shared" si="33"/>
        <v>0.37414926049832364</v>
      </c>
      <c r="BI129" s="2">
        <f t="shared" si="34"/>
        <v>-0.65984617866190498</v>
      </c>
    </row>
    <row r="130" spans="1:61" hidden="1" x14ac:dyDescent="0.2">
      <c r="A130" t="str">
        <f t="shared" si="35"/>
        <v/>
      </c>
      <c r="B130" t="str">
        <f t="shared" si="36"/>
        <v>UTOffice EquipmentPOS Terminal</v>
      </c>
      <c r="C130" t="str">
        <f t="shared" si="37"/>
        <v>UT2021 CPAOffice Equipment_POS Terminal</v>
      </c>
      <c r="D130" t="s">
        <v>117</v>
      </c>
      <c r="E130" t="s">
        <v>114</v>
      </c>
      <c r="F130" s="3" t="s">
        <v>104</v>
      </c>
      <c r="G130" s="3" t="s">
        <v>38</v>
      </c>
      <c r="H130" s="3" t="s">
        <v>44</v>
      </c>
      <c r="I130" s="7">
        <v>1.1051724137931035E-2</v>
      </c>
      <c r="J130" s="7">
        <v>5.3416666666666668E-2</v>
      </c>
      <c r="K130" s="7">
        <v>6.9927272727272727E-2</v>
      </c>
      <c r="L130" s="7">
        <v>0.3846</v>
      </c>
      <c r="M130" s="7">
        <v>0.11654545454545456</v>
      </c>
      <c r="N130" s="7">
        <v>0.16025</v>
      </c>
      <c r="O130" s="7">
        <v>4.5785714285714284E-2</v>
      </c>
      <c r="P130" s="7">
        <v>4.6902439024390244E-2</v>
      </c>
      <c r="Q130" s="7">
        <v>1.8579710144927535E-2</v>
      </c>
      <c r="R130" s="7">
        <v>1.4600555555555556E-2</v>
      </c>
      <c r="S130" s="7">
        <v>2.2892857142857142E-2</v>
      </c>
      <c r="T130" s="7">
        <v>1.9229999999999997E-2</v>
      </c>
      <c r="U130" s="7">
        <v>3.4095744680851067E-2</v>
      </c>
      <c r="V130" s="7">
        <v>6.0894999999999991E-2</v>
      </c>
      <c r="W130" s="7">
        <f t="shared" si="38"/>
        <v>7.562665277940149E-2</v>
      </c>
      <c r="AR130" s="5" t="s">
        <v>104</v>
      </c>
      <c r="AS130" s="5" t="s">
        <v>38</v>
      </c>
      <c r="AT130" s="5" t="s">
        <v>44</v>
      </c>
      <c r="AU130" s="2">
        <f t="shared" ref="AU130:AU193" si="39">IFERROR(I130/I355-1,"NA")</f>
        <v>-0.64034774441493858</v>
      </c>
      <c r="AV130" s="2">
        <f t="shared" ref="AV130:AV193" si="40">IFERROR(J130/J355-1,"NA")</f>
        <v>-0.45202016727626537</v>
      </c>
      <c r="AW130" s="2">
        <f t="shared" ref="AW130:AW193" si="41">IFERROR(K130/K355-1,"NA")</f>
        <v>8.7827052097112315</v>
      </c>
      <c r="AX130" s="2">
        <f t="shared" ref="AX130:AX193" si="42">IFERROR(L130/L355-1,"NA")</f>
        <v>10.90999672662881</v>
      </c>
      <c r="AY130" s="2">
        <f t="shared" ref="AY130:AY193" si="43">IFERROR(M130/M355-1,"NA")</f>
        <v>0.26942511810761616</v>
      </c>
      <c r="AZ130" s="2">
        <f t="shared" ref="AZ130:AZ193" si="44">IFERROR(N130/N355-1,"NA")</f>
        <v>1.55138192821371</v>
      </c>
      <c r="BA130" s="2">
        <f t="shared" ref="BA130:BA193" si="45">IFERROR(O130/O355-1,"NA")</f>
        <v>4.5703640338041973E-2</v>
      </c>
      <c r="BB130" s="2">
        <f t="shared" ref="BB130:BB193" si="46">IFERROR(P130/P355-1,"NA")</f>
        <v>1.5148152243239363</v>
      </c>
      <c r="BC130" s="2">
        <f t="shared" ref="BC130:BC193" si="47">IFERROR(Q130/Q355-1,"NA")</f>
        <v>1.0382524497511603</v>
      </c>
      <c r="BD130" s="2">
        <f t="shared" ref="BD130:BD193" si="48">IFERROR(R130/R355-1,"NA")</f>
        <v>0.1134915188559984</v>
      </c>
      <c r="BE130" s="2">
        <f t="shared" ref="BE130:BE193" si="49">IFERROR(S130/S355-1,"NA")</f>
        <v>-0.1761005907004104</v>
      </c>
      <c r="BF130" s="2">
        <f t="shared" ref="BF130:BF193" si="50">IFERROR(T130/T355-1,"NA")</f>
        <v>-5.7124976265165883E-2</v>
      </c>
      <c r="BG130" s="2">
        <f t="shared" ref="BG130:BG193" si="51">IFERROR(U130/U355-1,"NA")</f>
        <v>-0.79909457684308127</v>
      </c>
      <c r="BH130" s="2">
        <f t="shared" ref="BH130:BH193" si="52">IFERROR(V130/V355-1,"NA")</f>
        <v>0.96213732982136757</v>
      </c>
      <c r="BI130" s="2">
        <f t="shared" ref="BI130:BI193" si="53">IFERROR(W130/W355-1,"NA")</f>
        <v>0.61433624187532976</v>
      </c>
    </row>
    <row r="131" spans="1:61" hidden="1" x14ac:dyDescent="0.2">
      <c r="A131" t="str">
        <f t="shared" ref="A131:A194" si="54">IF(D131=D130,"",1)</f>
        <v/>
      </c>
      <c r="B131" t="str">
        <f t="shared" ref="B131:B194" si="55">D131&amp;G131&amp;H131</f>
        <v>UTMiscellaneousNon-HVAC Motors</v>
      </c>
      <c r="C131" t="str">
        <f t="shared" ref="C131:C194" si="56">D131&amp;E131&amp;F131</f>
        <v>UT2021 CPAMiscellaneous_Non-HVAC Motors</v>
      </c>
      <c r="D131" t="s">
        <v>117</v>
      </c>
      <c r="E131" t="s">
        <v>114</v>
      </c>
      <c r="F131" s="3" t="s">
        <v>105</v>
      </c>
      <c r="G131" s="3" t="s">
        <v>45</v>
      </c>
      <c r="H131" s="3" t="s">
        <v>46</v>
      </c>
      <c r="I131" s="7">
        <v>0.17499310344827587</v>
      </c>
      <c r="J131" s="7">
        <v>1.1841200000000001</v>
      </c>
      <c r="K131" s="7">
        <v>0.35754272727272729</v>
      </c>
      <c r="L131" s="7">
        <v>1.56473</v>
      </c>
      <c r="M131" s="7">
        <v>2.0183863636363637</v>
      </c>
      <c r="N131" s="7">
        <v>0.86694499999999997</v>
      </c>
      <c r="O131" s="7">
        <v>0.52560428571428564</v>
      </c>
      <c r="P131" s="7">
        <v>0.12377560975609757</v>
      </c>
      <c r="Q131" s="7">
        <v>0.25741739130434782</v>
      </c>
      <c r="R131" s="7">
        <v>0.28193333333333337</v>
      </c>
      <c r="S131" s="7">
        <v>0.86996571428571434</v>
      </c>
      <c r="T131" s="7">
        <v>1.8124285714285715</v>
      </c>
      <c r="U131" s="7">
        <v>5.3987234042553192E-2</v>
      </c>
      <c r="V131" s="7">
        <v>1.39557</v>
      </c>
      <c r="W131" s="7">
        <f t="shared" si="38"/>
        <v>0.82052852387301911</v>
      </c>
      <c r="AR131" s="5" t="s">
        <v>105</v>
      </c>
      <c r="AS131" s="5" t="s">
        <v>45</v>
      </c>
      <c r="AT131" s="5" t="s">
        <v>46</v>
      </c>
      <c r="AU131" s="2">
        <f t="shared" si="39"/>
        <v>-0.44931636692564414</v>
      </c>
      <c r="AV131" s="2">
        <f t="shared" si="40"/>
        <v>3.9922618596107844</v>
      </c>
      <c r="AW131" s="2">
        <f t="shared" si="41"/>
        <v>1.0337649342112787</v>
      </c>
      <c r="AX131" s="2">
        <f t="shared" si="42"/>
        <v>11.876434189631137</v>
      </c>
      <c r="AY131" s="2">
        <f t="shared" si="43"/>
        <v>2.9031458233628409</v>
      </c>
      <c r="AZ131" s="2">
        <f t="shared" si="44"/>
        <v>4.8423663568140221</v>
      </c>
      <c r="BA131" s="2">
        <f t="shared" si="45"/>
        <v>6.8233295592068366E-4</v>
      </c>
      <c r="BB131" s="2">
        <f t="shared" si="46"/>
        <v>0.63353087441371314</v>
      </c>
      <c r="BC131" s="2">
        <f t="shared" si="47"/>
        <v>4.5822895419937346</v>
      </c>
      <c r="BD131" s="2">
        <f t="shared" si="48"/>
        <v>1.3505207991574681</v>
      </c>
      <c r="BE131" s="2">
        <f t="shared" si="49"/>
        <v>7.8039016315212208</v>
      </c>
      <c r="BF131" s="2">
        <f t="shared" si="50"/>
        <v>21.917870951986391</v>
      </c>
      <c r="BG131" s="2">
        <f t="shared" si="51"/>
        <v>-0.9899613984537784</v>
      </c>
      <c r="BH131" s="2">
        <f t="shared" si="52"/>
        <v>9.3013570245694392</v>
      </c>
      <c r="BI131" s="2">
        <f t="shared" si="53"/>
        <v>0.44020802000164694</v>
      </c>
    </row>
    <row r="132" spans="1:61" hidden="1" x14ac:dyDescent="0.2">
      <c r="A132" t="str">
        <f t="shared" si="54"/>
        <v/>
      </c>
      <c r="B132" t="str">
        <f t="shared" si="55"/>
        <v>UTMiscellaneousPool Pump</v>
      </c>
      <c r="C132" t="str">
        <f t="shared" si="56"/>
        <v>UT2021 CPAMiscellaneous_Pool Pump</v>
      </c>
      <c r="D132" t="s">
        <v>117</v>
      </c>
      <c r="E132" t="s">
        <v>114</v>
      </c>
      <c r="F132" s="3" t="s">
        <v>106</v>
      </c>
      <c r="G132" s="3" t="s">
        <v>45</v>
      </c>
      <c r="H132" s="3" t="s">
        <v>47</v>
      </c>
      <c r="I132" s="7">
        <v>2.6503448275862068E-2</v>
      </c>
      <c r="J132" s="7">
        <v>0.64049999999999996</v>
      </c>
      <c r="K132" s="7">
        <v>3.4936363636363633E-2</v>
      </c>
      <c r="L132" s="7">
        <v>1.2809999999999999</v>
      </c>
      <c r="M132" s="7">
        <v>0.87340909090909091</v>
      </c>
      <c r="N132" s="7">
        <v>0.32024999999999998</v>
      </c>
      <c r="O132" s="7">
        <v>0.27450000000000002</v>
      </c>
      <c r="P132" s="7">
        <v>9.3731707317073171E-2</v>
      </c>
      <c r="Q132" s="7">
        <v>0.11139130434782608</v>
      </c>
      <c r="R132" s="7">
        <v>0.2135</v>
      </c>
      <c r="S132" s="7">
        <v>0.27450000000000002</v>
      </c>
      <c r="T132" s="7">
        <v>0.27450000000000002</v>
      </c>
      <c r="U132" s="7">
        <v>8.1765957446808507E-4</v>
      </c>
      <c r="V132" s="7">
        <v>1.2809999999999999</v>
      </c>
      <c r="W132" s="7">
        <f t="shared" si="38"/>
        <v>0.40718139814719173</v>
      </c>
      <c r="AR132" s="5" t="s">
        <v>106</v>
      </c>
      <c r="AS132" s="5" t="s">
        <v>45</v>
      </c>
      <c r="AT132" s="5" t="s">
        <v>47</v>
      </c>
      <c r="AU132" s="2" t="str">
        <f t="shared" si="39"/>
        <v>NA</v>
      </c>
      <c r="AV132" s="2" t="str">
        <f t="shared" si="40"/>
        <v>NA</v>
      </c>
      <c r="AW132" s="2" t="str">
        <f t="shared" si="41"/>
        <v>NA</v>
      </c>
      <c r="AX132" s="2" t="str">
        <f t="shared" si="42"/>
        <v>NA</v>
      </c>
      <c r="AY132" s="2" t="str">
        <f t="shared" si="43"/>
        <v>NA</v>
      </c>
      <c r="AZ132" s="2" t="str">
        <f t="shared" si="44"/>
        <v>NA</v>
      </c>
      <c r="BA132" s="2" t="str">
        <f t="shared" si="45"/>
        <v>NA</v>
      </c>
      <c r="BB132" s="2">
        <f t="shared" si="46"/>
        <v>7.167654372068565</v>
      </c>
      <c r="BC132" s="2">
        <f t="shared" si="47"/>
        <v>6.9746993457053366</v>
      </c>
      <c r="BD132" s="2">
        <f t="shared" si="48"/>
        <v>16.628905993681009</v>
      </c>
      <c r="BE132" s="2" t="str">
        <f t="shared" si="49"/>
        <v>NA</v>
      </c>
      <c r="BF132" s="2" t="str">
        <f t="shared" si="50"/>
        <v>NA</v>
      </c>
      <c r="BG132" s="2" t="str">
        <f t="shared" si="51"/>
        <v>NA</v>
      </c>
      <c r="BH132" s="2">
        <f t="shared" si="52"/>
        <v>123.86493363114472</v>
      </c>
      <c r="BI132" s="2">
        <f t="shared" si="53"/>
        <v>118.22340887931259</v>
      </c>
    </row>
    <row r="133" spans="1:61" hidden="1" x14ac:dyDescent="0.2">
      <c r="A133" t="str">
        <f t="shared" si="54"/>
        <v/>
      </c>
      <c r="B133" t="str">
        <f t="shared" si="55"/>
        <v>UTMiscellaneousPool Heater</v>
      </c>
      <c r="C133" t="str">
        <f t="shared" si="56"/>
        <v>UT2021 CPAMiscellaneous_Pool Heater</v>
      </c>
      <c r="D133" t="s">
        <v>117</v>
      </c>
      <c r="E133" t="s">
        <v>114</v>
      </c>
      <c r="F133" s="3" t="s">
        <v>107</v>
      </c>
      <c r="G133" s="3" t="s">
        <v>45</v>
      </c>
      <c r="H133" s="3" t="s">
        <v>48</v>
      </c>
      <c r="I133" s="7">
        <v>3.4352365517241377E-2</v>
      </c>
      <c r="J133" s="7">
        <v>0.83018216666666667</v>
      </c>
      <c r="K133" s="7">
        <v>4.5282663636363636E-2</v>
      </c>
      <c r="L133" s="7">
        <v>1.6603643333333333</v>
      </c>
      <c r="M133" s="7">
        <v>1.1320665909090908</v>
      </c>
      <c r="N133" s="7">
        <v>0.41509108333333333</v>
      </c>
      <c r="O133" s="7">
        <v>0.35579235714285712</v>
      </c>
      <c r="P133" s="7">
        <v>0.12149007317073171</v>
      </c>
      <c r="Q133" s="7">
        <v>0.1443795072463768</v>
      </c>
      <c r="R133" s="7">
        <v>0.27672738888888887</v>
      </c>
      <c r="S133" s="7">
        <v>0.35579235714285712</v>
      </c>
      <c r="T133" s="7">
        <v>0.35579235714285712</v>
      </c>
      <c r="U133" s="7">
        <v>1.0598070212765958E-3</v>
      </c>
      <c r="V133" s="7">
        <v>1.6603643333333333</v>
      </c>
      <c r="W133" s="7">
        <f t="shared" si="38"/>
        <v>0.52776695603465762</v>
      </c>
      <c r="AR133" s="5" t="s">
        <v>107</v>
      </c>
      <c r="AS133" s="5" t="s">
        <v>45</v>
      </c>
      <c r="AT133" s="5" t="s">
        <v>48</v>
      </c>
      <c r="AU133" s="2" t="str">
        <f t="shared" si="39"/>
        <v>NA</v>
      </c>
      <c r="AV133" s="2" t="str">
        <f t="shared" si="40"/>
        <v>NA</v>
      </c>
      <c r="AW133" s="2" t="str">
        <f t="shared" si="41"/>
        <v>NA</v>
      </c>
      <c r="AX133" s="2" t="str">
        <f t="shared" si="42"/>
        <v>NA</v>
      </c>
      <c r="AY133" s="2" t="str">
        <f t="shared" si="43"/>
        <v>NA</v>
      </c>
      <c r="AZ133" s="2" t="str">
        <f t="shared" si="44"/>
        <v>NA</v>
      </c>
      <c r="BA133" s="2" t="str">
        <f t="shared" si="45"/>
        <v>NA</v>
      </c>
      <c r="BB133" s="2">
        <f t="shared" si="46"/>
        <v>7.167654372068565</v>
      </c>
      <c r="BC133" s="2">
        <f t="shared" si="47"/>
        <v>14.949398691410671</v>
      </c>
      <c r="BD133" s="2">
        <f t="shared" si="48"/>
        <v>16.628905993681009</v>
      </c>
      <c r="BE133" s="2" t="str">
        <f t="shared" si="49"/>
        <v>NA</v>
      </c>
      <c r="BF133" s="2" t="str">
        <f t="shared" si="50"/>
        <v>NA</v>
      </c>
      <c r="BG133" s="2" t="str">
        <f t="shared" si="51"/>
        <v>NA</v>
      </c>
      <c r="BH133" s="2">
        <f t="shared" si="52"/>
        <v>123.86493363114474</v>
      </c>
      <c r="BI133" s="2">
        <f t="shared" si="53"/>
        <v>138.61684269937891</v>
      </c>
    </row>
    <row r="134" spans="1:61" hidden="1" x14ac:dyDescent="0.2">
      <c r="A134" t="str">
        <f t="shared" si="54"/>
        <v/>
      </c>
      <c r="B134" t="str">
        <f t="shared" si="55"/>
        <v>UTMiscellaneousClothes Washer</v>
      </c>
      <c r="C134" t="str">
        <f t="shared" si="56"/>
        <v>UT2021 CPAMiscellaneous_Clothes Washer</v>
      </c>
      <c r="D134" t="s">
        <v>117</v>
      </c>
      <c r="E134" t="s">
        <v>114</v>
      </c>
      <c r="F134" s="3" t="s">
        <v>108</v>
      </c>
      <c r="G134" s="3" t="s">
        <v>45</v>
      </c>
      <c r="H134" s="3" t="s">
        <v>49</v>
      </c>
      <c r="I134" s="7">
        <v>8.3574072650705183E-3</v>
      </c>
      <c r="J134" s="7">
        <v>0.20197067557253751</v>
      </c>
      <c r="K134" s="7">
        <v>1.1016582303956591E-2</v>
      </c>
      <c r="L134" s="7">
        <v>0.40394135114507501</v>
      </c>
      <c r="M134" s="7">
        <v>0.27541455759891481</v>
      </c>
      <c r="N134" s="7">
        <v>0.10098533778626875</v>
      </c>
      <c r="O134" s="7">
        <v>8.6558860959658937E-2</v>
      </c>
      <c r="P134" s="7">
        <v>2.9556684230127441E-2</v>
      </c>
      <c r="Q134" s="7">
        <v>3.5125334882180441E-2</v>
      </c>
      <c r="R134" s="7">
        <v>0.13464711704835836</v>
      </c>
      <c r="S134" s="7">
        <v>8.6558860959658937E-2</v>
      </c>
      <c r="T134" s="7">
        <v>8.6558860959658937E-2</v>
      </c>
      <c r="U134" s="7">
        <v>2.578349049862181E-4</v>
      </c>
      <c r="V134" s="7">
        <v>0.40394135114507501</v>
      </c>
      <c r="W134" s="7">
        <f t="shared" si="38"/>
        <v>0.13320648691153769</v>
      </c>
      <c r="AR134" s="5" t="s">
        <v>108</v>
      </c>
      <c r="AS134" s="5" t="s">
        <v>45</v>
      </c>
      <c r="AT134" s="5" t="s">
        <v>49</v>
      </c>
      <c r="AU134" s="2" t="str">
        <f t="shared" si="39"/>
        <v>NA</v>
      </c>
      <c r="AV134" s="2" t="str">
        <f t="shared" si="40"/>
        <v>NA</v>
      </c>
      <c r="AW134" s="2">
        <f t="shared" si="41"/>
        <v>5.5605320458428329</v>
      </c>
      <c r="AX134" s="2">
        <f t="shared" si="42"/>
        <v>103.4035204564687</v>
      </c>
      <c r="AY134" s="2" t="str">
        <f t="shared" si="43"/>
        <v>NA</v>
      </c>
      <c r="AZ134" s="2" t="str">
        <f t="shared" si="44"/>
        <v>NA</v>
      </c>
      <c r="BA134" s="2">
        <f t="shared" si="45"/>
        <v>1.7605029874646094</v>
      </c>
      <c r="BB134" s="2">
        <f t="shared" si="46"/>
        <v>7.167654372068565</v>
      </c>
      <c r="BC134" s="2">
        <f t="shared" si="47"/>
        <v>6.9746993457053366</v>
      </c>
      <c r="BD134" s="2">
        <f t="shared" si="48"/>
        <v>6.0515623974724049</v>
      </c>
      <c r="BE134" s="2" t="str">
        <f t="shared" si="49"/>
        <v>NA</v>
      </c>
      <c r="BF134" s="2" t="str">
        <f t="shared" si="50"/>
        <v>NA</v>
      </c>
      <c r="BG134" s="2" t="str">
        <f t="shared" si="51"/>
        <v>NA</v>
      </c>
      <c r="BH134" s="2">
        <f t="shared" si="52"/>
        <v>311.16233407786177</v>
      </c>
      <c r="BI134" s="2">
        <f t="shared" si="53"/>
        <v>27.551622058124007</v>
      </c>
    </row>
    <row r="135" spans="1:61" hidden="1" x14ac:dyDescent="0.2">
      <c r="A135" t="str">
        <f t="shared" si="54"/>
        <v/>
      </c>
      <c r="B135" t="str">
        <f t="shared" si="55"/>
        <v>UTMiscellaneousClothes Dryer</v>
      </c>
      <c r="C135" t="str">
        <f t="shared" si="56"/>
        <v>UT2021 CPAMiscellaneous_Clothes Dryer</v>
      </c>
      <c r="D135" t="s">
        <v>117</v>
      </c>
      <c r="E135" t="s">
        <v>114</v>
      </c>
      <c r="F135" s="3" t="s">
        <v>109</v>
      </c>
      <c r="G135" s="3" t="s">
        <v>45</v>
      </c>
      <c r="H135" s="3" t="s">
        <v>50</v>
      </c>
      <c r="I135" s="7">
        <v>2.7127223566657241E-2</v>
      </c>
      <c r="J135" s="7">
        <v>0.65557456952755</v>
      </c>
      <c r="K135" s="7">
        <v>3.5758612883320912E-2</v>
      </c>
      <c r="L135" s="7">
        <v>1.3111491390551</v>
      </c>
      <c r="M135" s="7">
        <v>0.89396532208302271</v>
      </c>
      <c r="N135" s="7">
        <v>0.327787284763775</v>
      </c>
      <c r="O135" s="7">
        <v>0.28096052979752145</v>
      </c>
      <c r="P135" s="7">
        <v>9.5937741882080485E-2</v>
      </c>
      <c r="Q135" s="7">
        <v>0.11401296861348696</v>
      </c>
      <c r="R135" s="7">
        <v>0.43704971301836665</v>
      </c>
      <c r="S135" s="7">
        <v>0.28096052979752145</v>
      </c>
      <c r="T135" s="7">
        <v>0.28096052979752145</v>
      </c>
      <c r="U135" s="7">
        <v>8.3690370577985107E-4</v>
      </c>
      <c r="V135" s="7">
        <v>1.3111491390551</v>
      </c>
      <c r="W135" s="7">
        <f t="shared" si="38"/>
        <v>0.43237358625334321</v>
      </c>
      <c r="AR135" s="5" t="s">
        <v>109</v>
      </c>
      <c r="AS135" s="5" t="s">
        <v>45</v>
      </c>
      <c r="AT135" s="5" t="s">
        <v>50</v>
      </c>
      <c r="AU135" s="2" t="str">
        <f t="shared" si="39"/>
        <v>NA</v>
      </c>
      <c r="AV135" s="2" t="str">
        <f t="shared" si="40"/>
        <v>NA</v>
      </c>
      <c r="AW135" s="2">
        <f t="shared" si="41"/>
        <v>5.5605320458428338</v>
      </c>
      <c r="AX135" s="2">
        <f t="shared" si="42"/>
        <v>103.40352045646867</v>
      </c>
      <c r="AY135" s="2" t="str">
        <f t="shared" si="43"/>
        <v>NA</v>
      </c>
      <c r="AZ135" s="2" t="str">
        <f t="shared" si="44"/>
        <v>NA</v>
      </c>
      <c r="BA135" s="2">
        <f t="shared" si="45"/>
        <v>1.7605029874646094</v>
      </c>
      <c r="BB135" s="2">
        <f t="shared" si="46"/>
        <v>7.1676543720685633</v>
      </c>
      <c r="BC135" s="2">
        <f t="shared" si="47"/>
        <v>6.9746993457053357</v>
      </c>
      <c r="BD135" s="2">
        <f t="shared" si="48"/>
        <v>6.0515623974724031</v>
      </c>
      <c r="BE135" s="2" t="str">
        <f t="shared" si="49"/>
        <v>NA</v>
      </c>
      <c r="BF135" s="2" t="str">
        <f t="shared" si="50"/>
        <v>NA</v>
      </c>
      <c r="BG135" s="2" t="str">
        <f t="shared" si="51"/>
        <v>NA</v>
      </c>
      <c r="BH135" s="2">
        <f t="shared" si="52"/>
        <v>311.16233407786183</v>
      </c>
      <c r="BI135" s="2">
        <f t="shared" si="53"/>
        <v>27.551622058124011</v>
      </c>
    </row>
    <row r="136" spans="1:61" hidden="1" x14ac:dyDescent="0.2">
      <c r="A136" t="str">
        <f t="shared" si="54"/>
        <v/>
      </c>
      <c r="B136" t="str">
        <f t="shared" si="55"/>
        <v>UTMiscellaneousOther Miscellaneous</v>
      </c>
      <c r="C136" t="str">
        <f t="shared" si="56"/>
        <v>UT2021 CPAMiscellaneous_Other Miscellaneous</v>
      </c>
      <c r="D136" t="s">
        <v>117</v>
      </c>
      <c r="E136" t="s">
        <v>114</v>
      </c>
      <c r="F136" s="3" t="s">
        <v>110</v>
      </c>
      <c r="G136" s="3" t="s">
        <v>45</v>
      </c>
      <c r="H136" s="3" t="s">
        <v>51</v>
      </c>
      <c r="I136" s="7">
        <v>1.6697309292395255</v>
      </c>
      <c r="J136" s="7">
        <v>1.0612854580940514</v>
      </c>
      <c r="K136" s="7">
        <v>1.5963126990095671</v>
      </c>
      <c r="L136" s="7">
        <v>1.397690903395314</v>
      </c>
      <c r="M136" s="7">
        <v>1.7756715456584953</v>
      </c>
      <c r="N136" s="7">
        <v>1.312553961976505</v>
      </c>
      <c r="O136" s="7">
        <v>3.85243145458921</v>
      </c>
      <c r="P136" s="7">
        <v>1.7024561260364752</v>
      </c>
      <c r="Q136" s="7">
        <v>0.54053187852400175</v>
      </c>
      <c r="R136" s="7">
        <v>1.9575266740022428</v>
      </c>
      <c r="S136" s="7">
        <v>0.46655274480573522</v>
      </c>
      <c r="T136" s="7">
        <v>1.6760178618307167</v>
      </c>
      <c r="U136" s="7">
        <v>8.5</v>
      </c>
      <c r="V136" s="7">
        <v>2.5066140468241427</v>
      </c>
      <c r="W136" s="7">
        <f t="shared" si="38"/>
        <v>2.1439554488561416</v>
      </c>
      <c r="AR136" s="5" t="s">
        <v>110</v>
      </c>
      <c r="AS136" s="5" t="s">
        <v>45</v>
      </c>
      <c r="AT136" s="5" t="s">
        <v>51</v>
      </c>
      <c r="AU136" s="2">
        <f t="shared" si="39"/>
        <v>0.29716720701329047</v>
      </c>
      <c r="AV136" s="2">
        <f t="shared" si="40"/>
        <v>4.8127185249803084E-2</v>
      </c>
      <c r="AW136" s="2">
        <f t="shared" si="41"/>
        <v>1.401254880623219</v>
      </c>
      <c r="AX136" s="2">
        <f t="shared" si="42"/>
        <v>1.6943094417891555</v>
      </c>
      <c r="AY136" s="2">
        <f t="shared" si="43"/>
        <v>-0.14232899470188332</v>
      </c>
      <c r="AZ136" s="2">
        <f t="shared" si="44"/>
        <v>1.7905434876576631</v>
      </c>
      <c r="BA136" s="2">
        <f t="shared" si="45"/>
        <v>-5.7398407866022239E-2</v>
      </c>
      <c r="BB136" s="2">
        <f t="shared" si="46"/>
        <v>4.1042376316184068</v>
      </c>
      <c r="BC136" s="2">
        <f t="shared" si="47"/>
        <v>1.5638029244691878</v>
      </c>
      <c r="BD136" s="2">
        <f t="shared" si="48"/>
        <v>2.5251171119170976</v>
      </c>
      <c r="BE136" s="2">
        <f t="shared" si="49"/>
        <v>0.35280394518839353</v>
      </c>
      <c r="BF136" s="2">
        <f t="shared" si="50"/>
        <v>5.020181455940631</v>
      </c>
      <c r="BG136" s="2">
        <f t="shared" si="51"/>
        <v>-0.53777421163601458</v>
      </c>
      <c r="BH136" s="2">
        <f t="shared" si="52"/>
        <v>3.7659310669986432</v>
      </c>
      <c r="BI136" s="2">
        <f t="shared" si="53"/>
        <v>-2.3865040461821696E-2</v>
      </c>
    </row>
    <row r="137" spans="1:61" hidden="1" x14ac:dyDescent="0.2">
      <c r="A137">
        <f t="shared" si="54"/>
        <v>1</v>
      </c>
      <c r="B137" t="str">
        <f t="shared" si="55"/>
        <v>IDCoolingAir-Cooled Chiller</v>
      </c>
      <c r="C137" t="str">
        <f t="shared" si="56"/>
        <v>ID2021 CPACooling_Air-Cooled Chiller</v>
      </c>
      <c r="D137" t="s">
        <v>119</v>
      </c>
      <c r="E137" t="s">
        <v>114</v>
      </c>
      <c r="F137" s="3" t="s">
        <v>66</v>
      </c>
      <c r="G137" s="3" t="s">
        <v>3</v>
      </c>
      <c r="H137" s="3" t="s">
        <v>4</v>
      </c>
      <c r="I137" s="7">
        <v>2.8656345974661805</v>
      </c>
      <c r="J137" s="7">
        <v>1.9276055783937911</v>
      </c>
      <c r="K137" s="7">
        <v>1.7814531183761209</v>
      </c>
      <c r="L137" s="7">
        <v>1.9926122501027845</v>
      </c>
      <c r="M137" s="7">
        <v>8.1435660507532361</v>
      </c>
      <c r="N137" s="7">
        <v>1.1740189342332101</v>
      </c>
      <c r="O137" s="7">
        <v>3.3412207023374294</v>
      </c>
      <c r="P137" s="7">
        <v>2.0278905937435683</v>
      </c>
      <c r="Q137" s="7">
        <v>1.3024085435067962</v>
      </c>
      <c r="R137" s="7">
        <v>1.5609425463177156</v>
      </c>
      <c r="S137" s="7">
        <v>1.7283908855099914</v>
      </c>
      <c r="T137" s="7">
        <v>3.4313221738903703</v>
      </c>
      <c r="U137" s="7">
        <v>40.118884364526529</v>
      </c>
      <c r="V137" s="7">
        <v>2.010448034497395</v>
      </c>
      <c r="W137" s="7">
        <f>AVERAGE(I137:V137)</f>
        <v>5.2433141695467951</v>
      </c>
      <c r="AR137" s="5" t="s">
        <v>66</v>
      </c>
      <c r="AS137" s="5" t="s">
        <v>3</v>
      </c>
      <c r="AT137" s="5" t="s">
        <v>4</v>
      </c>
      <c r="AU137" s="2">
        <f t="shared" si="39"/>
        <v>-0.48526198574633717</v>
      </c>
      <c r="AV137" s="2">
        <f t="shared" si="40"/>
        <v>-0.65522930083993225</v>
      </c>
      <c r="AW137" s="2">
        <f t="shared" si="41"/>
        <v>-0.65407757190604188</v>
      </c>
      <c r="AX137" s="2">
        <f t="shared" si="42"/>
        <v>-0.64446586264180317</v>
      </c>
      <c r="AY137" s="2">
        <f t="shared" si="43"/>
        <v>0.2847871453535713</v>
      </c>
      <c r="AZ137" s="2">
        <f t="shared" si="44"/>
        <v>-0.83269625622368126</v>
      </c>
      <c r="BA137" s="2">
        <f t="shared" si="45"/>
        <v>-0.60678695362508561</v>
      </c>
      <c r="BB137" s="2">
        <f t="shared" si="46"/>
        <v>-0.71020604656875919</v>
      </c>
      <c r="BC137" s="2">
        <f t="shared" si="47"/>
        <v>-0.62776086444712242</v>
      </c>
      <c r="BD137" s="2">
        <f t="shared" si="48"/>
        <v>0.52367907185701323</v>
      </c>
      <c r="BE137" s="2">
        <f t="shared" si="49"/>
        <v>-0.33937439512071765</v>
      </c>
      <c r="BF137" s="2">
        <f t="shared" si="50"/>
        <v>0.51398451344826057</v>
      </c>
      <c r="BG137" s="2">
        <f t="shared" si="51"/>
        <v>9.1868515083527003E-2</v>
      </c>
      <c r="BH137" s="2">
        <f t="shared" si="52"/>
        <v>-0.30352219280574877</v>
      </c>
      <c r="BI137" s="2">
        <f t="shared" si="53"/>
        <v>-0.26445892871713328</v>
      </c>
    </row>
    <row r="138" spans="1:61" hidden="1" x14ac:dyDescent="0.2">
      <c r="A138" t="str">
        <f t="shared" si="54"/>
        <v/>
      </c>
      <c r="B138" t="str">
        <f t="shared" si="55"/>
        <v>IDCoolingWater-Cooled Chiller</v>
      </c>
      <c r="C138" t="str">
        <f t="shared" si="56"/>
        <v>ID2021 CPACooling_Water-Cooled Chiller</v>
      </c>
      <c r="D138" t="s">
        <v>119</v>
      </c>
      <c r="E138" t="s">
        <v>114</v>
      </c>
      <c r="F138" s="3" t="s">
        <v>67</v>
      </c>
      <c r="G138" s="3" t="s">
        <v>3</v>
      </c>
      <c r="H138" s="3" t="s">
        <v>5</v>
      </c>
      <c r="I138" s="7">
        <v>2.9983622802481857</v>
      </c>
      <c r="J138" s="7">
        <v>2.0249437675946389</v>
      </c>
      <c r="K138" s="7">
        <v>1.8714110551203311</v>
      </c>
      <c r="L138" s="7">
        <v>2.0932330775056864</v>
      </c>
      <c r="M138" s="7">
        <v>8.1920717386796298</v>
      </c>
      <c r="N138" s="7">
        <v>1.233303301547084</v>
      </c>
      <c r="O138" s="7">
        <v>3.9440262395046473</v>
      </c>
      <c r="P138" s="7">
        <v>2.4103686915075091</v>
      </c>
      <c r="Q138" s="7">
        <v>1.5480543114633372</v>
      </c>
      <c r="R138" s="7">
        <v>2.111685196729256</v>
      </c>
      <c r="S138" s="7">
        <v>1.8156693417006922</v>
      </c>
      <c r="T138" s="7">
        <v>3.6045934544443079</v>
      </c>
      <c r="U138" s="7">
        <v>41.977071923474597</v>
      </c>
      <c r="V138" s="7">
        <v>2.1119695144899175</v>
      </c>
      <c r="W138" s="7">
        <f t="shared" ref="W138:W181" si="57">AVERAGE(I138:V138)</f>
        <v>5.5669117067149871</v>
      </c>
      <c r="AR138" s="5" t="s">
        <v>67</v>
      </c>
      <c r="AS138" s="5" t="s">
        <v>3</v>
      </c>
      <c r="AT138" s="5" t="s">
        <v>5</v>
      </c>
      <c r="AU138" s="2">
        <f t="shared" si="39"/>
        <v>-0.47434225505033889</v>
      </c>
      <c r="AV138" s="2">
        <f t="shared" si="40"/>
        <v>-0.6442423312186718</v>
      </c>
      <c r="AW138" s="2">
        <f t="shared" si="41"/>
        <v>-0.6430538995985049</v>
      </c>
      <c r="AX138" s="2">
        <f t="shared" si="42"/>
        <v>-0.63313588948575494</v>
      </c>
      <c r="AY138" s="2">
        <f t="shared" si="43"/>
        <v>0.28907948105358638</v>
      </c>
      <c r="AZ138" s="2">
        <f t="shared" si="44"/>
        <v>-0.82736470932926209</v>
      </c>
      <c r="BA138" s="2">
        <f t="shared" si="45"/>
        <v>-0.59247343056352264</v>
      </c>
      <c r="BB138" s="2">
        <f t="shared" si="46"/>
        <v>-0.73467236146311543</v>
      </c>
      <c r="BC138" s="2">
        <f t="shared" si="47"/>
        <v>-0.65918774481714548</v>
      </c>
      <c r="BD138" s="2">
        <f t="shared" si="48"/>
        <v>0.63546162926658689</v>
      </c>
      <c r="BE138" s="2">
        <f t="shared" si="49"/>
        <v>-0.3146308739245538</v>
      </c>
      <c r="BF138" s="2">
        <f t="shared" si="50"/>
        <v>0.57069032022063992</v>
      </c>
      <c r="BG138" s="2">
        <f t="shared" si="51"/>
        <v>0.1150315801962507</v>
      </c>
      <c r="BH138" s="2">
        <f t="shared" si="52"/>
        <v>-0.28132720776738074</v>
      </c>
      <c r="BI138" s="2">
        <f t="shared" si="53"/>
        <v>-0.26453042929940818</v>
      </c>
    </row>
    <row r="139" spans="1:61" hidden="1" x14ac:dyDescent="0.2">
      <c r="A139" t="str">
        <f t="shared" si="54"/>
        <v/>
      </c>
      <c r="B139" t="str">
        <f t="shared" si="55"/>
        <v>IDCoolingRTU</v>
      </c>
      <c r="C139" t="str">
        <f t="shared" si="56"/>
        <v>ID2021 CPACooling_RTU</v>
      </c>
      <c r="D139" t="s">
        <v>119</v>
      </c>
      <c r="E139" t="s">
        <v>114</v>
      </c>
      <c r="F139" s="3" t="s">
        <v>68</v>
      </c>
      <c r="G139" s="3" t="s">
        <v>3</v>
      </c>
      <c r="H139" s="3" t="s">
        <v>6</v>
      </c>
      <c r="I139" s="7">
        <v>2.5621322532903559</v>
      </c>
      <c r="J139" s="7">
        <v>1.8672542088818289</v>
      </c>
      <c r="K139" s="7">
        <v>1.7256776336916753</v>
      </c>
      <c r="L139" s="7">
        <v>1.9302255878374568</v>
      </c>
      <c r="M139" s="7">
        <v>8.1601491919246545</v>
      </c>
      <c r="N139" s="7">
        <v>1.1372615958502259</v>
      </c>
      <c r="O139" s="7">
        <v>2.7303349587410515</v>
      </c>
      <c r="P139" s="7">
        <v>2.0074032450951451</v>
      </c>
      <c r="Q139" s="7">
        <v>1.2892505861713115</v>
      </c>
      <c r="R139" s="7">
        <v>1.9467275459354278</v>
      </c>
      <c r="S139" s="7">
        <v>1.6742767253510238</v>
      </c>
      <c r="T139" s="7">
        <v>3.3238909676559474</v>
      </c>
      <c r="U139" s="7">
        <v>35.869851546064979</v>
      </c>
      <c r="V139" s="7">
        <v>1.9475029519688138</v>
      </c>
      <c r="W139" s="7">
        <f t="shared" si="57"/>
        <v>4.8694242141757078</v>
      </c>
      <c r="AR139" s="5" t="s">
        <v>68</v>
      </c>
      <c r="AS139" s="5" t="s">
        <v>3</v>
      </c>
      <c r="AT139" s="5" t="s">
        <v>6</v>
      </c>
      <c r="AU139" s="2">
        <f t="shared" si="39"/>
        <v>-0.55854921352398179</v>
      </c>
      <c r="AV139" s="2">
        <f t="shared" si="40"/>
        <v>-0.69942598311635318</v>
      </c>
      <c r="AW139" s="2">
        <f t="shared" si="41"/>
        <v>-0.69842189607280825</v>
      </c>
      <c r="AX139" s="2">
        <f t="shared" si="42"/>
        <v>-0.69004232649306085</v>
      </c>
      <c r="AY139" s="2">
        <f t="shared" si="43"/>
        <v>6.4540905752921374E-2</v>
      </c>
      <c r="AZ139" s="2">
        <f t="shared" si="44"/>
        <v>-0.85414317855597821</v>
      </c>
      <c r="BA139" s="2">
        <f t="shared" si="45"/>
        <v>-0.66631974858087517</v>
      </c>
      <c r="BB139" s="2">
        <f t="shared" si="46"/>
        <v>-0.54396798212402153</v>
      </c>
      <c r="BC139" s="2">
        <f t="shared" si="47"/>
        <v>-0.4142287576788044</v>
      </c>
      <c r="BD139" s="2">
        <f t="shared" si="48"/>
        <v>-0.377331883605868</v>
      </c>
      <c r="BE139" s="2">
        <f t="shared" si="49"/>
        <v>-0.40425990060747752</v>
      </c>
      <c r="BF139" s="2">
        <f t="shared" si="50"/>
        <v>0.36528357038964665</v>
      </c>
      <c r="BG139" s="2">
        <f t="shared" si="51"/>
        <v>-6.3589240808446745E-2</v>
      </c>
      <c r="BH139" s="2">
        <f t="shared" si="52"/>
        <v>-0.39280474620177108</v>
      </c>
      <c r="BI139" s="2">
        <f t="shared" si="53"/>
        <v>-0.34511804898605836</v>
      </c>
    </row>
    <row r="140" spans="1:61" hidden="1" x14ac:dyDescent="0.2">
      <c r="A140" t="str">
        <f t="shared" si="54"/>
        <v/>
      </c>
      <c r="B140" t="str">
        <f t="shared" si="55"/>
        <v>IDCoolingPTAC</v>
      </c>
      <c r="C140" t="str">
        <f t="shared" si="56"/>
        <v>ID2021 CPACooling_PTAC</v>
      </c>
      <c r="D140" t="s">
        <v>119</v>
      </c>
      <c r="E140" t="s">
        <v>114</v>
      </c>
      <c r="F140" s="3" t="s">
        <v>69</v>
      </c>
      <c r="G140" s="3" t="s">
        <v>3</v>
      </c>
      <c r="H140" s="3" t="s">
        <v>7</v>
      </c>
      <c r="I140" s="7">
        <v>2.1072150618434393</v>
      </c>
      <c r="J140" s="7">
        <v>1.5357154917328308</v>
      </c>
      <c r="K140" s="7">
        <v>1.4192764237410145</v>
      </c>
      <c r="L140" s="7">
        <v>1.9535289047358424</v>
      </c>
      <c r="M140" s="7">
        <v>6.7112809114481484</v>
      </c>
      <c r="N140" s="7">
        <v>0.93533609006877516</v>
      </c>
      <c r="O140" s="7">
        <v>2.2455526804083439</v>
      </c>
      <c r="P140" s="7">
        <v>1.650980486204634</v>
      </c>
      <c r="Q140" s="7">
        <v>1.0603388057668679</v>
      </c>
      <c r="R140" s="7">
        <v>1.601078008690821</v>
      </c>
      <c r="S140" s="7">
        <v>1.3770019595291234</v>
      </c>
      <c r="T140" s="7">
        <v>2.7337203620051476</v>
      </c>
      <c r="U140" s="7">
        <v>29.501010865808151</v>
      </c>
      <c r="V140" s="7">
        <v>1.9710148558292926</v>
      </c>
      <c r="W140" s="7">
        <f t="shared" si="57"/>
        <v>4.0573607791294597</v>
      </c>
      <c r="AR140" s="5" t="s">
        <v>69</v>
      </c>
      <c r="AS140" s="5" t="s">
        <v>3</v>
      </c>
      <c r="AT140" s="5" t="s">
        <v>7</v>
      </c>
      <c r="AU140" s="2">
        <f t="shared" si="39"/>
        <v>-0.66947761411229423</v>
      </c>
      <c r="AV140" s="2">
        <f t="shared" si="40"/>
        <v>-0.77495466258132606</v>
      </c>
      <c r="AW140" s="2">
        <f t="shared" si="41"/>
        <v>-0.77420288400161019</v>
      </c>
      <c r="AX140" s="2">
        <f t="shared" si="42"/>
        <v>-0.6966384143775799</v>
      </c>
      <c r="AY140" s="2">
        <f t="shared" si="43"/>
        <v>-0.2029584931691375</v>
      </c>
      <c r="AZ140" s="2">
        <f t="shared" si="44"/>
        <v>-0.89079429440705249</v>
      </c>
      <c r="BA140" s="2">
        <f t="shared" si="45"/>
        <v>-0.7501674111783464</v>
      </c>
      <c r="BB140" s="2">
        <f t="shared" si="46"/>
        <v>-0.65856037590785532</v>
      </c>
      <c r="BC140" s="2">
        <f t="shared" si="47"/>
        <v>-0.56142221391891223</v>
      </c>
      <c r="BD140" s="2">
        <f t="shared" si="48"/>
        <v>-0.53379684043677056</v>
      </c>
      <c r="BE140" s="2">
        <f t="shared" si="49"/>
        <v>-0.55395834586220083</v>
      </c>
      <c r="BF140" s="2">
        <f t="shared" si="50"/>
        <v>2.2213113948061913E-2</v>
      </c>
      <c r="BG140" s="2">
        <f t="shared" si="51"/>
        <v>-0.29889190872304838</v>
      </c>
      <c r="BH140" s="2">
        <f t="shared" si="52"/>
        <v>-0.44056271558401394</v>
      </c>
      <c r="BI140" s="2">
        <f t="shared" si="53"/>
        <v>-0.50149908168650725</v>
      </c>
    </row>
    <row r="141" spans="1:61" hidden="1" x14ac:dyDescent="0.2">
      <c r="A141" t="str">
        <f t="shared" si="54"/>
        <v/>
      </c>
      <c r="B141" t="str">
        <f t="shared" si="55"/>
        <v>IDCoolingPTHP</v>
      </c>
      <c r="C141" t="str">
        <f t="shared" si="56"/>
        <v>ID2021 CPACooling_PTHP</v>
      </c>
      <c r="D141" t="s">
        <v>119</v>
      </c>
      <c r="E141" t="s">
        <v>114</v>
      </c>
      <c r="F141" s="3" t="s">
        <v>70</v>
      </c>
      <c r="G141" s="3" t="s">
        <v>3</v>
      </c>
      <c r="H141" s="3" t="s">
        <v>8</v>
      </c>
      <c r="I141" s="7">
        <v>2.5619306798937371</v>
      </c>
      <c r="J141" s="7">
        <v>1.8663364701295371</v>
      </c>
      <c r="K141" s="7">
        <v>1.7254430482363632</v>
      </c>
      <c r="L141" s="7">
        <v>1.9278557590003327</v>
      </c>
      <c r="M141" s="7">
        <v>8.1584908778075125</v>
      </c>
      <c r="N141" s="7">
        <v>0.96087397901312999</v>
      </c>
      <c r="O141" s="7">
        <v>2.7213692502374625</v>
      </c>
      <c r="P141" s="7">
        <v>2.0048334034528339</v>
      </c>
      <c r="Q141" s="7">
        <v>1.287600110686721</v>
      </c>
      <c r="R141" s="7">
        <v>1.9452124354803755</v>
      </c>
      <c r="S141" s="7">
        <v>1.6740491272410021</v>
      </c>
      <c r="T141" s="7">
        <v>3.3234391240086567</v>
      </c>
      <c r="U141" s="7">
        <v>35.867029518512318</v>
      </c>
      <c r="V141" s="7">
        <v>1.9451119108982566</v>
      </c>
      <c r="W141" s="7">
        <f t="shared" si="57"/>
        <v>4.8549696924713031</v>
      </c>
      <c r="AR141" s="5" t="s">
        <v>70</v>
      </c>
      <c r="AS141" s="5" t="s">
        <v>3</v>
      </c>
      <c r="AT141" s="5" t="s">
        <v>8</v>
      </c>
      <c r="AU141" s="2">
        <f t="shared" si="39"/>
        <v>-0.59815423867717987</v>
      </c>
      <c r="AV141" s="2">
        <f t="shared" si="40"/>
        <v>-0.72650512225857788</v>
      </c>
      <c r="AW141" s="2">
        <f t="shared" si="41"/>
        <v>-0.72549388012497928</v>
      </c>
      <c r="AX141" s="2">
        <f t="shared" si="42"/>
        <v>-0.7006251719726988</v>
      </c>
      <c r="AY141" s="2">
        <f t="shared" si="43"/>
        <v>-3.1085727372658245E-2</v>
      </c>
      <c r="AZ141" s="2">
        <f t="shared" si="44"/>
        <v>-0.88781260342866042</v>
      </c>
      <c r="BA141" s="2">
        <f t="shared" si="45"/>
        <v>-0.69722967051352669</v>
      </c>
      <c r="BB141" s="2">
        <f t="shared" si="46"/>
        <v>-0.58537997913231221</v>
      </c>
      <c r="BC141" s="2">
        <f t="shared" si="47"/>
        <v>-0.46742229669286806</v>
      </c>
      <c r="BD141" s="2">
        <f t="shared" si="48"/>
        <v>-0.43359150614768249</v>
      </c>
      <c r="BE141" s="2">
        <f t="shared" si="49"/>
        <v>-0.45773814143455971</v>
      </c>
      <c r="BF141" s="2">
        <f t="shared" si="50"/>
        <v>0.24272515330641231</v>
      </c>
      <c r="BG141" s="2">
        <f t="shared" si="51"/>
        <v>-0.14759990022432123</v>
      </c>
      <c r="BH141" s="2">
        <f t="shared" si="52"/>
        <v>-0.4479148028236094</v>
      </c>
      <c r="BI141" s="2">
        <f t="shared" si="53"/>
        <v>-0.40350218237176438</v>
      </c>
    </row>
    <row r="142" spans="1:61" hidden="1" x14ac:dyDescent="0.2">
      <c r="A142" t="str">
        <f t="shared" si="54"/>
        <v/>
      </c>
      <c r="B142" t="str">
        <f t="shared" si="55"/>
        <v>IDCoolingEvaporative AC</v>
      </c>
      <c r="C142" t="str">
        <f t="shared" si="56"/>
        <v>ID2021 CPACooling_Evaporative AC</v>
      </c>
      <c r="D142" t="s">
        <v>119</v>
      </c>
      <c r="E142" t="s">
        <v>114</v>
      </c>
      <c r="F142" s="3" t="s">
        <v>71</v>
      </c>
      <c r="G142" s="3" t="s">
        <v>3</v>
      </c>
      <c r="H142" s="3" t="s">
        <v>9</v>
      </c>
      <c r="I142" s="7">
        <v>1.0248529013161425</v>
      </c>
      <c r="J142" s="7">
        <v>0.74690168355273157</v>
      </c>
      <c r="K142" s="7">
        <v>0.69027105347667017</v>
      </c>
      <c r="L142" s="7">
        <v>0.77209023513498276</v>
      </c>
      <c r="M142" s="7">
        <v>3.264059676769862</v>
      </c>
      <c r="N142" s="7">
        <v>0.45490463834009037</v>
      </c>
      <c r="O142" s="7">
        <v>1.0921339834964205</v>
      </c>
      <c r="P142" s="7">
        <v>0.80296129803805805</v>
      </c>
      <c r="Q142" s="7">
        <v>0.51570023446852464</v>
      </c>
      <c r="R142" s="7">
        <v>0.77869101837417121</v>
      </c>
      <c r="S142" s="7">
        <v>0.66971069014040951</v>
      </c>
      <c r="T142" s="7">
        <v>1.329556387062379</v>
      </c>
      <c r="U142" s="7">
        <v>14.347940618425994</v>
      </c>
      <c r="V142" s="7">
        <v>0.77900118078752556</v>
      </c>
      <c r="W142" s="7">
        <f t="shared" si="57"/>
        <v>1.9477696856702829</v>
      </c>
      <c r="AR142" s="5" t="s">
        <v>71</v>
      </c>
      <c r="AS142" s="5" t="s">
        <v>3</v>
      </c>
      <c r="AT142" s="5" t="s">
        <v>9</v>
      </c>
      <c r="AU142" s="2">
        <f t="shared" si="39"/>
        <v>-0.55854921352398179</v>
      </c>
      <c r="AV142" s="2">
        <f t="shared" si="40"/>
        <v>-0.69942598311635318</v>
      </c>
      <c r="AW142" s="2">
        <f t="shared" si="41"/>
        <v>-0.69842189607280836</v>
      </c>
      <c r="AX142" s="2">
        <f t="shared" si="42"/>
        <v>-0.69004232649306085</v>
      </c>
      <c r="AY142" s="2">
        <f t="shared" si="43"/>
        <v>6.4540905752921374E-2</v>
      </c>
      <c r="AZ142" s="2">
        <f t="shared" si="44"/>
        <v>-0.85414317855597821</v>
      </c>
      <c r="BA142" s="2">
        <f t="shared" si="45"/>
        <v>-0.66631974858087528</v>
      </c>
      <c r="BB142" s="2">
        <f t="shared" si="46"/>
        <v>-0.54396798212402153</v>
      </c>
      <c r="BC142" s="2">
        <f t="shared" si="47"/>
        <v>-0.4142287576788044</v>
      </c>
      <c r="BD142" s="2">
        <f t="shared" si="48"/>
        <v>-0.37733188360586789</v>
      </c>
      <c r="BE142" s="2">
        <f t="shared" si="49"/>
        <v>-0.40425990060747763</v>
      </c>
      <c r="BF142" s="2">
        <f t="shared" si="50"/>
        <v>0.36528357038964665</v>
      </c>
      <c r="BG142" s="2">
        <f t="shared" si="51"/>
        <v>-6.3589240808446412E-2</v>
      </c>
      <c r="BH142" s="2">
        <f t="shared" si="52"/>
        <v>-0.39280474620177119</v>
      </c>
      <c r="BI142" s="2">
        <f t="shared" si="53"/>
        <v>-0.34511804898605836</v>
      </c>
    </row>
    <row r="143" spans="1:61" hidden="1" x14ac:dyDescent="0.2">
      <c r="A143" t="str">
        <f t="shared" si="54"/>
        <v/>
      </c>
      <c r="B143" t="str">
        <f t="shared" si="55"/>
        <v>IDCoolingAir-Source Heat Pump</v>
      </c>
      <c r="C143" t="str">
        <f t="shared" si="56"/>
        <v>ID2021 CPACooling_Air-Source Heat Pump</v>
      </c>
      <c r="D143" t="s">
        <v>119</v>
      </c>
      <c r="E143" t="s">
        <v>114</v>
      </c>
      <c r="F143" s="3" t="s">
        <v>72</v>
      </c>
      <c r="G143" s="3" t="s">
        <v>3</v>
      </c>
      <c r="H143" s="3" t="s">
        <v>10</v>
      </c>
      <c r="I143" s="7">
        <v>2.5619306798937371</v>
      </c>
      <c r="J143" s="7">
        <v>1.8663364701295371</v>
      </c>
      <c r="K143" s="7">
        <v>1.7254430482363632</v>
      </c>
      <c r="L143" s="7">
        <v>1.9278557590003327</v>
      </c>
      <c r="M143" s="7">
        <v>8.1584908778075125</v>
      </c>
      <c r="N143" s="7">
        <v>0.96087397901312999</v>
      </c>
      <c r="O143" s="7">
        <v>2.7213692502374625</v>
      </c>
      <c r="P143" s="7">
        <v>2.0048334034528339</v>
      </c>
      <c r="Q143" s="7">
        <v>1.287600110686721</v>
      </c>
      <c r="R143" s="7">
        <v>1.9452124354803755</v>
      </c>
      <c r="S143" s="7">
        <v>1.6740491272410021</v>
      </c>
      <c r="T143" s="7">
        <v>3.3234391240086567</v>
      </c>
      <c r="U143" s="7">
        <v>35.867029518512318</v>
      </c>
      <c r="V143" s="7">
        <v>1.9451119108982566</v>
      </c>
      <c r="W143" s="7">
        <f t="shared" si="57"/>
        <v>4.8549696924713031</v>
      </c>
      <c r="AR143" s="5" t="s">
        <v>72</v>
      </c>
      <c r="AS143" s="5" t="s">
        <v>3</v>
      </c>
      <c r="AT143" s="5" t="s">
        <v>10</v>
      </c>
      <c r="AU143" s="2">
        <f t="shared" si="39"/>
        <v>-0.55856383113299657</v>
      </c>
      <c r="AV143" s="2">
        <f t="shared" si="40"/>
        <v>-0.69953340987412016</v>
      </c>
      <c r="AW143" s="2">
        <f t="shared" si="41"/>
        <v>-0.69844577319889245</v>
      </c>
      <c r="AX143" s="2">
        <f t="shared" si="42"/>
        <v>-0.69012917235278426</v>
      </c>
      <c r="AY143" s="2">
        <f t="shared" si="43"/>
        <v>6.4416341316071657E-2</v>
      </c>
      <c r="AZ143" s="2">
        <f t="shared" si="44"/>
        <v>-0.86715026798692862</v>
      </c>
      <c r="BA143" s="2">
        <f t="shared" si="45"/>
        <v>-0.66664204221901968</v>
      </c>
      <c r="BB143" s="2">
        <f t="shared" si="46"/>
        <v>-0.54395301864745726</v>
      </c>
      <c r="BC143" s="2">
        <f t="shared" si="47"/>
        <v>-0.41420953715499698</v>
      </c>
      <c r="BD143" s="2">
        <f t="shared" si="48"/>
        <v>-0.37779687879935386</v>
      </c>
      <c r="BE143" s="2">
        <f t="shared" si="49"/>
        <v>-0.4042113267417039</v>
      </c>
      <c r="BF143" s="2">
        <f t="shared" si="50"/>
        <v>0.36539488923650398</v>
      </c>
      <c r="BG143" s="2">
        <f t="shared" si="51"/>
        <v>-6.3620247857872014E-2</v>
      </c>
      <c r="BH143" s="2">
        <f t="shared" si="52"/>
        <v>-0.39351579906975676</v>
      </c>
      <c r="BI143" s="2">
        <f t="shared" si="53"/>
        <v>-0.3432569555221775</v>
      </c>
    </row>
    <row r="144" spans="1:61" hidden="1" x14ac:dyDescent="0.2">
      <c r="A144" t="str">
        <f t="shared" si="54"/>
        <v/>
      </c>
      <c r="B144" t="str">
        <f t="shared" si="55"/>
        <v>IDCoolingGeothermal Heat Pump</v>
      </c>
      <c r="C144" t="str">
        <f t="shared" si="56"/>
        <v>ID2021 CPACooling_Geothermal Heat Pump</v>
      </c>
      <c r="D144" t="s">
        <v>119</v>
      </c>
      <c r="E144" t="s">
        <v>114</v>
      </c>
      <c r="F144" s="3" t="s">
        <v>73</v>
      </c>
      <c r="G144" s="3" t="s">
        <v>3</v>
      </c>
      <c r="H144" s="3" t="s">
        <v>11</v>
      </c>
      <c r="I144" s="7">
        <v>2.3784400967298773</v>
      </c>
      <c r="J144" s="7">
        <v>1.7329201990151075</v>
      </c>
      <c r="K144" s="7">
        <v>1.6018835377026854</v>
      </c>
      <c r="L144" s="7">
        <v>1.6932427041250619</v>
      </c>
      <c r="M144" s="7">
        <v>7.5743497300443741</v>
      </c>
      <c r="N144" s="7">
        <v>0.97354270287435796</v>
      </c>
      <c r="O144" s="7">
        <v>2.5295473633643835</v>
      </c>
      <c r="P144" s="7">
        <v>1.8622071923045784</v>
      </c>
      <c r="Q144" s="7">
        <v>1.1959987212919527</v>
      </c>
      <c r="R144" s="7">
        <v>1.877979409037426</v>
      </c>
      <c r="S144" s="7">
        <v>1.5541699512910037</v>
      </c>
      <c r="T144" s="7">
        <v>3.085446620071354</v>
      </c>
      <c r="U144" s="7">
        <v>33.29816135421828</v>
      </c>
      <c r="V144" s="7">
        <v>1.7083988449130969</v>
      </c>
      <c r="W144" s="7">
        <f t="shared" si="57"/>
        <v>4.5047348876416811</v>
      </c>
      <c r="AR144" s="5" t="s">
        <v>73</v>
      </c>
      <c r="AS144" s="5" t="s">
        <v>3</v>
      </c>
      <c r="AT144" s="5" t="s">
        <v>11</v>
      </c>
      <c r="AU144" s="2">
        <f t="shared" si="39"/>
        <v>-0.32748804991496461</v>
      </c>
      <c r="AV144" s="2">
        <f t="shared" si="40"/>
        <v>-0.54215578618343296</v>
      </c>
      <c r="AW144" s="2">
        <f t="shared" si="41"/>
        <v>-0.54059485613507952</v>
      </c>
      <c r="AX144" s="2">
        <f t="shared" si="42"/>
        <v>-0.55328894295431019</v>
      </c>
      <c r="AY144" s="2">
        <f t="shared" si="43"/>
        <v>0.62166188584674353</v>
      </c>
      <c r="AZ144" s="2">
        <f t="shared" si="44"/>
        <v>-0.62459205395487505</v>
      </c>
      <c r="BA144" s="2">
        <f t="shared" si="45"/>
        <v>-0.49087739160313359</v>
      </c>
      <c r="BB144" s="2">
        <f t="shared" si="46"/>
        <v>-0.30408035591315385</v>
      </c>
      <c r="BC144" s="2">
        <f t="shared" si="47"/>
        <v>-0.10609409319294827</v>
      </c>
      <c r="BD144" s="2">
        <f t="shared" si="48"/>
        <v>-0.362037168809618</v>
      </c>
      <c r="BE144" s="2">
        <f t="shared" si="49"/>
        <v>-9.2146291723849583E-2</v>
      </c>
      <c r="BF144" s="2">
        <f t="shared" si="50"/>
        <v>1.0805679414406408</v>
      </c>
      <c r="BG144" s="2">
        <f t="shared" si="51"/>
        <v>0.42654050018037726</v>
      </c>
      <c r="BH144" s="2">
        <f t="shared" si="52"/>
        <v>-0.12589361632846885</v>
      </c>
      <c r="BI144" s="2">
        <f t="shared" si="53"/>
        <v>1.2621652578844733E-2</v>
      </c>
    </row>
    <row r="145" spans="1:61" hidden="1" x14ac:dyDescent="0.2">
      <c r="A145" t="str">
        <f t="shared" si="54"/>
        <v/>
      </c>
      <c r="B145" t="str">
        <f t="shared" si="55"/>
        <v>IDHeatingElectric Furnace</v>
      </c>
      <c r="C145" t="str">
        <f t="shared" si="56"/>
        <v>ID2021 CPAHeating_Electric Furnace</v>
      </c>
      <c r="D145" t="s">
        <v>119</v>
      </c>
      <c r="E145" t="s">
        <v>114</v>
      </c>
      <c r="F145" s="3" t="s">
        <v>74</v>
      </c>
      <c r="G145" s="3" t="s">
        <v>12</v>
      </c>
      <c r="H145" s="3" t="s">
        <v>13</v>
      </c>
      <c r="I145" s="7">
        <v>1.4398253284399725</v>
      </c>
      <c r="J145" s="7">
        <v>4.1020157286818089</v>
      </c>
      <c r="K145" s="7">
        <v>0.70992687139842159</v>
      </c>
      <c r="L145" s="7">
        <v>4.2736148203944309</v>
      </c>
      <c r="M145" s="7">
        <v>4.8262983913236184</v>
      </c>
      <c r="N145" s="7">
        <v>0.84368950901965156</v>
      </c>
      <c r="O145" s="7">
        <v>9.5883060999810645</v>
      </c>
      <c r="P145" s="7">
        <v>9.6400113140879178</v>
      </c>
      <c r="Q145" s="7">
        <v>7.816766564298895</v>
      </c>
      <c r="R145" s="7">
        <v>8.1698610724514786</v>
      </c>
      <c r="S145" s="7">
        <v>0.83304069379095758</v>
      </c>
      <c r="T145" s="7">
        <v>1.2479548633876623</v>
      </c>
      <c r="U145" s="7">
        <v>1.4398253284399725</v>
      </c>
      <c r="V145" s="7">
        <v>4.4774811326460338</v>
      </c>
      <c r="W145" s="7">
        <f t="shared" si="57"/>
        <v>4.243472694167278</v>
      </c>
      <c r="AR145" s="5" t="s">
        <v>74</v>
      </c>
      <c r="AS145" s="5" t="s">
        <v>12</v>
      </c>
      <c r="AT145" s="5" t="s">
        <v>13</v>
      </c>
      <c r="AU145" s="2">
        <f t="shared" si="39"/>
        <v>-0.69909415412471188</v>
      </c>
      <c r="AV145" s="2">
        <f t="shared" si="40"/>
        <v>-0.29398505327561919</v>
      </c>
      <c r="AW145" s="2">
        <f t="shared" si="41"/>
        <v>-0.84061594254278826</v>
      </c>
      <c r="AX145" s="2">
        <f t="shared" si="42"/>
        <v>-0.32782959391624178</v>
      </c>
      <c r="AY145" s="2">
        <f t="shared" si="43"/>
        <v>-4.2251068609468811E-2</v>
      </c>
      <c r="AZ145" s="2">
        <f t="shared" si="44"/>
        <v>-0.85596180690128443</v>
      </c>
      <c r="BA145" s="2">
        <f t="shared" si="45"/>
        <v>-0.20214152802880958</v>
      </c>
      <c r="BB145" s="2">
        <f t="shared" si="46"/>
        <v>-9.2748368343814613E-3</v>
      </c>
      <c r="BC145" s="2">
        <f t="shared" si="47"/>
        <v>0.34594166966169615</v>
      </c>
      <c r="BD145" s="2">
        <f t="shared" si="48"/>
        <v>2.9132226268893127</v>
      </c>
      <c r="BE145" s="2">
        <f t="shared" si="49"/>
        <v>-0.86496289648547309</v>
      </c>
      <c r="BF145" s="2">
        <f t="shared" si="50"/>
        <v>-0.7608937619909697</v>
      </c>
      <c r="BG145" s="2">
        <f t="shared" si="51"/>
        <v>-0.54667924773097609</v>
      </c>
      <c r="BH145" s="2">
        <f t="shared" si="52"/>
        <v>0.15589738101333883</v>
      </c>
      <c r="BI145" s="2">
        <f t="shared" si="53"/>
        <v>-0.26094917002893714</v>
      </c>
    </row>
    <row r="146" spans="1:61" hidden="1" x14ac:dyDescent="0.2">
      <c r="A146" t="str">
        <f t="shared" si="54"/>
        <v/>
      </c>
      <c r="B146" t="str">
        <f t="shared" si="55"/>
        <v>IDHeatingElectric Room Heat</v>
      </c>
      <c r="C146" t="str">
        <f t="shared" si="56"/>
        <v>ID2021 CPAHeating_Electric Room Heat</v>
      </c>
      <c r="D146" t="s">
        <v>119</v>
      </c>
      <c r="E146" t="s">
        <v>114</v>
      </c>
      <c r="F146" s="3" t="s">
        <v>75</v>
      </c>
      <c r="G146" s="3" t="s">
        <v>12</v>
      </c>
      <c r="H146" s="3" t="s">
        <v>14</v>
      </c>
      <c r="I146" s="7">
        <v>1.3712622175618785</v>
      </c>
      <c r="J146" s="7">
        <v>3.9066816463636269</v>
      </c>
      <c r="K146" s="7">
        <v>0.67612082990325861</v>
      </c>
      <c r="L146" s="7">
        <v>4.0701093527566004</v>
      </c>
      <c r="M146" s="7">
        <v>4.5964746584034462</v>
      </c>
      <c r="N146" s="7">
        <v>0.80351381811395384</v>
      </c>
      <c r="O146" s="7">
        <v>9.1317200952200608</v>
      </c>
      <c r="P146" s="7">
        <v>9.180963156274208</v>
      </c>
      <c r="Q146" s="7">
        <v>7.4445395850465665</v>
      </c>
      <c r="R146" s="7">
        <v>7.7808200690014084</v>
      </c>
      <c r="S146" s="7">
        <v>0.79337208932472159</v>
      </c>
      <c r="T146" s="7">
        <v>1.1885284413215833</v>
      </c>
      <c r="U146" s="7">
        <v>1.3712622175618785</v>
      </c>
      <c r="V146" s="7">
        <v>4.2642677453771745</v>
      </c>
      <c r="W146" s="7">
        <f t="shared" si="57"/>
        <v>4.0414025658735975</v>
      </c>
      <c r="AR146" s="5" t="s">
        <v>75</v>
      </c>
      <c r="AS146" s="5" t="s">
        <v>12</v>
      </c>
      <c r="AT146" s="5" t="s">
        <v>14</v>
      </c>
      <c r="AU146" s="2">
        <f t="shared" si="39"/>
        <v>-0.69909415412471199</v>
      </c>
      <c r="AV146" s="2">
        <f t="shared" si="40"/>
        <v>-0.29398505327561919</v>
      </c>
      <c r="AW146" s="2">
        <f t="shared" si="41"/>
        <v>-0.84061594254278826</v>
      </c>
      <c r="AX146" s="2">
        <f t="shared" si="42"/>
        <v>-0.32782959391624189</v>
      </c>
      <c r="AY146" s="2">
        <f t="shared" si="43"/>
        <v>-4.22510686094687E-2</v>
      </c>
      <c r="AZ146" s="2">
        <f t="shared" si="44"/>
        <v>-0.85596180690128443</v>
      </c>
      <c r="BA146" s="2">
        <f t="shared" si="45"/>
        <v>-0.20214152802880958</v>
      </c>
      <c r="BB146" s="2">
        <f t="shared" si="46"/>
        <v>-9.2748368343814613E-3</v>
      </c>
      <c r="BC146" s="2">
        <f t="shared" si="47"/>
        <v>0.34594166966169615</v>
      </c>
      <c r="BD146" s="2">
        <f t="shared" si="48"/>
        <v>2.9132226268893135</v>
      </c>
      <c r="BE146" s="2">
        <f t="shared" si="49"/>
        <v>-0.86496289648547298</v>
      </c>
      <c r="BF146" s="2">
        <f t="shared" si="50"/>
        <v>-0.76089376199096959</v>
      </c>
      <c r="BG146" s="2">
        <f t="shared" si="51"/>
        <v>-0.54667924773097609</v>
      </c>
      <c r="BH146" s="2">
        <f t="shared" si="52"/>
        <v>0.15589738101333883</v>
      </c>
      <c r="BI146" s="2">
        <f t="shared" si="53"/>
        <v>-0.26094917002893725</v>
      </c>
    </row>
    <row r="147" spans="1:61" hidden="1" x14ac:dyDescent="0.2">
      <c r="A147" t="str">
        <f t="shared" si="54"/>
        <v/>
      </c>
      <c r="B147" t="str">
        <f t="shared" si="55"/>
        <v>IDHeatingPTHP</v>
      </c>
      <c r="C147" t="str">
        <f t="shared" si="56"/>
        <v>ID2021 CPAHeating_PTHP</v>
      </c>
      <c r="D147" t="s">
        <v>119</v>
      </c>
      <c r="E147" t="s">
        <v>114</v>
      </c>
      <c r="F147" s="3" t="s">
        <v>76</v>
      </c>
      <c r="G147" s="3" t="s">
        <v>12</v>
      </c>
      <c r="H147" s="3" t="s">
        <v>8</v>
      </c>
      <c r="I147" s="7">
        <v>1.1558713270268914</v>
      </c>
      <c r="J147" s="7">
        <v>3.2402016910425275</v>
      </c>
      <c r="K147" s="7">
        <v>0.55984979284348479</v>
      </c>
      <c r="L147" s="7">
        <v>3.1598718591469117</v>
      </c>
      <c r="M147" s="7">
        <v>3.3197875838318294</v>
      </c>
      <c r="N147" s="7">
        <v>0.44365117226780493</v>
      </c>
      <c r="O147" s="7">
        <v>6.3016291382855458</v>
      </c>
      <c r="P147" s="7">
        <v>6.3202673594279375</v>
      </c>
      <c r="Q147" s="7">
        <v>5.124895911730607</v>
      </c>
      <c r="R147" s="7">
        <v>6.5848123324400412</v>
      </c>
      <c r="S147" s="7">
        <v>0.68978448706541273</v>
      </c>
      <c r="T147" s="7">
        <v>1.0333467641361818</v>
      </c>
      <c r="U147" s="7">
        <v>1.1558713270268914</v>
      </c>
      <c r="V147" s="7">
        <v>3.3106087528973038</v>
      </c>
      <c r="W147" s="7">
        <f t="shared" si="57"/>
        <v>3.028603535654955</v>
      </c>
      <c r="AR147" s="5" t="s">
        <v>76</v>
      </c>
      <c r="AS147" s="5" t="s">
        <v>12</v>
      </c>
      <c r="AT147" s="5" t="s">
        <v>8</v>
      </c>
      <c r="AU147" s="2">
        <f t="shared" si="39"/>
        <v>-0.69398752680840747</v>
      </c>
      <c r="AV147" s="2">
        <f t="shared" si="40"/>
        <v>-0.29987252156243083</v>
      </c>
      <c r="AW147" s="2">
        <f t="shared" si="41"/>
        <v>-0.84240200712686042</v>
      </c>
      <c r="AX147" s="2">
        <f t="shared" si="42"/>
        <v>-0.32624080481632467</v>
      </c>
      <c r="AY147" s="2">
        <f t="shared" si="43"/>
        <v>-4.354339642387528E-2</v>
      </c>
      <c r="AZ147" s="2">
        <f t="shared" si="44"/>
        <v>-0.85514189342730429</v>
      </c>
      <c r="BA147" s="2">
        <f t="shared" si="45"/>
        <v>-0.20284425471628242</v>
      </c>
      <c r="BB147" s="2">
        <f t="shared" si="46"/>
        <v>-1.6586997155960681E-2</v>
      </c>
      <c r="BC147" s="2">
        <f t="shared" si="47"/>
        <v>0.33600779330731601</v>
      </c>
      <c r="BD147" s="2">
        <f t="shared" si="48"/>
        <v>2.8214124631468027</v>
      </c>
      <c r="BE147" s="2">
        <f t="shared" si="49"/>
        <v>-0.86350818233443227</v>
      </c>
      <c r="BF147" s="2">
        <f t="shared" si="50"/>
        <v>-0.75831794231636862</v>
      </c>
      <c r="BG147" s="2">
        <f t="shared" si="51"/>
        <v>-0.53898601023387482</v>
      </c>
      <c r="BH147" s="2">
        <f t="shared" si="52"/>
        <v>7.162113630027811E-2</v>
      </c>
      <c r="BI147" s="2">
        <f t="shared" si="53"/>
        <v>-0.2689342057262214</v>
      </c>
    </row>
    <row r="148" spans="1:61" hidden="1" x14ac:dyDescent="0.2">
      <c r="A148" t="str">
        <f t="shared" si="54"/>
        <v/>
      </c>
      <c r="B148" t="str">
        <f t="shared" si="55"/>
        <v>IDHeatingAir-Source Heat Pump</v>
      </c>
      <c r="C148" t="str">
        <f t="shared" si="56"/>
        <v>ID2021 CPAHeating_Air-Source Heat Pump</v>
      </c>
      <c r="D148" t="s">
        <v>119</v>
      </c>
      <c r="E148" t="s">
        <v>114</v>
      </c>
      <c r="F148" s="3" t="s">
        <v>77</v>
      </c>
      <c r="G148" s="3" t="s">
        <v>12</v>
      </c>
      <c r="H148" s="3" t="s">
        <v>10</v>
      </c>
      <c r="I148" s="7">
        <v>1.2843014744743237</v>
      </c>
      <c r="J148" s="7">
        <v>3.6002241011583638</v>
      </c>
      <c r="K148" s="7">
        <v>0.62205532538164976</v>
      </c>
      <c r="L148" s="7">
        <v>3.5109687323854573</v>
      </c>
      <c r="M148" s="7">
        <v>3.6886528709242548</v>
      </c>
      <c r="N148" s="7">
        <v>0.49294574696422766</v>
      </c>
      <c r="O148" s="7">
        <v>7.0018101536506059</v>
      </c>
      <c r="P148" s="7">
        <v>7.0225192882532639</v>
      </c>
      <c r="Q148" s="7">
        <v>5.6943287908117854</v>
      </c>
      <c r="R148" s="7">
        <v>7.3164581471556014</v>
      </c>
      <c r="S148" s="7">
        <v>0.76642720785045859</v>
      </c>
      <c r="T148" s="7">
        <v>1.1481630712624242</v>
      </c>
      <c r="U148" s="7">
        <v>1.2843014744743237</v>
      </c>
      <c r="V148" s="7">
        <v>3.6784541698858932</v>
      </c>
      <c r="W148" s="7">
        <f t="shared" si="57"/>
        <v>3.3651150396166165</v>
      </c>
      <c r="AR148" s="5" t="s">
        <v>77</v>
      </c>
      <c r="AS148" s="5" t="s">
        <v>12</v>
      </c>
      <c r="AT148" s="5" t="s">
        <v>10</v>
      </c>
      <c r="AU148" s="2">
        <f t="shared" si="39"/>
        <v>-0.69398752680840747</v>
      </c>
      <c r="AV148" s="2">
        <f t="shared" si="40"/>
        <v>-0.29987252156243083</v>
      </c>
      <c r="AW148" s="2">
        <f t="shared" si="41"/>
        <v>-0.84240200712686042</v>
      </c>
      <c r="AX148" s="2">
        <f t="shared" si="42"/>
        <v>-0.32624080481632467</v>
      </c>
      <c r="AY148" s="2">
        <f t="shared" si="43"/>
        <v>-4.354339642387528E-2</v>
      </c>
      <c r="AZ148" s="2">
        <f t="shared" si="44"/>
        <v>-0.85514189342730429</v>
      </c>
      <c r="BA148" s="2">
        <f t="shared" si="45"/>
        <v>-0.20284425471628231</v>
      </c>
      <c r="BB148" s="2">
        <f t="shared" si="46"/>
        <v>-1.658699715596057E-2</v>
      </c>
      <c r="BC148" s="2">
        <f t="shared" si="47"/>
        <v>0.33600779330731601</v>
      </c>
      <c r="BD148" s="2">
        <f t="shared" si="48"/>
        <v>2.8214124631468027</v>
      </c>
      <c r="BE148" s="2">
        <f t="shared" si="49"/>
        <v>-0.86350818233443227</v>
      </c>
      <c r="BF148" s="2">
        <f t="shared" si="50"/>
        <v>-0.75831794231636862</v>
      </c>
      <c r="BG148" s="2">
        <f t="shared" si="51"/>
        <v>-0.53898601023387482</v>
      </c>
      <c r="BH148" s="2">
        <f t="shared" si="52"/>
        <v>7.1621136300278332E-2</v>
      </c>
      <c r="BI148" s="2">
        <f t="shared" si="53"/>
        <v>-0.26893420572622129</v>
      </c>
    </row>
    <row r="149" spans="1:61" hidden="1" x14ac:dyDescent="0.2">
      <c r="A149" t="str">
        <f t="shared" si="54"/>
        <v/>
      </c>
      <c r="B149" t="str">
        <f t="shared" si="55"/>
        <v>IDHeatingGeothermal Heat Pump</v>
      </c>
      <c r="C149" t="str">
        <f t="shared" si="56"/>
        <v>ID2021 CPAHeating_Geothermal Heat Pump</v>
      </c>
      <c r="D149" t="s">
        <v>119</v>
      </c>
      <c r="E149" t="s">
        <v>114</v>
      </c>
      <c r="F149" s="3" t="s">
        <v>78</v>
      </c>
      <c r="G149" s="3" t="s">
        <v>12</v>
      </c>
      <c r="H149" s="3" t="s">
        <v>11</v>
      </c>
      <c r="I149" s="7">
        <v>1.221114676472802</v>
      </c>
      <c r="J149" s="7">
        <v>3.3119410317190545</v>
      </c>
      <c r="K149" s="7">
        <v>0.58331667782018748</v>
      </c>
      <c r="L149" s="7">
        <v>3.130542075414362</v>
      </c>
      <c r="M149" s="7">
        <v>3.1995915942641018</v>
      </c>
      <c r="N149" s="7">
        <v>0.42424195994544334</v>
      </c>
      <c r="O149" s="7">
        <v>6.096715431326917</v>
      </c>
      <c r="P149" s="7">
        <v>6.0065381641612969</v>
      </c>
      <c r="Q149" s="7">
        <v>4.8705032762965788</v>
      </c>
      <c r="R149" s="7">
        <v>7.0167473497779049</v>
      </c>
      <c r="S149" s="7">
        <v>0.718697765990575</v>
      </c>
      <c r="T149" s="7">
        <v>1.0766609351245617</v>
      </c>
      <c r="U149" s="7">
        <v>1.221114676472802</v>
      </c>
      <c r="V149" s="7">
        <v>3.2798798363228898</v>
      </c>
      <c r="W149" s="7">
        <f t="shared" si="57"/>
        <v>3.011257532222106</v>
      </c>
      <c r="AR149" s="5" t="s">
        <v>78</v>
      </c>
      <c r="AS149" s="5" t="s">
        <v>12</v>
      </c>
      <c r="AT149" s="5" t="s">
        <v>11</v>
      </c>
      <c r="AU149" s="2">
        <f t="shared" si="39"/>
        <v>-0.61466670791131839</v>
      </c>
      <c r="AV149" s="2">
        <f t="shared" si="40"/>
        <v>-8.8617395554791534E-2</v>
      </c>
      <c r="AW149" s="2">
        <f t="shared" si="41"/>
        <v>-0.79411637820350456</v>
      </c>
      <c r="AX149" s="2">
        <f t="shared" si="42"/>
        <v>-5.7027629327340401E-2</v>
      </c>
      <c r="AY149" s="2">
        <f t="shared" si="43"/>
        <v>0.24002461898935712</v>
      </c>
      <c r="AZ149" s="2">
        <f t="shared" si="44"/>
        <v>-0.81557899167424175</v>
      </c>
      <c r="BA149" s="2">
        <f t="shared" si="45"/>
        <v>-1.1536648117855375E-2</v>
      </c>
      <c r="BB149" s="2">
        <f t="shared" si="46"/>
        <v>0.1377425254771194</v>
      </c>
      <c r="BC149" s="2">
        <f t="shared" si="47"/>
        <v>0.54567091996814199</v>
      </c>
      <c r="BD149" s="2">
        <f t="shared" si="48"/>
        <v>4.4478057974476286</v>
      </c>
      <c r="BE149" s="2">
        <f t="shared" si="49"/>
        <v>-0.84471595129343768</v>
      </c>
      <c r="BF149" s="2">
        <f t="shared" si="50"/>
        <v>-0.72504309006418466</v>
      </c>
      <c r="BG149" s="2">
        <f t="shared" si="51"/>
        <v>-0.41948758976142486</v>
      </c>
      <c r="BH149" s="2">
        <f t="shared" si="52"/>
        <v>0.33115795069464316</v>
      </c>
      <c r="BI149" s="2">
        <f t="shared" si="53"/>
        <v>-9.9859299839902715E-2</v>
      </c>
    </row>
    <row r="150" spans="1:61" hidden="1" x14ac:dyDescent="0.2">
      <c r="A150" t="str">
        <f t="shared" si="54"/>
        <v/>
      </c>
      <c r="B150" t="str">
        <f t="shared" si="55"/>
        <v>IDVentilationVentilation</v>
      </c>
      <c r="C150" t="str">
        <f t="shared" si="56"/>
        <v>ID2021 CPAVentilation_Ventilation</v>
      </c>
      <c r="D150" t="s">
        <v>119</v>
      </c>
      <c r="E150" t="s">
        <v>114</v>
      </c>
      <c r="F150" s="3" t="s">
        <v>79</v>
      </c>
      <c r="G150" s="3" t="s">
        <v>15</v>
      </c>
      <c r="H150" s="3" t="s">
        <v>15</v>
      </c>
      <c r="I150" s="7">
        <v>3.3260356894498302</v>
      </c>
      <c r="J150" s="7">
        <v>2.7820414901816832</v>
      </c>
      <c r="K150" s="7">
        <v>3.0748553399515242</v>
      </c>
      <c r="L150" s="7">
        <v>2.5617911282435988</v>
      </c>
      <c r="M150" s="7">
        <v>4.8266665360047689</v>
      </c>
      <c r="N150" s="7">
        <v>2.6951674048536693</v>
      </c>
      <c r="O150" s="7">
        <v>4.7548871537346251</v>
      </c>
      <c r="P150" s="7">
        <v>1.7627308840738318</v>
      </c>
      <c r="Q150" s="7">
        <v>1.0614197950283728</v>
      </c>
      <c r="R150" s="7">
        <v>1.6823238649873649</v>
      </c>
      <c r="S150" s="7">
        <v>0.78894831683632471</v>
      </c>
      <c r="T150" s="7">
        <v>1.1797522949529968</v>
      </c>
      <c r="U150" s="7">
        <v>33.260356894498301</v>
      </c>
      <c r="V150" s="7">
        <v>1.2700660445714644</v>
      </c>
      <c r="W150" s="7">
        <f t="shared" si="57"/>
        <v>4.6447887740977398</v>
      </c>
      <c r="AR150" s="5" t="s">
        <v>79</v>
      </c>
      <c r="AS150" s="5" t="s">
        <v>15</v>
      </c>
      <c r="AT150" s="5" t="s">
        <v>15</v>
      </c>
      <c r="AU150" s="2">
        <f t="shared" si="39"/>
        <v>0.12429885876312086</v>
      </c>
      <c r="AV150" s="2">
        <f t="shared" si="40"/>
        <v>1.3685581504430528</v>
      </c>
      <c r="AW150" s="2">
        <f t="shared" si="41"/>
        <v>3.9392439634653886E-2</v>
      </c>
      <c r="AX150" s="2">
        <f t="shared" si="42"/>
        <v>1.1810426903941758</v>
      </c>
      <c r="AY150" s="2">
        <f t="shared" si="43"/>
        <v>1.2689711903299727</v>
      </c>
      <c r="AZ150" s="2">
        <f t="shared" si="44"/>
        <v>0.33904712426448635</v>
      </c>
      <c r="BA150" s="2">
        <f t="shared" si="45"/>
        <v>0.37349133475262786</v>
      </c>
      <c r="BB150" s="2">
        <f t="shared" si="46"/>
        <v>0.19429691911216862</v>
      </c>
      <c r="BC150" s="2">
        <f t="shared" si="47"/>
        <v>0.46817627060179512</v>
      </c>
      <c r="BD150" s="2">
        <f t="shared" si="48"/>
        <v>0.8956009403889087</v>
      </c>
      <c r="BE150" s="2">
        <f t="shared" si="49"/>
        <v>2.5488488923205654</v>
      </c>
      <c r="BF150" s="2">
        <f t="shared" si="50"/>
        <v>0.73446626252097524</v>
      </c>
      <c r="BG150" s="2">
        <f t="shared" si="51"/>
        <v>0.31037163026004766</v>
      </c>
      <c r="BH150" s="2">
        <f t="shared" si="52"/>
        <v>0.89569064269180076</v>
      </c>
      <c r="BI150" s="2">
        <f t="shared" si="53"/>
        <v>0.41643559549590115</v>
      </c>
    </row>
    <row r="151" spans="1:61" hidden="1" x14ac:dyDescent="0.2">
      <c r="A151" t="str">
        <f t="shared" si="54"/>
        <v/>
      </c>
      <c r="B151" t="str">
        <f t="shared" si="55"/>
        <v>IDWater HeatingWater Heater</v>
      </c>
      <c r="C151" t="str">
        <f t="shared" si="56"/>
        <v>ID2021 CPAWater Heating_Water Heater</v>
      </c>
      <c r="D151" t="s">
        <v>119</v>
      </c>
      <c r="E151" t="s">
        <v>114</v>
      </c>
      <c r="F151" s="3" t="s">
        <v>80</v>
      </c>
      <c r="G151" s="3" t="s">
        <v>16</v>
      </c>
      <c r="H151" s="3" t="s">
        <v>17</v>
      </c>
      <c r="I151" s="7">
        <v>0.98360999999999998</v>
      </c>
      <c r="J151" s="7">
        <v>0.87214700000000001</v>
      </c>
      <c r="K151" s="7">
        <v>0.73956699999999997</v>
      </c>
      <c r="L151" s="7">
        <v>0.6557590308648753</v>
      </c>
      <c r="M151" s="7">
        <v>7.5191350000000003</v>
      </c>
      <c r="N151" s="7">
        <v>2.0985469999999999</v>
      </c>
      <c r="O151" s="7">
        <v>3.4380739999999999</v>
      </c>
      <c r="P151" s="7">
        <v>2.0044590000000002</v>
      </c>
      <c r="Q151" s="7">
        <v>1.0029319999999999</v>
      </c>
      <c r="R151" s="7">
        <v>2.987441</v>
      </c>
      <c r="S151" s="7">
        <v>0.22397800000000001</v>
      </c>
      <c r="T151" s="7">
        <v>0.388235</v>
      </c>
      <c r="U151" s="7">
        <v>0.87214700000000001</v>
      </c>
      <c r="V151" s="7">
        <v>1.2668889999999999</v>
      </c>
      <c r="W151" s="7">
        <f t="shared" si="57"/>
        <v>1.7894942879189197</v>
      </c>
      <c r="AR151" s="5" t="s">
        <v>80</v>
      </c>
      <c r="AS151" s="5" t="s">
        <v>16</v>
      </c>
      <c r="AT151" s="5" t="s">
        <v>17</v>
      </c>
      <c r="AU151" s="2">
        <f t="shared" si="39"/>
        <v>0</v>
      </c>
      <c r="AV151" s="2">
        <f t="shared" si="40"/>
        <v>0</v>
      </c>
      <c r="AW151" s="2">
        <f t="shared" si="41"/>
        <v>-0.24810951495003097</v>
      </c>
      <c r="AX151" s="2">
        <f t="shared" si="42"/>
        <v>-0.24810951495003097</v>
      </c>
      <c r="AY151" s="2">
        <f t="shared" si="43"/>
        <v>-9.0909090909090717E-2</v>
      </c>
      <c r="AZ151" s="2">
        <f t="shared" si="44"/>
        <v>0</v>
      </c>
      <c r="BA151" s="2">
        <f t="shared" si="45"/>
        <v>0</v>
      </c>
      <c r="BB151" s="2">
        <f t="shared" si="46"/>
        <v>0</v>
      </c>
      <c r="BC151" s="2">
        <f t="shared" si="47"/>
        <v>0</v>
      </c>
      <c r="BD151" s="2">
        <f t="shared" si="48"/>
        <v>0</v>
      </c>
      <c r="BE151" s="2">
        <f t="shared" si="49"/>
        <v>0</v>
      </c>
      <c r="BF151" s="2">
        <f t="shared" si="50"/>
        <v>0</v>
      </c>
      <c r="BG151" s="2">
        <f t="shared" si="51"/>
        <v>0.34345406053705063</v>
      </c>
      <c r="BH151" s="2">
        <f t="shared" si="52"/>
        <v>0</v>
      </c>
      <c r="BI151" s="2">
        <f t="shared" si="53"/>
        <v>-3.7991270561202217E-2</v>
      </c>
    </row>
    <row r="152" spans="1:61" hidden="1" x14ac:dyDescent="0.2">
      <c r="A152" t="str">
        <f t="shared" si="54"/>
        <v/>
      </c>
      <c r="B152" t="str">
        <f t="shared" si="55"/>
        <v>IDInterior LightingGeneral Service Lighting</v>
      </c>
      <c r="C152" t="str">
        <f t="shared" si="56"/>
        <v>ID2021 CPAInterior Lighting_General Service Lighting</v>
      </c>
      <c r="D152" t="s">
        <v>119</v>
      </c>
      <c r="E152" t="s">
        <v>114</v>
      </c>
      <c r="F152" s="3" t="s">
        <v>81</v>
      </c>
      <c r="G152" s="3" t="s">
        <v>18</v>
      </c>
      <c r="H152" s="3" t="s">
        <v>19</v>
      </c>
      <c r="I152" s="7">
        <v>0.37247216614194351</v>
      </c>
      <c r="J152" s="7">
        <v>0.2993321771540709</v>
      </c>
      <c r="K152" s="7">
        <v>0.66475542045134894</v>
      </c>
      <c r="L152" s="7">
        <v>0.41328544232008207</v>
      </c>
      <c r="M152" s="7">
        <v>2.9041093362009973</v>
      </c>
      <c r="N152" s="7">
        <v>0.49829576475338133</v>
      </c>
      <c r="O152" s="7">
        <v>3.3020475193161194</v>
      </c>
      <c r="P152" s="7">
        <v>0.22924923337210532</v>
      </c>
      <c r="Q152" s="7">
        <v>0.16505944802791583</v>
      </c>
      <c r="R152" s="7">
        <v>1.996509408235615</v>
      </c>
      <c r="S152" s="7">
        <v>0.17377788197782101</v>
      </c>
      <c r="T152" s="7">
        <v>0.17377788197782101</v>
      </c>
      <c r="U152" s="7">
        <v>0.39109577444904076</v>
      </c>
      <c r="V152" s="7">
        <v>0.74256180740325817</v>
      </c>
      <c r="W152" s="7">
        <f t="shared" si="57"/>
        <v>0.88045209012725145</v>
      </c>
      <c r="AR152" s="5" t="s">
        <v>81</v>
      </c>
      <c r="AS152" s="5" t="s">
        <v>18</v>
      </c>
      <c r="AT152" s="5" t="s">
        <v>19</v>
      </c>
      <c r="AU152" s="2">
        <f t="shared" si="39"/>
        <v>0.49861845484782674</v>
      </c>
      <c r="AV152" s="2">
        <f t="shared" si="40"/>
        <v>0.21427188965508437</v>
      </c>
      <c r="AW152" s="2">
        <f t="shared" si="41"/>
        <v>0.33537355829005722</v>
      </c>
      <c r="AX152" s="2">
        <f t="shared" si="42"/>
        <v>0.25790272386772717</v>
      </c>
      <c r="AY152" s="2">
        <f t="shared" si="43"/>
        <v>1.1668913474564206</v>
      </c>
      <c r="AZ152" s="2">
        <f t="shared" si="44"/>
        <v>0.30570018950254552</v>
      </c>
      <c r="BA152" s="2">
        <f t="shared" si="45"/>
        <v>5.0152513718046734</v>
      </c>
      <c r="BB152" s="2">
        <f t="shared" si="46"/>
        <v>1.425703612528757</v>
      </c>
      <c r="BC152" s="2">
        <f t="shared" si="47"/>
        <v>1.4862285445098822E-2</v>
      </c>
      <c r="BD152" s="2">
        <f t="shared" si="48"/>
        <v>1.4691778850677042</v>
      </c>
      <c r="BE152" s="2">
        <f t="shared" si="49"/>
        <v>1.3990137367068511</v>
      </c>
      <c r="BF152" s="2">
        <f t="shared" si="50"/>
        <v>1.3990137367068511</v>
      </c>
      <c r="BG152" s="2">
        <f t="shared" si="51"/>
        <v>-0.17561444828433348</v>
      </c>
      <c r="BH152" s="2">
        <f t="shared" si="52"/>
        <v>0.97265217039890017</v>
      </c>
      <c r="BI152" s="2">
        <f t="shared" si="53"/>
        <v>1.1802457998339304</v>
      </c>
    </row>
    <row r="153" spans="1:61" hidden="1" x14ac:dyDescent="0.2">
      <c r="A153" t="str">
        <f t="shared" si="54"/>
        <v/>
      </c>
      <c r="B153" t="str">
        <f t="shared" si="55"/>
        <v>IDInterior LightingExempted Lighting</v>
      </c>
      <c r="C153" t="str">
        <f t="shared" si="56"/>
        <v>ID2021 CPAInterior Lighting_Exempted Lighting</v>
      </c>
      <c r="D153" t="s">
        <v>119</v>
      </c>
      <c r="E153" t="s">
        <v>114</v>
      </c>
      <c r="F153" s="3" t="s">
        <v>82</v>
      </c>
      <c r="G153" s="3" t="s">
        <v>18</v>
      </c>
      <c r="H153" s="3" t="s">
        <v>20</v>
      </c>
      <c r="I153" s="7">
        <v>7.599164207762138E-2</v>
      </c>
      <c r="J153" s="7">
        <v>6.1069646906015712E-2</v>
      </c>
      <c r="K153" s="7">
        <v>0.14762522254385085</v>
      </c>
      <c r="L153" s="7">
        <v>9.1780154805223071E-2</v>
      </c>
      <c r="M153" s="7">
        <v>0.75557978296998729</v>
      </c>
      <c r="N153" s="7">
        <v>0.13401537177848055</v>
      </c>
      <c r="O153" s="7">
        <v>0.79895816457204283</v>
      </c>
      <c r="P153" s="7">
        <v>3.6782277677910535E-2</v>
      </c>
      <c r="Q153" s="7">
        <v>2.6483239928095585E-2</v>
      </c>
      <c r="R153" s="7">
        <v>0.40656667575674943</v>
      </c>
      <c r="S153" s="7">
        <v>4.1877757719269444E-2</v>
      </c>
      <c r="T153" s="7">
        <v>4.1877757719269444E-2</v>
      </c>
      <c r="U153" s="7">
        <v>7.9791224181502446E-2</v>
      </c>
      <c r="V153" s="7">
        <v>0.14164339261541331</v>
      </c>
      <c r="W153" s="7">
        <f t="shared" si="57"/>
        <v>0.20286016508938798</v>
      </c>
      <c r="AR153" s="5" t="s">
        <v>82</v>
      </c>
      <c r="AS153" s="5" t="s">
        <v>18</v>
      </c>
      <c r="AT153" s="5" t="s">
        <v>20</v>
      </c>
      <c r="AU153" s="2">
        <f t="shared" si="39"/>
        <v>-0.26216710399209786</v>
      </c>
      <c r="AV153" s="2">
        <f t="shared" si="40"/>
        <v>-0.53987717805397395</v>
      </c>
      <c r="AW153" s="2">
        <f t="shared" si="41"/>
        <v>-0.68830663594179076</v>
      </c>
      <c r="AX153" s="2">
        <f t="shared" si="42"/>
        <v>-0.70638932512459363</v>
      </c>
      <c r="AY153" s="2">
        <f t="shared" si="43"/>
        <v>-0.19557811253775059</v>
      </c>
      <c r="AZ153" s="2">
        <f t="shared" si="44"/>
        <v>-0.54597974132079119</v>
      </c>
      <c r="BA153" s="2">
        <f t="shared" si="45"/>
        <v>2.5003788011238348</v>
      </c>
      <c r="BB153" s="2">
        <f t="shared" si="46"/>
        <v>-9.03131675696488E-2</v>
      </c>
      <c r="BC153" s="2">
        <f t="shared" si="47"/>
        <v>-0.8542704287820071</v>
      </c>
      <c r="BD153" s="2">
        <f t="shared" si="48"/>
        <v>-5.0489558128182899E-2</v>
      </c>
      <c r="BE153" s="2">
        <f t="shared" si="49"/>
        <v>0.16924642948832891</v>
      </c>
      <c r="BF153" s="2">
        <f t="shared" si="50"/>
        <v>0.16924642948832891</v>
      </c>
      <c r="BG153" s="2">
        <f t="shared" si="51"/>
        <v>-0.70056707102303262</v>
      </c>
      <c r="BH153" s="2">
        <f t="shared" si="52"/>
        <v>-0.38062921622954793</v>
      </c>
      <c r="BI153" s="2">
        <f t="shared" si="53"/>
        <v>-0.23279072678631252</v>
      </c>
    </row>
    <row r="154" spans="1:61" hidden="1" x14ac:dyDescent="0.2">
      <c r="A154" t="str">
        <f t="shared" si="54"/>
        <v/>
      </c>
      <c r="B154" t="str">
        <f t="shared" si="55"/>
        <v>IDInterior LightingHigh-Bay Lighting</v>
      </c>
      <c r="C154" t="str">
        <f t="shared" si="56"/>
        <v>ID2021 CPAInterior Lighting_High-Bay Lighting</v>
      </c>
      <c r="D154" t="s">
        <v>119</v>
      </c>
      <c r="E154" t="s">
        <v>114</v>
      </c>
      <c r="F154" s="3" t="s">
        <v>83</v>
      </c>
      <c r="G154" s="3" t="s">
        <v>18</v>
      </c>
      <c r="H154" s="3" t="s">
        <v>21</v>
      </c>
      <c r="I154" s="7">
        <v>0.54122451054829301</v>
      </c>
      <c r="J154" s="7">
        <v>0.36320888996712453</v>
      </c>
      <c r="K154" s="7">
        <v>1.1317917596222062</v>
      </c>
      <c r="L154" s="7">
        <v>0.70364685055459553</v>
      </c>
      <c r="M154" s="7">
        <v>0.77224193391109752</v>
      </c>
      <c r="N154" s="7">
        <v>1.5630835857126379</v>
      </c>
      <c r="O154" s="7">
        <v>0.41408542717869407</v>
      </c>
      <c r="P154" s="7">
        <v>0.74630482466494474</v>
      </c>
      <c r="Q154" s="7">
        <v>0.66473207451363703</v>
      </c>
      <c r="R154" s="7">
        <v>0.21115815936523363</v>
      </c>
      <c r="S154" s="7">
        <v>0.6613401553001963</v>
      </c>
      <c r="T154" s="7">
        <v>0.6613401553001963</v>
      </c>
      <c r="U154" s="7">
        <v>0.52727465502750082</v>
      </c>
      <c r="V154" s="7">
        <v>0.88671988435732074</v>
      </c>
      <c r="W154" s="7">
        <f t="shared" si="57"/>
        <v>0.70343949043026288</v>
      </c>
      <c r="AR154" s="5" t="s">
        <v>83</v>
      </c>
      <c r="AS154" s="5" t="s">
        <v>18</v>
      </c>
      <c r="AT154" s="5" t="s">
        <v>21</v>
      </c>
      <c r="AU154" s="2">
        <f t="shared" si="39"/>
        <v>-0.46400529187809081</v>
      </c>
      <c r="AV154" s="2">
        <f t="shared" si="40"/>
        <v>-0.7594216016629306</v>
      </c>
      <c r="AW154" s="2">
        <f t="shared" si="41"/>
        <v>-0.43148845899057242</v>
      </c>
      <c r="AX154" s="2">
        <f t="shared" si="42"/>
        <v>-0.46447028882186081</v>
      </c>
      <c r="AY154" s="2">
        <f t="shared" si="43"/>
        <v>-0.73543883262064647</v>
      </c>
      <c r="AZ154" s="2">
        <f t="shared" si="44"/>
        <v>-0.22629254145402977</v>
      </c>
      <c r="BA154" s="2">
        <f t="shared" si="45"/>
        <v>-0.84034809021609902</v>
      </c>
      <c r="BB154" s="2">
        <f t="shared" si="46"/>
        <v>-0.4756438351996487</v>
      </c>
      <c r="BC154" s="2">
        <f t="shared" si="47"/>
        <v>-0.17948550663905549</v>
      </c>
      <c r="BD154" s="2">
        <f t="shared" si="48"/>
        <v>-0.83584030585180447</v>
      </c>
      <c r="BE154" s="2">
        <f t="shared" si="49"/>
        <v>-0.60949399215824152</v>
      </c>
      <c r="BF154" s="2">
        <f t="shared" si="50"/>
        <v>-0.60949399215824152</v>
      </c>
      <c r="BG154" s="2">
        <f t="shared" si="51"/>
        <v>-0.80744946940897422</v>
      </c>
      <c r="BH154" s="2">
        <f t="shared" si="52"/>
        <v>-0.43153336290896904</v>
      </c>
      <c r="BI154" s="2">
        <f t="shared" si="53"/>
        <v>-0.59905120940362511</v>
      </c>
    </row>
    <row r="155" spans="1:61" hidden="1" x14ac:dyDescent="0.2">
      <c r="A155" t="str">
        <f t="shared" si="54"/>
        <v/>
      </c>
      <c r="B155" t="str">
        <f t="shared" si="55"/>
        <v>IDInterior LightingLinear Lighting</v>
      </c>
      <c r="C155" t="str">
        <f t="shared" si="56"/>
        <v>ID2021 CPAInterior Lighting_Linear Lighting</v>
      </c>
      <c r="D155" t="s">
        <v>119</v>
      </c>
      <c r="E155" t="s">
        <v>114</v>
      </c>
      <c r="F155" s="3" t="s">
        <v>84</v>
      </c>
      <c r="G155" s="3" t="s">
        <v>18</v>
      </c>
      <c r="H155" s="3" t="s">
        <v>22</v>
      </c>
      <c r="I155" s="7">
        <v>2.6061557666062276</v>
      </c>
      <c r="J155" s="7">
        <v>1.9978353858714515</v>
      </c>
      <c r="K155" s="7">
        <v>5.1530087512767855</v>
      </c>
      <c r="L155" s="7">
        <v>3.2036797828661592</v>
      </c>
      <c r="M155" s="7">
        <v>2.9248042013484525</v>
      </c>
      <c r="N155" s="7">
        <v>6.2745862974371702</v>
      </c>
      <c r="O155" s="7">
        <v>2.554589788367251</v>
      </c>
      <c r="P155" s="7">
        <v>3.4186960459566769</v>
      </c>
      <c r="Q155" s="7">
        <v>2.5910845124484423</v>
      </c>
      <c r="R155" s="7">
        <v>0.61074610807244245</v>
      </c>
      <c r="S155" s="7">
        <v>1.9243613180253121</v>
      </c>
      <c r="T155" s="7">
        <v>1.9243613180253121</v>
      </c>
      <c r="U155" s="7">
        <v>2.6812593684839907</v>
      </c>
      <c r="V155" s="7">
        <v>2.7190993624129263</v>
      </c>
      <c r="W155" s="7">
        <f t="shared" si="57"/>
        <v>2.8988762862284716</v>
      </c>
      <c r="AR155" s="5" t="s">
        <v>84</v>
      </c>
      <c r="AS155" s="5" t="s">
        <v>18</v>
      </c>
      <c r="AT155" s="5" t="s">
        <v>22</v>
      </c>
      <c r="AU155" s="2">
        <f t="shared" si="39"/>
        <v>0.51112070924832786</v>
      </c>
      <c r="AV155" s="2">
        <f t="shared" si="40"/>
        <v>0.29598302787247932</v>
      </c>
      <c r="AW155" s="2">
        <f t="shared" si="41"/>
        <v>0.71577189767630123</v>
      </c>
      <c r="AX155" s="2">
        <f t="shared" si="42"/>
        <v>0.6162324993063244</v>
      </c>
      <c r="AY155" s="2">
        <f t="shared" si="43"/>
        <v>0.56620696347534394</v>
      </c>
      <c r="AZ155" s="2">
        <f t="shared" si="44"/>
        <v>0.25225049108261954</v>
      </c>
      <c r="BA155" s="2">
        <f t="shared" si="45"/>
        <v>-0.36727411347516814</v>
      </c>
      <c r="BB155" s="2">
        <f t="shared" si="46"/>
        <v>0.56286452660446717</v>
      </c>
      <c r="BC155" s="2">
        <f t="shared" si="47"/>
        <v>0.71288466894106461</v>
      </c>
      <c r="BD155" s="2">
        <f t="shared" si="48"/>
        <v>0.33981238373578937</v>
      </c>
      <c r="BE155" s="2">
        <f t="shared" si="49"/>
        <v>5.8356138842203178</v>
      </c>
      <c r="BF155" s="2">
        <f t="shared" si="50"/>
        <v>5.8356138842203178</v>
      </c>
      <c r="BG155" s="2">
        <f t="shared" si="51"/>
        <v>-0.31375770713143514</v>
      </c>
      <c r="BH155" s="2">
        <f t="shared" si="52"/>
        <v>0.85709283169919548</v>
      </c>
      <c r="BI155" s="2">
        <f t="shared" si="53"/>
        <v>0.38713501786489668</v>
      </c>
    </row>
    <row r="156" spans="1:61" hidden="1" x14ac:dyDescent="0.2">
      <c r="A156" t="str">
        <f t="shared" si="54"/>
        <v/>
      </c>
      <c r="B156" t="str">
        <f t="shared" si="55"/>
        <v>IDExterior LightingGeneral Service Lighting</v>
      </c>
      <c r="C156" t="str">
        <f t="shared" si="56"/>
        <v>ID2021 CPAExterior Lighting_General Service Lighting</v>
      </c>
      <c r="D156" t="s">
        <v>119</v>
      </c>
      <c r="E156" t="s">
        <v>114</v>
      </c>
      <c r="F156" s="3" t="s">
        <v>85</v>
      </c>
      <c r="G156" s="3" t="s">
        <v>23</v>
      </c>
      <c r="H156" s="3" t="s">
        <v>19</v>
      </c>
      <c r="I156" s="7">
        <v>0.15845128507119696</v>
      </c>
      <c r="J156" s="7">
        <v>0.23864923693397974</v>
      </c>
      <c r="K156" s="7">
        <v>1.4047004098649973</v>
      </c>
      <c r="L156" s="7">
        <v>1.1852159708235914</v>
      </c>
      <c r="M156" s="7">
        <v>0.98165544033487351</v>
      </c>
      <c r="N156" s="7">
        <v>1.1534633797025637</v>
      </c>
      <c r="O156" s="7">
        <v>0.17205887602182451</v>
      </c>
      <c r="P156" s="7">
        <v>0.50364492336610389</v>
      </c>
      <c r="Q156" s="7">
        <v>0.40883734916890108</v>
      </c>
      <c r="R156" s="7">
        <v>0.21247170923213402</v>
      </c>
      <c r="S156" s="7">
        <v>0.32819515510574104</v>
      </c>
      <c r="T156" s="7">
        <v>0.32819515510574104</v>
      </c>
      <c r="U156" s="7">
        <v>0.20106832393394614</v>
      </c>
      <c r="V156" s="7">
        <v>0.46093070162825411</v>
      </c>
      <c r="W156" s="7">
        <f t="shared" si="57"/>
        <v>0.55268127973527492</v>
      </c>
      <c r="AR156" s="5" t="s">
        <v>85</v>
      </c>
      <c r="AS156" s="5" t="s">
        <v>23</v>
      </c>
      <c r="AT156" s="5" t="s">
        <v>19</v>
      </c>
      <c r="AU156" s="2">
        <f t="shared" si="39"/>
        <v>0.65894883853562125</v>
      </c>
      <c r="AV156" s="2">
        <f t="shared" si="40"/>
        <v>0.46924268606126551</v>
      </c>
      <c r="AW156" s="2">
        <f t="shared" si="41"/>
        <v>4.9035381141067713</v>
      </c>
      <c r="AX156" s="2">
        <f t="shared" si="42"/>
        <v>3.9811102837775882</v>
      </c>
      <c r="AY156" s="2">
        <f t="shared" si="43"/>
        <v>2.5543771904252024</v>
      </c>
      <c r="AZ156" s="2">
        <f t="shared" si="44"/>
        <v>2.1865283109896434</v>
      </c>
      <c r="BA156" s="2">
        <f t="shared" si="45"/>
        <v>2.8996707586779036</v>
      </c>
      <c r="BB156" s="2">
        <f t="shared" si="46"/>
        <v>24.16411857903768</v>
      </c>
      <c r="BC156" s="2">
        <f t="shared" si="47"/>
        <v>101.44078823484787</v>
      </c>
      <c r="BD156" s="2">
        <f t="shared" si="48"/>
        <v>4.5793148926168605</v>
      </c>
      <c r="BE156" s="2">
        <f t="shared" si="49"/>
        <v>15.468512780121038</v>
      </c>
      <c r="BF156" s="2">
        <f t="shared" si="50"/>
        <v>15.468512780121038</v>
      </c>
      <c r="BG156" s="2">
        <f t="shared" si="51"/>
        <v>0.83700822433702471</v>
      </c>
      <c r="BH156" s="2">
        <f t="shared" si="52"/>
        <v>3.9628383656695183</v>
      </c>
      <c r="BI156" s="2">
        <f t="shared" si="53"/>
        <v>3.4975552974793089</v>
      </c>
    </row>
    <row r="157" spans="1:61" hidden="1" x14ac:dyDescent="0.2">
      <c r="A157" t="str">
        <f t="shared" si="54"/>
        <v/>
      </c>
      <c r="B157" t="str">
        <f t="shared" si="55"/>
        <v>IDExterior LightingArea Lighting</v>
      </c>
      <c r="C157" t="str">
        <f t="shared" si="56"/>
        <v>ID2021 CPAExterior Lighting_Area Lighting</v>
      </c>
      <c r="D157" t="s">
        <v>119</v>
      </c>
      <c r="E157" t="s">
        <v>114</v>
      </c>
      <c r="F157" s="3" t="s">
        <v>86</v>
      </c>
      <c r="G157" s="3" t="s">
        <v>23</v>
      </c>
      <c r="H157" s="3" t="s">
        <v>24</v>
      </c>
      <c r="I157" s="7">
        <v>0.50360862378183135</v>
      </c>
      <c r="J157" s="7">
        <v>0.43464524092232948</v>
      </c>
      <c r="K157" s="7">
        <v>0.77664876999847299</v>
      </c>
      <c r="L157" s="7">
        <v>0.6552973996862117</v>
      </c>
      <c r="M157" s="7">
        <v>1.3066469933251164</v>
      </c>
      <c r="N157" s="7">
        <v>0.58554295848857152</v>
      </c>
      <c r="O157" s="7">
        <v>0.39564208330665285</v>
      </c>
      <c r="P157" s="7">
        <v>0.37842460603938571</v>
      </c>
      <c r="Q157" s="7">
        <v>0.62730740763931281</v>
      </c>
      <c r="R157" s="7">
        <v>0.9763322787880645</v>
      </c>
      <c r="S157" s="7">
        <v>0.19213895462938912</v>
      </c>
      <c r="T157" s="7">
        <v>0.19213895462938912</v>
      </c>
      <c r="U157" s="7">
        <v>0.4927682400849841</v>
      </c>
      <c r="V157" s="7">
        <v>0.37898394417907205</v>
      </c>
      <c r="W157" s="7">
        <f t="shared" si="57"/>
        <v>0.56400903253562729</v>
      </c>
      <c r="AR157" s="5" t="s">
        <v>86</v>
      </c>
      <c r="AS157" s="5" t="s">
        <v>23</v>
      </c>
      <c r="AT157" s="5" t="s">
        <v>24</v>
      </c>
      <c r="AU157" s="2">
        <f t="shared" si="39"/>
        <v>-0.60583965415547836</v>
      </c>
      <c r="AV157" s="2">
        <f t="shared" si="40"/>
        <v>-0.72444254093925142</v>
      </c>
      <c r="AW157" s="2">
        <f t="shared" si="41"/>
        <v>-8.0319178814753367E-2</v>
      </c>
      <c r="AX157" s="2">
        <f t="shared" si="42"/>
        <v>-0.224019307124948</v>
      </c>
      <c r="AY157" s="2">
        <f t="shared" si="43"/>
        <v>-0.38970747104275438</v>
      </c>
      <c r="AZ157" s="2">
        <f t="shared" si="44"/>
        <v>-0.6716689639661042</v>
      </c>
      <c r="BA157" s="2">
        <f t="shared" si="45"/>
        <v>-0.40442313235240546</v>
      </c>
      <c r="BB157" s="2">
        <f t="shared" si="46"/>
        <v>0.31696061708850154</v>
      </c>
      <c r="BC157" s="2">
        <f t="shared" si="47"/>
        <v>4.2256090012732219</v>
      </c>
      <c r="BD157" s="2">
        <f t="shared" si="48"/>
        <v>-0.43569881030051394</v>
      </c>
      <c r="BE157" s="2">
        <f t="shared" si="49"/>
        <v>-0.49112144597437013</v>
      </c>
      <c r="BF157" s="2">
        <f t="shared" si="50"/>
        <v>-0.49112144597437013</v>
      </c>
      <c r="BG157" s="2">
        <f t="shared" si="51"/>
        <v>-0.5587738474156192</v>
      </c>
      <c r="BH157" s="2">
        <f t="shared" si="52"/>
        <v>-0.40623022097822714</v>
      </c>
      <c r="BI157" s="2">
        <f t="shared" si="53"/>
        <v>-0.42700523628848663</v>
      </c>
    </row>
    <row r="158" spans="1:61" hidden="1" x14ac:dyDescent="0.2">
      <c r="A158" t="str">
        <f t="shared" si="54"/>
        <v/>
      </c>
      <c r="B158" t="str">
        <f t="shared" si="55"/>
        <v>IDExterior LightingLinear Lighting</v>
      </c>
      <c r="C158" t="str">
        <f t="shared" si="56"/>
        <v>ID2021 CPAExterior Lighting_Linear Lighting</v>
      </c>
      <c r="D158" t="s">
        <v>119</v>
      </c>
      <c r="E158" t="s">
        <v>114</v>
      </c>
      <c r="F158" s="3" t="s">
        <v>87</v>
      </c>
      <c r="G158" s="3" t="s">
        <v>23</v>
      </c>
      <c r="H158" s="3" t="s">
        <v>22</v>
      </c>
      <c r="I158" s="7">
        <v>0.30223741087577055</v>
      </c>
      <c r="J158" s="7">
        <v>0.18955892776847366</v>
      </c>
      <c r="K158" s="7">
        <v>0.44149971926877257</v>
      </c>
      <c r="L158" s="7">
        <v>0.37251538813302687</v>
      </c>
      <c r="M158" s="7">
        <v>0.55163564319230873</v>
      </c>
      <c r="N158" s="7">
        <v>0.55948822101661666</v>
      </c>
      <c r="O158" s="7">
        <v>0.22720776912154109</v>
      </c>
      <c r="P158" s="7">
        <v>0.80597390034074423</v>
      </c>
      <c r="Q158" s="7">
        <v>0.78579538235206581</v>
      </c>
      <c r="R158" s="7">
        <v>4.6380927315754203E-2</v>
      </c>
      <c r="S158" s="7">
        <v>0.5171225606516352</v>
      </c>
      <c r="T158" s="7">
        <v>0.5171225606516352</v>
      </c>
      <c r="U158" s="7">
        <v>0.26259561080946686</v>
      </c>
      <c r="V158" s="7">
        <v>0.29497570126359923</v>
      </c>
      <c r="W158" s="7">
        <f t="shared" si="57"/>
        <v>0.41957926591152933</v>
      </c>
      <c r="AR158" s="5" t="s">
        <v>87</v>
      </c>
      <c r="AS158" s="5" t="s">
        <v>23</v>
      </c>
      <c r="AT158" s="5" t="s">
        <v>22</v>
      </c>
      <c r="AU158" s="2">
        <f t="shared" si="39"/>
        <v>0.67927768617499917</v>
      </c>
      <c r="AV158" s="2">
        <f t="shared" si="40"/>
        <v>1.6068129686494195</v>
      </c>
      <c r="AW158" s="2">
        <f t="shared" si="41"/>
        <v>4.5273576738763976</v>
      </c>
      <c r="AX158" s="2">
        <f t="shared" si="42"/>
        <v>3.6637080373332109</v>
      </c>
      <c r="AY158" s="2">
        <f t="shared" si="43"/>
        <v>0.36679568513535066</v>
      </c>
      <c r="AZ158" s="2">
        <f t="shared" si="44"/>
        <v>0.46631837279218002</v>
      </c>
      <c r="BA158" s="2">
        <f t="shared" si="45"/>
        <v>1.7742128486691966</v>
      </c>
      <c r="BB158" s="2">
        <f t="shared" si="46"/>
        <v>7.5654825070830656E-2</v>
      </c>
      <c r="BC158" s="2">
        <f t="shared" si="47"/>
        <v>0.19587318304523693</v>
      </c>
      <c r="BD158" s="2">
        <f t="shared" si="48"/>
        <v>0.81302474013470749</v>
      </c>
      <c r="BE158" s="2">
        <f t="shared" si="49"/>
        <v>5.6852146451015084</v>
      </c>
      <c r="BF158" s="2">
        <f t="shared" si="50"/>
        <v>5.6852146451015084</v>
      </c>
      <c r="BG158" s="2">
        <f t="shared" si="51"/>
        <v>9.0524119329735031E-2</v>
      </c>
      <c r="BH158" s="2">
        <f t="shared" si="52"/>
        <v>3.9984449575542014</v>
      </c>
      <c r="BI158" s="2">
        <f t="shared" si="53"/>
        <v>0.85538372288613007</v>
      </c>
    </row>
    <row r="159" spans="1:61" hidden="1" x14ac:dyDescent="0.2">
      <c r="A159" t="str">
        <f t="shared" si="54"/>
        <v/>
      </c>
      <c r="B159" t="str">
        <f t="shared" si="55"/>
        <v>IDRefrigeration Walk-in Refrigerator/Freezer</v>
      </c>
      <c r="C159" t="str">
        <f t="shared" si="56"/>
        <v>ID2021 CPARefrigeration _Walk-in Refrigerator/Freezer</v>
      </c>
      <c r="D159" t="s">
        <v>119</v>
      </c>
      <c r="E159" t="s">
        <v>114</v>
      </c>
      <c r="F159" s="3" t="s">
        <v>88</v>
      </c>
      <c r="G159" s="3" t="s">
        <v>25</v>
      </c>
      <c r="H159" s="3" t="s">
        <v>26</v>
      </c>
      <c r="I159" s="7">
        <v>8.729655172413793E-2</v>
      </c>
      <c r="J159" s="7">
        <v>1.0548333333333333</v>
      </c>
      <c r="K159" s="7">
        <v>0.11507272727272727</v>
      </c>
      <c r="L159" s="7">
        <v>1.8670549999999999</v>
      </c>
      <c r="M159" s="7">
        <v>5.034431818181818</v>
      </c>
      <c r="N159" s="7">
        <v>1.0548333333333333</v>
      </c>
      <c r="O159" s="7">
        <v>0.2124735714285714</v>
      </c>
      <c r="P159" s="7">
        <v>0.54028048780487803</v>
      </c>
      <c r="Q159" s="7">
        <v>0.3136982608695652</v>
      </c>
      <c r="R159" s="7">
        <v>0.59773888888888882</v>
      </c>
      <c r="S159" s="7">
        <v>0.90414285714285714</v>
      </c>
      <c r="T159" s="7">
        <v>11.392199999999999</v>
      </c>
      <c r="U159" s="7">
        <v>0.1346595744680851</v>
      </c>
      <c r="V159" s="7">
        <v>0.73838333333333317</v>
      </c>
      <c r="W159" s="7">
        <f t="shared" si="57"/>
        <v>1.7176499812701091</v>
      </c>
      <c r="AR159" s="5" t="s">
        <v>88</v>
      </c>
      <c r="AS159" s="5" t="s">
        <v>25</v>
      </c>
      <c r="AT159" s="5" t="s">
        <v>26</v>
      </c>
      <c r="AU159" s="2">
        <f t="shared" si="39"/>
        <v>-0.36506066280742033</v>
      </c>
      <c r="AV159" s="2">
        <f t="shared" si="40"/>
        <v>0.6484809962484579</v>
      </c>
      <c r="AW159" s="2">
        <f t="shared" si="41"/>
        <v>-0.64709755047442863</v>
      </c>
      <c r="AX159" s="2">
        <f t="shared" si="42"/>
        <v>8.3718412061364997</v>
      </c>
      <c r="AY159" s="2">
        <f t="shared" si="43"/>
        <v>-0.25728102386030227</v>
      </c>
      <c r="AZ159" s="2">
        <f t="shared" si="44"/>
        <v>-0.79423959258378851</v>
      </c>
      <c r="BA159" s="2">
        <f t="shared" si="45"/>
        <v>-9.4893016286625609E-2</v>
      </c>
      <c r="BB159" s="2">
        <f t="shared" si="46"/>
        <v>2.386081043676143</v>
      </c>
      <c r="BC159" s="2">
        <f t="shared" si="47"/>
        <v>0.86179211487734042</v>
      </c>
      <c r="BD159" s="2">
        <f t="shared" si="48"/>
        <v>0.57470792105962842</v>
      </c>
      <c r="BE159" s="2">
        <f t="shared" si="49"/>
        <v>1.1004981853282332</v>
      </c>
      <c r="BF159" s="2">
        <f t="shared" si="50"/>
        <v>-0.23228609884940932</v>
      </c>
      <c r="BG159" s="2">
        <f t="shared" si="51"/>
        <v>0.30308431524264301</v>
      </c>
      <c r="BH159" s="2">
        <f t="shared" si="52"/>
        <v>0.34114554206077585</v>
      </c>
      <c r="BI159" s="2">
        <f t="shared" si="53"/>
        <v>-0.20038669649747298</v>
      </c>
    </row>
    <row r="160" spans="1:61" hidden="1" x14ac:dyDescent="0.2">
      <c r="A160" t="str">
        <f t="shared" si="54"/>
        <v/>
      </c>
      <c r="B160" t="str">
        <f t="shared" si="55"/>
        <v>IDRefrigeration Reach-in Refrigerator/Freezer</v>
      </c>
      <c r="C160" t="str">
        <f t="shared" si="56"/>
        <v>ID2021 CPARefrigeration _Reach-in Refrigerator/Freezer</v>
      </c>
      <c r="D160" t="s">
        <v>119</v>
      </c>
      <c r="E160" t="s">
        <v>114</v>
      </c>
      <c r="F160" s="3" t="s">
        <v>89</v>
      </c>
      <c r="G160" s="3" t="s">
        <v>25</v>
      </c>
      <c r="H160" s="3" t="s">
        <v>27</v>
      </c>
      <c r="I160" s="7">
        <v>1.5724137931034483</v>
      </c>
      <c r="J160" s="7">
        <v>13.933333333333334</v>
      </c>
      <c r="K160" s="7">
        <v>0.69090909090909092</v>
      </c>
      <c r="L160" s="7">
        <v>1.121</v>
      </c>
      <c r="M160" s="7">
        <v>6.9090909090909092</v>
      </c>
      <c r="N160" s="7">
        <v>4.75</v>
      </c>
      <c r="O160" s="7">
        <v>0.12757142857142856</v>
      </c>
      <c r="P160" s="7">
        <v>0.32439024390243903</v>
      </c>
      <c r="Q160" s="7">
        <v>0.18834782608695652</v>
      </c>
      <c r="R160" s="7">
        <v>0.35888888888888887</v>
      </c>
      <c r="S160" s="7">
        <v>0.54285714285714282</v>
      </c>
      <c r="T160" s="7">
        <v>1.3625714285714285</v>
      </c>
      <c r="U160" s="7">
        <v>8.085106382978724E-2</v>
      </c>
      <c r="V160" s="7">
        <v>0.44333333333333336</v>
      </c>
      <c r="W160" s="7">
        <f t="shared" si="57"/>
        <v>2.3146827487484418</v>
      </c>
      <c r="AR160" s="5" t="s">
        <v>89</v>
      </c>
      <c r="AS160" s="5" t="s">
        <v>25</v>
      </c>
      <c r="AT160" s="5" t="s">
        <v>27</v>
      </c>
      <c r="AU160" s="2">
        <f t="shared" si="39"/>
        <v>49.957568651329069</v>
      </c>
      <c r="AV160" s="2">
        <f t="shared" si="40"/>
        <v>96.020126152503295</v>
      </c>
      <c r="AW160" s="2">
        <f t="shared" si="41"/>
        <v>8.4408235797950795</v>
      </c>
      <c r="AX160" s="2">
        <f t="shared" si="42"/>
        <v>24.071489178931724</v>
      </c>
      <c r="AY160" s="2">
        <f t="shared" si="43"/>
        <v>1.2707623051647179</v>
      </c>
      <c r="AZ160" s="2">
        <f t="shared" si="44"/>
        <v>13.449284031404671</v>
      </c>
      <c r="BA160" s="2">
        <f t="shared" si="45"/>
        <v>1.4213363680433329</v>
      </c>
      <c r="BB160" s="2">
        <f t="shared" si="46"/>
        <v>3.5292110898083333</v>
      </c>
      <c r="BC160" s="2">
        <f t="shared" si="47"/>
        <v>1.4903271318235669</v>
      </c>
      <c r="BD160" s="2">
        <f t="shared" si="48"/>
        <v>3.212648479038851</v>
      </c>
      <c r="BE160" s="2">
        <f t="shared" si="49"/>
        <v>4.6192392044948507</v>
      </c>
      <c r="BF160" s="2">
        <f t="shared" si="50"/>
        <v>1.0456333456301556</v>
      </c>
      <c r="BG160" s="2">
        <f t="shared" si="51"/>
        <v>2.4860027597831826</v>
      </c>
      <c r="BH160" s="2">
        <f t="shared" si="52"/>
        <v>2.5878239084047432</v>
      </c>
      <c r="BI160" s="2">
        <f t="shared" si="53"/>
        <v>5.6701175345074848</v>
      </c>
    </row>
    <row r="161" spans="1:61" hidden="1" x14ac:dyDescent="0.2">
      <c r="A161" t="str">
        <f t="shared" si="54"/>
        <v/>
      </c>
      <c r="B161" t="str">
        <f t="shared" si="55"/>
        <v>IDRefrigeration Glass Door Display</v>
      </c>
      <c r="C161" t="str">
        <f t="shared" si="56"/>
        <v>ID2021 CPARefrigeration _Glass Door Display</v>
      </c>
      <c r="D161" t="s">
        <v>119</v>
      </c>
      <c r="E161" t="s">
        <v>114</v>
      </c>
      <c r="F161" s="3" t="s">
        <v>90</v>
      </c>
      <c r="G161" s="3" t="s">
        <v>25</v>
      </c>
      <c r="H161" s="3" t="s">
        <v>28</v>
      </c>
      <c r="I161" s="7">
        <v>0.53793103448275859</v>
      </c>
      <c r="J161" s="7">
        <v>3.25</v>
      </c>
      <c r="K161" s="7">
        <v>1.8259090909090909</v>
      </c>
      <c r="L161" s="7">
        <v>1.1505000000000001</v>
      </c>
      <c r="M161" s="7">
        <v>3.5454545454545454</v>
      </c>
      <c r="N161" s="7">
        <v>13.1625</v>
      </c>
      <c r="O161" s="7">
        <v>0.13092857142857142</v>
      </c>
      <c r="P161" s="7">
        <v>0.3329268292682927</v>
      </c>
      <c r="Q161" s="7">
        <v>0.19330434782608696</v>
      </c>
      <c r="R161" s="7">
        <v>0.36833333333333335</v>
      </c>
      <c r="S161" s="7">
        <v>0.55714285714285716</v>
      </c>
      <c r="T161" s="7">
        <v>0.27857142857142858</v>
      </c>
      <c r="U161" s="7">
        <v>8.2978723404255314E-2</v>
      </c>
      <c r="V161" s="7">
        <v>0.45500000000000002</v>
      </c>
      <c r="W161" s="7">
        <f t="shared" si="57"/>
        <v>1.8479629115586584</v>
      </c>
      <c r="AR161" s="5" t="s">
        <v>90</v>
      </c>
      <c r="AS161" s="5" t="s">
        <v>25</v>
      </c>
      <c r="AT161" s="5" t="s">
        <v>28</v>
      </c>
      <c r="AU161" s="2">
        <f t="shared" si="39"/>
        <v>15.985856217109689</v>
      </c>
      <c r="AV161" s="2">
        <f t="shared" si="40"/>
        <v>21.050028671023473</v>
      </c>
      <c r="AW161" s="2">
        <f t="shared" si="41"/>
        <v>23.310120717972328</v>
      </c>
      <c r="AX161" s="2">
        <f t="shared" si="42"/>
        <v>24.071489178931731</v>
      </c>
      <c r="AY161" s="2">
        <f t="shared" si="43"/>
        <v>1.2707623051647179</v>
      </c>
      <c r="AZ161" s="2">
        <f t="shared" si="44"/>
        <v>2.9013066884792615</v>
      </c>
      <c r="BA161" s="2">
        <f t="shared" si="45"/>
        <v>1.4213363680433333</v>
      </c>
      <c r="BB161" s="2">
        <f t="shared" si="46"/>
        <v>8.0584221796166666</v>
      </c>
      <c r="BC161" s="2">
        <f t="shared" si="47"/>
        <v>3.9806542636471347</v>
      </c>
      <c r="BD161" s="2">
        <f t="shared" si="48"/>
        <v>3.212648479038851</v>
      </c>
      <c r="BE161" s="2">
        <f t="shared" si="49"/>
        <v>4.6192392044948516</v>
      </c>
      <c r="BF161" s="2">
        <f t="shared" si="50"/>
        <v>-0.59250331760355468</v>
      </c>
      <c r="BG161" s="2">
        <f t="shared" si="51"/>
        <v>2.4860027597831822</v>
      </c>
      <c r="BH161" s="2">
        <f t="shared" si="52"/>
        <v>2.5878239084047427</v>
      </c>
      <c r="BI161" s="2">
        <f t="shared" si="53"/>
        <v>3.0514473656385253</v>
      </c>
    </row>
    <row r="162" spans="1:61" hidden="1" x14ac:dyDescent="0.2">
      <c r="A162" t="str">
        <f t="shared" si="54"/>
        <v/>
      </c>
      <c r="B162" t="str">
        <f t="shared" si="55"/>
        <v>IDRefrigeration Open Display Case</v>
      </c>
      <c r="C162" t="str">
        <f t="shared" si="56"/>
        <v>ID2021 CPARefrigeration _Open Display Case</v>
      </c>
      <c r="D162" t="s">
        <v>119</v>
      </c>
      <c r="E162" t="s">
        <v>114</v>
      </c>
      <c r="F162" s="3" t="s">
        <v>91</v>
      </c>
      <c r="G162" s="3" t="s">
        <v>25</v>
      </c>
      <c r="H162" s="3" t="s">
        <v>29</v>
      </c>
      <c r="I162" s="7">
        <v>0.43327586206896551</v>
      </c>
      <c r="J162" s="7">
        <v>2.0941666666666667</v>
      </c>
      <c r="K162" s="7">
        <v>2.855681818181818</v>
      </c>
      <c r="L162" s="7">
        <v>3.7066749999999997</v>
      </c>
      <c r="M162" s="7">
        <v>11.422727272727272</v>
      </c>
      <c r="N162" s="7">
        <v>18.952208333333335</v>
      </c>
      <c r="O162" s="7">
        <v>0.42182499999999995</v>
      </c>
      <c r="P162" s="7">
        <v>1.0726219512195121</v>
      </c>
      <c r="Q162" s="7">
        <v>0.6227869565217391</v>
      </c>
      <c r="R162" s="7">
        <v>1.1866944444444445</v>
      </c>
      <c r="S162" s="7">
        <v>1.7949999999999999</v>
      </c>
      <c r="T162" s="7">
        <v>0.89749999999999996</v>
      </c>
      <c r="U162" s="7">
        <v>0.26734042553191489</v>
      </c>
      <c r="V162" s="7">
        <v>1.4659166666666668</v>
      </c>
      <c r="W162" s="7">
        <f t="shared" si="57"/>
        <v>3.3710300283830228</v>
      </c>
      <c r="AR162" s="5" t="s">
        <v>91</v>
      </c>
      <c r="AS162" s="5" t="s">
        <v>25</v>
      </c>
      <c r="AT162" s="5" t="s">
        <v>29</v>
      </c>
      <c r="AU162" s="2">
        <f t="shared" si="39"/>
        <v>1.3081204672749847</v>
      </c>
      <c r="AV162" s="2">
        <f t="shared" si="40"/>
        <v>1.3970118116659598</v>
      </c>
      <c r="AW162" s="2">
        <f t="shared" si="41"/>
        <v>5.4143243219343544</v>
      </c>
      <c r="AX162" s="2">
        <f t="shared" si="42"/>
        <v>12.627341849430168</v>
      </c>
      <c r="AY162" s="2">
        <f t="shared" si="43"/>
        <v>0.23424875046047</v>
      </c>
      <c r="AZ162" s="2">
        <f t="shared" si="44"/>
        <v>-5.2313565840938159E-2</v>
      </c>
      <c r="BA162" s="2">
        <f t="shared" si="45"/>
        <v>0.3160916842351722</v>
      </c>
      <c r="BB162" s="2">
        <f t="shared" si="46"/>
        <v>3.9236092350600611</v>
      </c>
      <c r="BC162" s="2">
        <f t="shared" si="47"/>
        <v>1.707181763322501</v>
      </c>
      <c r="BD162" s="2">
        <f t="shared" si="48"/>
        <v>1.289740370252332</v>
      </c>
      <c r="BE162" s="2">
        <f t="shared" si="49"/>
        <v>2.0542778303619764</v>
      </c>
      <c r="BF162" s="2">
        <f t="shared" si="50"/>
        <v>-0.77850950320926871</v>
      </c>
      <c r="BG162" s="2">
        <f t="shared" si="51"/>
        <v>0.89477980173360239</v>
      </c>
      <c r="BH162" s="2">
        <f t="shared" si="52"/>
        <v>0.95012360639813132</v>
      </c>
      <c r="BI162" s="2">
        <f t="shared" si="53"/>
        <v>0.24684568194995493</v>
      </c>
    </row>
    <row r="163" spans="1:61" hidden="1" x14ac:dyDescent="0.2">
      <c r="A163" t="str">
        <f t="shared" si="54"/>
        <v/>
      </c>
      <c r="B163" t="str">
        <f t="shared" si="55"/>
        <v>IDRefrigeration Icemaker</v>
      </c>
      <c r="C163" t="str">
        <f t="shared" si="56"/>
        <v>ID2021 CPARefrigeration _Icemaker</v>
      </c>
      <c r="D163" t="s">
        <v>119</v>
      </c>
      <c r="E163" t="s">
        <v>114</v>
      </c>
      <c r="F163" s="3" t="s">
        <v>92</v>
      </c>
      <c r="G163" s="3" t="s">
        <v>25</v>
      </c>
      <c r="H163" s="3" t="s">
        <v>30</v>
      </c>
      <c r="I163" s="7">
        <v>0.22027586206896552</v>
      </c>
      <c r="J163" s="7">
        <v>1.0646666666666667</v>
      </c>
      <c r="K163" s="7">
        <v>0.29036363636363638</v>
      </c>
      <c r="L163" s="7">
        <v>1.88446</v>
      </c>
      <c r="M163" s="7">
        <v>4.3554545454545455</v>
      </c>
      <c r="N163" s="7">
        <v>2.7149000000000001</v>
      </c>
      <c r="O163" s="7">
        <v>0.21445428571428568</v>
      </c>
      <c r="P163" s="7">
        <v>0.54531707317073175</v>
      </c>
      <c r="Q163" s="7">
        <v>0.31662260869565217</v>
      </c>
      <c r="R163" s="7">
        <v>0.60331111111111113</v>
      </c>
      <c r="S163" s="7">
        <v>0.68442857142857139</v>
      </c>
      <c r="T163" s="7">
        <v>0.45628571428571429</v>
      </c>
      <c r="U163" s="7">
        <v>0.13591489361702128</v>
      </c>
      <c r="V163" s="7">
        <v>0.74526666666666652</v>
      </c>
      <c r="W163" s="7">
        <f t="shared" si="57"/>
        <v>1.0165515453745406</v>
      </c>
      <c r="AR163" s="5" t="s">
        <v>92</v>
      </c>
      <c r="AS163" s="5" t="s">
        <v>25</v>
      </c>
      <c r="AT163" s="5" t="s">
        <v>30</v>
      </c>
      <c r="AU163" s="2">
        <f t="shared" si="39"/>
        <v>3.2464640542774221</v>
      </c>
      <c r="AV163" s="2">
        <f t="shared" si="40"/>
        <v>3.4100057342046952</v>
      </c>
      <c r="AW163" s="2">
        <f t="shared" si="41"/>
        <v>0.18010294747438493</v>
      </c>
      <c r="AX163" s="2">
        <f t="shared" si="42"/>
        <v>11.535744589465864</v>
      </c>
      <c r="AY163" s="2">
        <f t="shared" si="43"/>
        <v>0.70307172887353819</v>
      </c>
      <c r="AZ163" s="2">
        <f t="shared" si="44"/>
        <v>8.8255131413551773</v>
      </c>
      <c r="BA163" s="2">
        <f t="shared" si="45"/>
        <v>0.21066818402166643</v>
      </c>
      <c r="BB163" s="2">
        <f t="shared" si="46"/>
        <v>3.5292110898083333</v>
      </c>
      <c r="BC163" s="2">
        <f t="shared" si="47"/>
        <v>1.4903271318235674</v>
      </c>
      <c r="BD163" s="2">
        <f t="shared" si="48"/>
        <v>3.212648479038851</v>
      </c>
      <c r="BE163" s="2">
        <f t="shared" si="49"/>
        <v>3.2144294033711382</v>
      </c>
      <c r="BF163" s="2">
        <f t="shared" si="50"/>
        <v>-0.59250331760355479</v>
      </c>
      <c r="BG163" s="2">
        <f t="shared" si="51"/>
        <v>2.4860027597831817</v>
      </c>
      <c r="BH163" s="2">
        <f t="shared" si="52"/>
        <v>2.5878239084047419</v>
      </c>
      <c r="BI163" s="2">
        <f t="shared" si="53"/>
        <v>1.5322788308754474</v>
      </c>
    </row>
    <row r="164" spans="1:61" hidden="1" x14ac:dyDescent="0.2">
      <c r="A164" t="str">
        <f t="shared" si="54"/>
        <v/>
      </c>
      <c r="B164" t="str">
        <f t="shared" si="55"/>
        <v>IDRefrigeration Vending Machine</v>
      </c>
      <c r="C164" t="str">
        <f t="shared" si="56"/>
        <v>ID2021 CPARefrigeration _Vending Machine</v>
      </c>
      <c r="D164" t="s">
        <v>119</v>
      </c>
      <c r="E164" t="s">
        <v>114</v>
      </c>
      <c r="F164" s="3" t="s">
        <v>93</v>
      </c>
      <c r="G164" s="3" t="s">
        <v>25</v>
      </c>
      <c r="H164" s="3" t="s">
        <v>31</v>
      </c>
      <c r="I164" s="7">
        <v>5.597241379310345E-2</v>
      </c>
      <c r="J164" s="7">
        <v>1.3526666666666667</v>
      </c>
      <c r="K164" s="7">
        <v>0.18445454545454545</v>
      </c>
      <c r="L164" s="7">
        <v>0.59855499999999995</v>
      </c>
      <c r="M164" s="7">
        <v>0.46113636363636362</v>
      </c>
      <c r="N164" s="7">
        <v>1.6908333333333334</v>
      </c>
      <c r="O164" s="7">
        <v>6.8116428571428578E-2</v>
      </c>
      <c r="P164" s="7">
        <v>0.17320731707317072</v>
      </c>
      <c r="Q164" s="7">
        <v>0.10056782608695652</v>
      </c>
      <c r="R164" s="7">
        <v>0.19162777777777776</v>
      </c>
      <c r="S164" s="7">
        <v>0.28985714285714287</v>
      </c>
      <c r="T164" s="7">
        <v>0.28985714285714287</v>
      </c>
      <c r="U164" s="7">
        <v>4.317021276595745E-2</v>
      </c>
      <c r="V164" s="7">
        <v>0.23671666666666666</v>
      </c>
      <c r="W164" s="7">
        <f t="shared" si="57"/>
        <v>0.409767059824304</v>
      </c>
      <c r="AR164" s="5" t="s">
        <v>93</v>
      </c>
      <c r="AS164" s="5" t="s">
        <v>25</v>
      </c>
      <c r="AT164" s="5" t="s">
        <v>31</v>
      </c>
      <c r="AU164" s="2">
        <f t="shared" si="39"/>
        <v>0.14881007548385194</v>
      </c>
      <c r="AV164" s="2">
        <f t="shared" si="40"/>
        <v>10.930535512935103</v>
      </c>
      <c r="AW164" s="2">
        <f t="shared" si="41"/>
        <v>0.59628592028368477</v>
      </c>
      <c r="AX164" s="2">
        <f t="shared" si="42"/>
        <v>7.4783419240087454</v>
      </c>
      <c r="AY164" s="2">
        <f t="shared" si="43"/>
        <v>-0.6160519402350656</v>
      </c>
      <c r="AZ164" s="2">
        <f t="shared" si="44"/>
        <v>5.5150216221600177</v>
      </c>
      <c r="BA164" s="2">
        <f t="shared" si="45"/>
        <v>-0.18118475154001279</v>
      </c>
      <c r="BB164" s="2">
        <f t="shared" si="46"/>
        <v>2.0632564337403694</v>
      </c>
      <c r="BC164" s="2">
        <f t="shared" si="47"/>
        <v>0.68429125015667269</v>
      </c>
      <c r="BD164" s="2">
        <f t="shared" si="48"/>
        <v>0.42457729399497124</v>
      </c>
      <c r="BE164" s="2">
        <f t="shared" si="49"/>
        <v>2.8004787819733519</v>
      </c>
      <c r="BF164" s="2">
        <f t="shared" si="50"/>
        <v>-0.44879282094507489</v>
      </c>
      <c r="BG164" s="2">
        <f t="shared" si="51"/>
        <v>1.3576998665333591</v>
      </c>
      <c r="BH164" s="2">
        <f t="shared" si="52"/>
        <v>0.21328245169220383</v>
      </c>
      <c r="BI164" s="2">
        <f t="shared" si="53"/>
        <v>0.93918985648420761</v>
      </c>
    </row>
    <row r="165" spans="1:61" hidden="1" x14ac:dyDescent="0.2">
      <c r="A165" t="str">
        <f t="shared" si="54"/>
        <v/>
      </c>
      <c r="B165" t="str">
        <f t="shared" si="55"/>
        <v>IDFood PreparationOven</v>
      </c>
      <c r="C165" t="str">
        <f t="shared" si="56"/>
        <v>ID2021 CPAFood Preparation_Oven</v>
      </c>
      <c r="D165" t="s">
        <v>119</v>
      </c>
      <c r="E165" t="s">
        <v>114</v>
      </c>
      <c r="F165" s="3" t="s">
        <v>94</v>
      </c>
      <c r="G165" s="3" t="s">
        <v>32</v>
      </c>
      <c r="H165" s="3" t="s">
        <v>33</v>
      </c>
      <c r="I165" s="7">
        <v>4.1582758620689657E-2</v>
      </c>
      <c r="J165" s="7">
        <v>0.80393333333333339</v>
      </c>
      <c r="K165" s="7">
        <v>0.15347818181818179</v>
      </c>
      <c r="L165" s="7">
        <v>0.22108166666666668</v>
      </c>
      <c r="M165" s="7">
        <v>5.4813636363636364</v>
      </c>
      <c r="N165" s="7">
        <v>0.86422833333333327</v>
      </c>
      <c r="O165" s="7">
        <v>0.1464307142857143</v>
      </c>
      <c r="P165" s="7">
        <v>0.5588317073170731</v>
      </c>
      <c r="Q165" s="7">
        <v>0.10486086956521738</v>
      </c>
      <c r="R165" s="7">
        <v>0.50915777777777782</v>
      </c>
      <c r="S165" s="7">
        <v>0.25840714285714284</v>
      </c>
      <c r="T165" s="7">
        <v>1.7227142857142858E-2</v>
      </c>
      <c r="U165" s="7">
        <v>0.76972340425531915</v>
      </c>
      <c r="V165" s="7">
        <v>0.38186833333333337</v>
      </c>
      <c r="W165" s="7">
        <f t="shared" si="57"/>
        <v>0.73658392874175449</v>
      </c>
      <c r="AR165" s="5" t="s">
        <v>94</v>
      </c>
      <c r="AS165" s="5" t="s">
        <v>32</v>
      </c>
      <c r="AT165" s="5" t="s">
        <v>33</v>
      </c>
      <c r="AU165" s="2">
        <f t="shared" si="39"/>
        <v>-0.50488429056487105</v>
      </c>
      <c r="AV165" s="2">
        <f t="shared" si="40"/>
        <v>3.5959290036215696</v>
      </c>
      <c r="AW165" s="2">
        <f t="shared" si="41"/>
        <v>3.397409009003538E-2</v>
      </c>
      <c r="AX165" s="2">
        <f t="shared" si="42"/>
        <v>0.26388047599593145</v>
      </c>
      <c r="AY165" s="2">
        <f t="shared" si="43"/>
        <v>-0.67645055550090838</v>
      </c>
      <c r="AZ165" s="2">
        <f t="shared" si="44"/>
        <v>0.43951958643488664</v>
      </c>
      <c r="BA165" s="2">
        <f t="shared" si="45"/>
        <v>-0.70171086427672691</v>
      </c>
      <c r="BB165" s="2">
        <f t="shared" si="46"/>
        <v>1.4412894492541244</v>
      </c>
      <c r="BC165" s="2">
        <f t="shared" si="47"/>
        <v>-6.6992335951590043E-2</v>
      </c>
      <c r="BD165" s="2">
        <f t="shared" si="48"/>
        <v>1.0785186938778795</v>
      </c>
      <c r="BE165" s="2">
        <f t="shared" si="49"/>
        <v>7.592433776221009</v>
      </c>
      <c r="BF165" s="2">
        <f t="shared" si="50"/>
        <v>-0.674669991070872</v>
      </c>
      <c r="BG165" s="2">
        <f t="shared" si="51"/>
        <v>9.9523873739625834</v>
      </c>
      <c r="BH165" s="2">
        <f t="shared" si="52"/>
        <v>3.941203782539505</v>
      </c>
      <c r="BI165" s="2">
        <f t="shared" si="53"/>
        <v>-0.46931239978516781</v>
      </c>
    </row>
    <row r="166" spans="1:61" hidden="1" x14ac:dyDescent="0.2">
      <c r="A166" t="str">
        <f t="shared" si="54"/>
        <v/>
      </c>
      <c r="B166" t="str">
        <f t="shared" si="55"/>
        <v>IDFood PreparationFryer</v>
      </c>
      <c r="C166" t="str">
        <f t="shared" si="56"/>
        <v>ID2021 CPAFood Preparation_Fryer</v>
      </c>
      <c r="D166" t="s">
        <v>119</v>
      </c>
      <c r="E166" t="s">
        <v>114</v>
      </c>
      <c r="F166" s="3" t="s">
        <v>95</v>
      </c>
      <c r="G166" s="3" t="s">
        <v>32</v>
      </c>
      <c r="H166" s="3" t="s">
        <v>34</v>
      </c>
      <c r="I166" s="7">
        <v>6.013448275862069E-2</v>
      </c>
      <c r="J166" s="7">
        <v>1.1626000000000001</v>
      </c>
      <c r="K166" s="7">
        <v>0.22195090909090909</v>
      </c>
      <c r="L166" s="7">
        <v>0.31971499999999997</v>
      </c>
      <c r="M166" s="7">
        <v>3.9634090909090909</v>
      </c>
      <c r="N166" s="7">
        <v>1.249795</v>
      </c>
      <c r="O166" s="7">
        <v>0.21175928571428573</v>
      </c>
      <c r="P166" s="7">
        <v>0.80814878048780481</v>
      </c>
      <c r="Q166" s="7">
        <v>5.0547826086956522E-2</v>
      </c>
      <c r="R166" s="7">
        <v>0.73631333333333326</v>
      </c>
      <c r="S166" s="7">
        <v>0.3736928571428571</v>
      </c>
      <c r="T166" s="7">
        <v>2.4912857142857146E-2</v>
      </c>
      <c r="U166" s="7">
        <v>1.1131276595744681</v>
      </c>
      <c r="V166" s="7">
        <v>0.55223499999999992</v>
      </c>
      <c r="W166" s="7">
        <f t="shared" si="57"/>
        <v>0.77488157730294172</v>
      </c>
      <c r="AR166" s="5" t="s">
        <v>95</v>
      </c>
      <c r="AS166" s="5" t="s">
        <v>32</v>
      </c>
      <c r="AT166" s="5" t="s">
        <v>34</v>
      </c>
      <c r="AU166" s="2">
        <f t="shared" si="39"/>
        <v>-0.50488429056487105</v>
      </c>
      <c r="AV166" s="2">
        <f t="shared" si="40"/>
        <v>3.5959290036215696</v>
      </c>
      <c r="AW166" s="2">
        <f t="shared" si="41"/>
        <v>3.3974090090035602E-2</v>
      </c>
      <c r="AX166" s="2">
        <f t="shared" si="42"/>
        <v>0.26388047599593145</v>
      </c>
      <c r="AY166" s="2">
        <f t="shared" si="43"/>
        <v>-0.83822527775045419</v>
      </c>
      <c r="AZ166" s="2">
        <f t="shared" si="44"/>
        <v>0.43951958643488664</v>
      </c>
      <c r="BA166" s="2">
        <f t="shared" si="45"/>
        <v>-0.70171086427672691</v>
      </c>
      <c r="BB166" s="2">
        <f t="shared" si="46"/>
        <v>1.4412894492541244</v>
      </c>
      <c r="BC166" s="2">
        <f t="shared" si="47"/>
        <v>-0.68899744531719664</v>
      </c>
      <c r="BD166" s="2">
        <f t="shared" si="48"/>
        <v>1.078518693877879</v>
      </c>
      <c r="BE166" s="2">
        <f t="shared" si="49"/>
        <v>7.592433776221009</v>
      </c>
      <c r="BF166" s="2">
        <f t="shared" si="50"/>
        <v>-0.67466999107087189</v>
      </c>
      <c r="BG166" s="2">
        <f t="shared" si="51"/>
        <v>9.9523873739625852</v>
      </c>
      <c r="BH166" s="2">
        <f t="shared" si="52"/>
        <v>3.9412037825395041</v>
      </c>
      <c r="BI166" s="2">
        <f t="shared" si="53"/>
        <v>-0.6139516020403436</v>
      </c>
    </row>
    <row r="167" spans="1:61" hidden="1" x14ac:dyDescent="0.2">
      <c r="A167" t="str">
        <f t="shared" si="54"/>
        <v/>
      </c>
      <c r="B167" t="str">
        <f t="shared" si="55"/>
        <v>IDFood PreparationDishwasher</v>
      </c>
      <c r="C167" t="str">
        <f t="shared" si="56"/>
        <v>ID2021 CPAFood Preparation_Dishwasher</v>
      </c>
      <c r="D167" t="s">
        <v>119</v>
      </c>
      <c r="E167" t="s">
        <v>114</v>
      </c>
      <c r="F167" s="3" t="s">
        <v>96</v>
      </c>
      <c r="G167" s="3" t="s">
        <v>32</v>
      </c>
      <c r="H167" s="3" t="s">
        <v>35</v>
      </c>
      <c r="I167" s="7">
        <v>3.7810344827586204E-2</v>
      </c>
      <c r="J167" s="7">
        <v>0.73099999999999998</v>
      </c>
      <c r="K167" s="7">
        <v>0.13955454545454543</v>
      </c>
      <c r="L167" s="7">
        <v>0.20102500000000001</v>
      </c>
      <c r="M167" s="7">
        <v>8.1822807033578115</v>
      </c>
      <c r="N167" s="7">
        <v>0.88544166666666657</v>
      </c>
      <c r="O167" s="7">
        <v>0.13314642857142858</v>
      </c>
      <c r="P167" s="7">
        <v>0.57254878048780489</v>
      </c>
      <c r="Q167" s="7">
        <v>0.3581159420289855</v>
      </c>
      <c r="R167" s="7">
        <v>0.46296666666666664</v>
      </c>
      <c r="S167" s="7">
        <v>0.23496428571428571</v>
      </c>
      <c r="T167" s="7">
        <v>1.5664285714285714E-2</v>
      </c>
      <c r="U167" s="7">
        <v>0.69989361702127662</v>
      </c>
      <c r="V167" s="7">
        <v>0.34722500000000001</v>
      </c>
      <c r="W167" s="7">
        <f t="shared" si="57"/>
        <v>0.92868837617938171</v>
      </c>
      <c r="AR167" s="5" t="s">
        <v>96</v>
      </c>
      <c r="AS167" s="5" t="s">
        <v>32</v>
      </c>
      <c r="AT167" s="5" t="s">
        <v>35</v>
      </c>
      <c r="AU167" s="2">
        <f t="shared" si="39"/>
        <v>-0.77380679704641797</v>
      </c>
      <c r="AV167" s="2">
        <f t="shared" si="40"/>
        <v>1.0996463696586343</v>
      </c>
      <c r="AW167" s="2">
        <f t="shared" si="41"/>
        <v>-0.52762979087189743</v>
      </c>
      <c r="AX167" s="2">
        <f t="shared" si="42"/>
        <v>-0.42259724834387558</v>
      </c>
      <c r="AY167" s="2">
        <f t="shared" si="43"/>
        <v>-0.51467583325136257</v>
      </c>
      <c r="AZ167" s="2">
        <f t="shared" si="44"/>
        <v>-0.25898920254436442</v>
      </c>
      <c r="BA167" s="2">
        <f t="shared" si="45"/>
        <v>-0.86372685469326016</v>
      </c>
      <c r="BB167" s="2">
        <f t="shared" si="46"/>
        <v>0.25668442351107634</v>
      </c>
      <c r="BC167" s="2">
        <f t="shared" si="47"/>
        <v>0.60092473369530075</v>
      </c>
      <c r="BD167" s="2">
        <f t="shared" si="48"/>
        <v>-5.0430451290834899E-2</v>
      </c>
      <c r="BE167" s="2">
        <f t="shared" si="49"/>
        <v>2.925446274422081</v>
      </c>
      <c r="BF167" s="2">
        <f t="shared" si="50"/>
        <v>-0.8513732541014466</v>
      </c>
      <c r="BG167" s="2">
        <f t="shared" si="51"/>
        <v>4.003589126532364</v>
      </c>
      <c r="BH167" s="2">
        <f t="shared" si="52"/>
        <v>1.2573848672547614</v>
      </c>
      <c r="BI167" s="2">
        <f t="shared" si="53"/>
        <v>-0.4040341396641739</v>
      </c>
    </row>
    <row r="168" spans="1:61" hidden="1" x14ac:dyDescent="0.2">
      <c r="A168" t="str">
        <f t="shared" si="54"/>
        <v/>
      </c>
      <c r="B168" t="str">
        <f t="shared" si="55"/>
        <v>IDFood PreparationHot Food Container</v>
      </c>
      <c r="C168" t="str">
        <f t="shared" si="56"/>
        <v>ID2021 CPAFood Preparation_Hot Food Container</v>
      </c>
      <c r="D168" t="s">
        <v>119</v>
      </c>
      <c r="E168" t="s">
        <v>114</v>
      </c>
      <c r="F168" s="3" t="s">
        <v>97</v>
      </c>
      <c r="G168" s="3" t="s">
        <v>32</v>
      </c>
      <c r="H168" s="3" t="s">
        <v>36</v>
      </c>
      <c r="I168" s="7">
        <v>1.1327586206896553E-2</v>
      </c>
      <c r="J168" s="7">
        <v>0.219</v>
      </c>
      <c r="K168" s="7">
        <v>4.1809090909090907E-2</v>
      </c>
      <c r="L168" s="7">
        <v>6.0225000000000001E-2</v>
      </c>
      <c r="M168" s="7">
        <v>1.4931818181818182</v>
      </c>
      <c r="N168" s="7">
        <v>0.235425</v>
      </c>
      <c r="O168" s="7">
        <v>3.9889285714285717E-2</v>
      </c>
      <c r="P168" s="7">
        <v>0.15223170731707317</v>
      </c>
      <c r="Q168" s="7">
        <v>9.5217391304347823E-3</v>
      </c>
      <c r="R168" s="7">
        <v>0.13869999999999999</v>
      </c>
      <c r="S168" s="7">
        <v>7.0392857142857146E-2</v>
      </c>
      <c r="T168" s="7">
        <v>4.6928571428571427E-3</v>
      </c>
      <c r="U168" s="7">
        <v>0.20968085106382978</v>
      </c>
      <c r="V168" s="7">
        <v>0.10402499999999999</v>
      </c>
      <c r="W168" s="7">
        <f t="shared" si="57"/>
        <v>0.19929305662922453</v>
      </c>
      <c r="AR168" s="5" t="s">
        <v>97</v>
      </c>
      <c r="AS168" s="5" t="s">
        <v>32</v>
      </c>
      <c r="AT168" s="5" t="s">
        <v>36</v>
      </c>
      <c r="AU168" s="2">
        <f t="shared" si="39"/>
        <v>-0.50488429056487094</v>
      </c>
      <c r="AV168" s="2">
        <f t="shared" si="40"/>
        <v>3.5959290036215696</v>
      </c>
      <c r="AW168" s="2">
        <f t="shared" si="41"/>
        <v>3.3974090090035602E-2</v>
      </c>
      <c r="AX168" s="2">
        <f t="shared" si="42"/>
        <v>0.26388047599593145</v>
      </c>
      <c r="AY168" s="2">
        <f t="shared" si="43"/>
        <v>-0.35290111100181687</v>
      </c>
      <c r="AZ168" s="2">
        <f t="shared" si="44"/>
        <v>0.43951958643488687</v>
      </c>
      <c r="BA168" s="2">
        <f t="shared" si="45"/>
        <v>-0.70171086427672691</v>
      </c>
      <c r="BB168" s="2">
        <f t="shared" si="46"/>
        <v>1.4412894492541248</v>
      </c>
      <c r="BC168" s="2">
        <f t="shared" si="47"/>
        <v>-0.68899744531719664</v>
      </c>
      <c r="BD168" s="2">
        <f t="shared" si="48"/>
        <v>1.0785186938778795</v>
      </c>
      <c r="BE168" s="2">
        <f t="shared" si="49"/>
        <v>7.5924337762210108</v>
      </c>
      <c r="BF168" s="2">
        <f t="shared" si="50"/>
        <v>-0.674669991070872</v>
      </c>
      <c r="BG168" s="2">
        <f t="shared" si="51"/>
        <v>9.9523873739625834</v>
      </c>
      <c r="BH168" s="2">
        <f t="shared" si="52"/>
        <v>3.941203782539505</v>
      </c>
      <c r="BI168" s="2">
        <f t="shared" si="53"/>
        <v>-6.5576056062080501E-2</v>
      </c>
    </row>
    <row r="169" spans="1:61" hidden="1" x14ac:dyDescent="0.2">
      <c r="A169" t="str">
        <f t="shared" si="54"/>
        <v/>
      </c>
      <c r="B169" t="str">
        <f t="shared" si="55"/>
        <v>IDFood PreparationSteamer</v>
      </c>
      <c r="C169" t="str">
        <f t="shared" si="56"/>
        <v>ID2021 CPAFood Preparation_Steamer</v>
      </c>
      <c r="D169" t="s">
        <v>119</v>
      </c>
      <c r="E169" t="s">
        <v>114</v>
      </c>
      <c r="F169" s="3" t="s">
        <v>98</v>
      </c>
      <c r="G169" s="3" t="s">
        <v>32</v>
      </c>
      <c r="H169" s="3" t="s">
        <v>37</v>
      </c>
      <c r="I169" s="7">
        <v>6.0686507361255006E-2</v>
      </c>
      <c r="J169" s="7">
        <v>1.1732724756509301</v>
      </c>
      <c r="K169" s="7">
        <v>0.22398838171517754</v>
      </c>
      <c r="L169" s="7">
        <v>0.32264993080400578</v>
      </c>
      <c r="M169" s="7">
        <v>3.999792530628171</v>
      </c>
      <c r="N169" s="7">
        <v>1.2612679113247498</v>
      </c>
      <c r="O169" s="7">
        <v>0.21370320092213371</v>
      </c>
      <c r="P169" s="7">
        <v>0.81556745258662211</v>
      </c>
      <c r="Q169" s="7">
        <v>0.15303554030229521</v>
      </c>
      <c r="R169" s="7">
        <v>0.74307256791225573</v>
      </c>
      <c r="S169" s="7">
        <v>0.3771232957449418</v>
      </c>
      <c r="T169" s="7">
        <v>2.5141553049662788E-2</v>
      </c>
      <c r="U169" s="7">
        <v>1.1233459873253586</v>
      </c>
      <c r="V169" s="7">
        <v>0.55730442593419172</v>
      </c>
      <c r="W169" s="7">
        <f t="shared" si="57"/>
        <v>0.7892822686615536</v>
      </c>
      <c r="AR169" s="5" t="s">
        <v>98</v>
      </c>
      <c r="AS169" s="5" t="s">
        <v>32</v>
      </c>
      <c r="AT169" s="5" t="s">
        <v>37</v>
      </c>
      <c r="AU169" s="2">
        <f t="shared" si="39"/>
        <v>-0.50488429056487116</v>
      </c>
      <c r="AV169" s="2">
        <f t="shared" si="40"/>
        <v>3.5959290036215688</v>
      </c>
      <c r="AW169" s="2">
        <f t="shared" si="41"/>
        <v>3.397409009003538E-2</v>
      </c>
      <c r="AX169" s="2">
        <f t="shared" si="42"/>
        <v>0.26388047599593145</v>
      </c>
      <c r="AY169" s="2">
        <f t="shared" si="43"/>
        <v>-0.67645055550090838</v>
      </c>
      <c r="AZ169" s="2">
        <f t="shared" si="44"/>
        <v>0.43951958643488664</v>
      </c>
      <c r="BA169" s="2">
        <f t="shared" si="45"/>
        <v>-0.7017108642767268</v>
      </c>
      <c r="BB169" s="2">
        <f t="shared" si="46"/>
        <v>1.4412894492541248</v>
      </c>
      <c r="BC169" s="2">
        <f t="shared" si="47"/>
        <v>-6.6992335951590043E-2</v>
      </c>
      <c r="BD169" s="2">
        <f t="shared" si="48"/>
        <v>1.0785186938778795</v>
      </c>
      <c r="BE169" s="2">
        <f t="shared" si="49"/>
        <v>7.592433776221009</v>
      </c>
      <c r="BF169" s="2">
        <f t="shared" si="50"/>
        <v>-0.674669991070872</v>
      </c>
      <c r="BG169" s="2">
        <f t="shared" si="51"/>
        <v>9.9523873739625834</v>
      </c>
      <c r="BH169" s="2">
        <f t="shared" si="52"/>
        <v>3.9412037825395041</v>
      </c>
      <c r="BI169" s="2">
        <f t="shared" si="53"/>
        <v>-0.30923651956551623</v>
      </c>
    </row>
    <row r="170" spans="1:61" hidden="1" x14ac:dyDescent="0.2">
      <c r="A170" t="str">
        <f t="shared" si="54"/>
        <v/>
      </c>
      <c r="B170" t="str">
        <f t="shared" si="55"/>
        <v>IDOffice EquipmentDesktop Computer</v>
      </c>
      <c r="C170" t="str">
        <f t="shared" si="56"/>
        <v>ID2021 CPAOffice Equipment_Desktop Computer</v>
      </c>
      <c r="D170" t="s">
        <v>119</v>
      </c>
      <c r="E170" t="s">
        <v>114</v>
      </c>
      <c r="F170" s="3" t="s">
        <v>99</v>
      </c>
      <c r="G170" s="3" t="s">
        <v>38</v>
      </c>
      <c r="H170" s="3" t="s">
        <v>39</v>
      </c>
      <c r="I170" s="7">
        <v>0.84413793103448276</v>
      </c>
      <c r="J170" s="7">
        <v>1.02</v>
      </c>
      <c r="K170" s="7">
        <v>5.5636363636363637E-2</v>
      </c>
      <c r="L170" s="7">
        <v>0.13600000000000001</v>
      </c>
      <c r="M170" s="7">
        <v>9.2727272727272728E-2</v>
      </c>
      <c r="N170" s="7">
        <v>6.8000000000000005E-2</v>
      </c>
      <c r="O170" s="7">
        <v>0.37011428571428567</v>
      </c>
      <c r="P170" s="7">
        <v>0.44282926829268293</v>
      </c>
      <c r="Q170" s="7">
        <v>0.55582608695652169</v>
      </c>
      <c r="R170" s="7">
        <v>1.8586666666666668E-2</v>
      </c>
      <c r="S170" s="7">
        <v>2.9142857142857144E-2</v>
      </c>
      <c r="T170" s="7">
        <v>2.4479999999999998E-2</v>
      </c>
      <c r="U170" s="7">
        <v>4.3404255319148932</v>
      </c>
      <c r="V170" s="7">
        <v>7.7519999999999992E-2</v>
      </c>
      <c r="W170" s="7">
        <f t="shared" si="57"/>
        <v>0.57681616172043049</v>
      </c>
      <c r="AR170" s="5" t="s">
        <v>99</v>
      </c>
      <c r="AS170" s="5" t="s">
        <v>38</v>
      </c>
      <c r="AT170" s="5" t="s">
        <v>39</v>
      </c>
      <c r="AU170" s="2">
        <f t="shared" si="39"/>
        <v>-0.64034774441493858</v>
      </c>
      <c r="AV170" s="2">
        <f t="shared" si="40"/>
        <v>-0.17803025091439795</v>
      </c>
      <c r="AW170" s="2">
        <f t="shared" si="41"/>
        <v>-0.81657427731791432</v>
      </c>
      <c r="AX170" s="2">
        <f t="shared" si="42"/>
        <v>0.32333296962542346</v>
      </c>
      <c r="AY170" s="2">
        <f t="shared" si="43"/>
        <v>-0.68264372047309596</v>
      </c>
      <c r="AZ170" s="2">
        <f t="shared" si="44"/>
        <v>-0.57476967863104822</v>
      </c>
      <c r="BA170" s="2">
        <f t="shared" si="45"/>
        <v>-0.33597818838534343</v>
      </c>
      <c r="BB170" s="2">
        <f t="shared" si="46"/>
        <v>-6.7422687646540247E-2</v>
      </c>
      <c r="BC170" s="2">
        <f t="shared" si="47"/>
        <v>0.91595730276609033</v>
      </c>
      <c r="BD170" s="2">
        <f t="shared" si="48"/>
        <v>-0.7773016962288003</v>
      </c>
      <c r="BE170" s="2">
        <f t="shared" si="49"/>
        <v>-0.67044023628016414</v>
      </c>
      <c r="BF170" s="2">
        <f t="shared" si="50"/>
        <v>-0.62284999050606638</v>
      </c>
      <c r="BG170" s="2">
        <f t="shared" si="51"/>
        <v>-0.19637830737232553</v>
      </c>
      <c r="BH170" s="2">
        <f t="shared" si="52"/>
        <v>-0.60757253403572653</v>
      </c>
      <c r="BI170" s="2">
        <f t="shared" si="53"/>
        <v>-0.30407985218484923</v>
      </c>
    </row>
    <row r="171" spans="1:61" hidden="1" x14ac:dyDescent="0.2">
      <c r="A171" t="str">
        <f t="shared" si="54"/>
        <v/>
      </c>
      <c r="B171" t="str">
        <f t="shared" si="55"/>
        <v>IDOffice EquipmentLaptop</v>
      </c>
      <c r="C171" t="str">
        <f t="shared" si="56"/>
        <v>ID2021 CPAOffice Equipment_Laptop</v>
      </c>
      <c r="D171" t="s">
        <v>119</v>
      </c>
      <c r="E171" t="s">
        <v>114</v>
      </c>
      <c r="F171" s="3" t="s">
        <v>100</v>
      </c>
      <c r="G171" s="3" t="s">
        <v>38</v>
      </c>
      <c r="H171" s="3" t="s">
        <v>40</v>
      </c>
      <c r="I171" s="7">
        <v>0.26068965517241377</v>
      </c>
      <c r="J171" s="7">
        <v>0.315</v>
      </c>
      <c r="K171" s="7">
        <v>1.7181818181818184E-2</v>
      </c>
      <c r="L171" s="7">
        <v>4.2000000000000003E-2</v>
      </c>
      <c r="M171" s="7">
        <v>2.8636363636363637E-2</v>
      </c>
      <c r="N171" s="7">
        <v>2.1000000000000001E-2</v>
      </c>
      <c r="O171" s="7">
        <v>0.11429999999999998</v>
      </c>
      <c r="P171" s="7">
        <v>0.13675609756097562</v>
      </c>
      <c r="Q171" s="7">
        <v>0.17165217391304347</v>
      </c>
      <c r="R171" s="7">
        <v>5.7399999999999994E-3</v>
      </c>
      <c r="S171" s="7">
        <v>1.7999999999999999E-2</v>
      </c>
      <c r="T171" s="7">
        <v>7.559999999999999E-3</v>
      </c>
      <c r="U171" s="7">
        <v>1.3404255319148937</v>
      </c>
      <c r="V171" s="7">
        <v>2.3939999999999996E-2</v>
      </c>
      <c r="W171" s="7">
        <f t="shared" si="57"/>
        <v>0.17877726002710775</v>
      </c>
      <c r="AR171" s="5" t="s">
        <v>100</v>
      </c>
      <c r="AS171" s="5" t="s">
        <v>38</v>
      </c>
      <c r="AT171" s="5" t="s">
        <v>40</v>
      </c>
      <c r="AU171" s="2">
        <f t="shared" si="39"/>
        <v>-0.28069548882987716</v>
      </c>
      <c r="AV171" s="2">
        <f t="shared" si="40"/>
        <v>0.64393949817120388</v>
      </c>
      <c r="AW171" s="2">
        <f t="shared" si="41"/>
        <v>-0.63314855463582875</v>
      </c>
      <c r="AX171" s="2">
        <f t="shared" si="42"/>
        <v>1.6466659392508469</v>
      </c>
      <c r="AY171" s="2">
        <f t="shared" si="43"/>
        <v>-0.20660930118274001</v>
      </c>
      <c r="AZ171" s="2">
        <f t="shared" si="44"/>
        <v>-0.14953935726209655</v>
      </c>
      <c r="BA171" s="2">
        <f t="shared" si="45"/>
        <v>2.3201090580732826</v>
      </c>
      <c r="BB171" s="2">
        <f t="shared" si="46"/>
        <v>5.2171820823563992</v>
      </c>
      <c r="BC171" s="2">
        <f t="shared" si="47"/>
        <v>8.5797865138304523</v>
      </c>
      <c r="BD171" s="2">
        <f t="shared" si="48"/>
        <v>-0.55460339245760071</v>
      </c>
      <c r="BE171" s="2">
        <f t="shared" si="49"/>
        <v>0.64779881859917898</v>
      </c>
      <c r="BF171" s="2">
        <f t="shared" si="50"/>
        <v>-5.7124976265165883E-2</v>
      </c>
      <c r="BG171" s="2">
        <f t="shared" si="51"/>
        <v>3.0181084631383728</v>
      </c>
      <c r="BH171" s="2">
        <f t="shared" si="52"/>
        <v>-0.21514506807145306</v>
      </c>
      <c r="BI171" s="2">
        <f t="shared" si="53"/>
        <v>1.1806057358936486</v>
      </c>
    </row>
    <row r="172" spans="1:61" hidden="1" x14ac:dyDescent="0.2">
      <c r="A172" t="str">
        <f t="shared" si="54"/>
        <v/>
      </c>
      <c r="B172" t="str">
        <f t="shared" si="55"/>
        <v>IDOffice EquipmentServer</v>
      </c>
      <c r="C172" t="str">
        <f t="shared" si="56"/>
        <v>ID2021 CPAOffice Equipment_Server</v>
      </c>
      <c r="D172" t="s">
        <v>119</v>
      </c>
      <c r="E172" t="s">
        <v>114</v>
      </c>
      <c r="F172" s="3" t="s">
        <v>101</v>
      </c>
      <c r="G172" s="3" t="s">
        <v>38</v>
      </c>
      <c r="H172" s="3" t="s">
        <v>41</v>
      </c>
      <c r="I172" s="7">
        <v>1.7606896551724138</v>
      </c>
      <c r="J172" s="7">
        <v>0.76666666666666672</v>
      </c>
      <c r="K172" s="7">
        <v>0.31363636363636366</v>
      </c>
      <c r="L172" s="7">
        <v>0.76666666666666672</v>
      </c>
      <c r="M172" s="7">
        <v>0.52272727272727271</v>
      </c>
      <c r="N172" s="7">
        <v>0.19166666666666668</v>
      </c>
      <c r="O172" s="7">
        <v>0.65714285714285714</v>
      </c>
      <c r="P172" s="7">
        <v>0.16829268292682928</v>
      </c>
      <c r="Q172" s="7">
        <v>0.2</v>
      </c>
      <c r="R172" s="7">
        <v>0.10477777777777778</v>
      </c>
      <c r="S172" s="7">
        <v>0.16428571428571428</v>
      </c>
      <c r="T172" s="7">
        <v>0.13800000000000001</v>
      </c>
      <c r="U172" s="7">
        <v>92.978723404255319</v>
      </c>
      <c r="V172" s="7">
        <v>0.437</v>
      </c>
      <c r="W172" s="7">
        <f t="shared" si="57"/>
        <v>7.0835911234231821</v>
      </c>
      <c r="AR172" s="5" t="s">
        <v>101</v>
      </c>
      <c r="AS172" s="5" t="s">
        <v>38</v>
      </c>
      <c r="AT172" s="5" t="s">
        <v>41</v>
      </c>
      <c r="AU172" s="2">
        <f t="shared" si="39"/>
        <v>6.6516017375721823</v>
      </c>
      <c r="AV172" s="2">
        <f t="shared" si="40"/>
        <v>1.1005893587743163</v>
      </c>
      <c r="AW172" s="2">
        <f t="shared" si="41"/>
        <v>6.0313193694799496</v>
      </c>
      <c r="AX172" s="2">
        <f t="shared" si="42"/>
        <v>5.3409704794551542</v>
      </c>
      <c r="AY172" s="2">
        <f t="shared" si="43"/>
        <v>0.52066550606641493</v>
      </c>
      <c r="AZ172" s="2">
        <f t="shared" si="44"/>
        <v>1.0375619565595606</v>
      </c>
      <c r="BA172" s="2">
        <f t="shared" si="45"/>
        <v>9.0213265532395699</v>
      </c>
      <c r="BB172" s="2">
        <f t="shared" si="46"/>
        <v>2.0125390708047157</v>
      </c>
      <c r="BC172" s="2">
        <f t="shared" si="47"/>
        <v>1.9299878965172934</v>
      </c>
      <c r="BD172" s="2">
        <f t="shared" si="48"/>
        <v>1.13419207780733</v>
      </c>
      <c r="BE172" s="2">
        <f t="shared" si="49"/>
        <v>0.57914053449088021</v>
      </c>
      <c r="BF172" s="2">
        <f t="shared" si="50"/>
        <v>0.80717712882509929</v>
      </c>
      <c r="BG172" s="2">
        <f t="shared" si="51"/>
        <v>0.46326116532622419</v>
      </c>
      <c r="BH172" s="2">
        <f t="shared" si="52"/>
        <v>2.7607632154909547</v>
      </c>
      <c r="BI172" s="2">
        <f t="shared" si="53"/>
        <v>0.5192472986829102</v>
      </c>
    </row>
    <row r="173" spans="1:61" hidden="1" x14ac:dyDescent="0.2">
      <c r="A173" t="str">
        <f t="shared" si="54"/>
        <v/>
      </c>
      <c r="B173" t="str">
        <f t="shared" si="55"/>
        <v>IDOffice EquipmentMonitor</v>
      </c>
      <c r="C173" t="str">
        <f t="shared" si="56"/>
        <v>ID2021 CPAOffice Equipment_Monitor</v>
      </c>
      <c r="D173" t="s">
        <v>119</v>
      </c>
      <c r="E173" t="s">
        <v>114</v>
      </c>
      <c r="F173" s="3" t="s">
        <v>102</v>
      </c>
      <c r="G173" s="3" t="s">
        <v>38</v>
      </c>
      <c r="H173" s="3" t="s">
        <v>42</v>
      </c>
      <c r="I173" s="7">
        <v>0.1489655172413793</v>
      </c>
      <c r="J173" s="7">
        <v>0.18</v>
      </c>
      <c r="K173" s="7">
        <v>9.8181818181818179E-3</v>
      </c>
      <c r="L173" s="7">
        <v>2.4E-2</v>
      </c>
      <c r="M173" s="7">
        <v>1.6363636363636365E-2</v>
      </c>
      <c r="N173" s="7">
        <v>1.2E-2</v>
      </c>
      <c r="O173" s="7">
        <v>6.5314285714285714E-2</v>
      </c>
      <c r="P173" s="7">
        <v>7.8146341463414634E-2</v>
      </c>
      <c r="Q173" s="7">
        <v>9.8086956521739127E-2</v>
      </c>
      <c r="R173" s="7">
        <v>3.2799999999999999E-3</v>
      </c>
      <c r="S173" s="7">
        <v>5.1428571428571426E-3</v>
      </c>
      <c r="T173" s="7">
        <v>4.3200000000000001E-3</v>
      </c>
      <c r="U173" s="7">
        <v>1.5319148936170213</v>
      </c>
      <c r="V173" s="7">
        <v>1.3679999999999999E-2</v>
      </c>
      <c r="W173" s="7">
        <f t="shared" si="57"/>
        <v>0.15650233356303681</v>
      </c>
      <c r="AR173" s="5" t="s">
        <v>102</v>
      </c>
      <c r="AS173" s="5" t="s">
        <v>38</v>
      </c>
      <c r="AT173" s="5" t="s">
        <v>42</v>
      </c>
      <c r="AU173" s="2">
        <f t="shared" si="39"/>
        <v>-0.64034774441493858</v>
      </c>
      <c r="AV173" s="2">
        <f t="shared" si="40"/>
        <v>-0.17803025091439806</v>
      </c>
      <c r="AW173" s="2">
        <f t="shared" si="41"/>
        <v>-0.81657427731791432</v>
      </c>
      <c r="AX173" s="2">
        <f t="shared" si="42"/>
        <v>0.32333296962542346</v>
      </c>
      <c r="AY173" s="2">
        <f t="shared" si="43"/>
        <v>-0.68264372047309596</v>
      </c>
      <c r="AZ173" s="2">
        <f t="shared" si="44"/>
        <v>-0.57476967863104833</v>
      </c>
      <c r="BA173" s="2">
        <f t="shared" si="45"/>
        <v>-0.33597818838534332</v>
      </c>
      <c r="BB173" s="2">
        <f t="shared" si="46"/>
        <v>-6.7422687646540136E-2</v>
      </c>
      <c r="BC173" s="2">
        <f t="shared" si="47"/>
        <v>0.91595730276609078</v>
      </c>
      <c r="BD173" s="2">
        <f t="shared" si="48"/>
        <v>-0.7773016962288003</v>
      </c>
      <c r="BE173" s="2">
        <f t="shared" si="49"/>
        <v>-0.67044023628016414</v>
      </c>
      <c r="BF173" s="2">
        <f t="shared" si="50"/>
        <v>-0.62284999050606626</v>
      </c>
      <c r="BG173" s="2">
        <f t="shared" si="51"/>
        <v>0.60724338525534938</v>
      </c>
      <c r="BH173" s="2">
        <f t="shared" si="52"/>
        <v>-0.60757253403572653</v>
      </c>
      <c r="BI173" s="2">
        <f t="shared" si="53"/>
        <v>6.9967223346554475E-2</v>
      </c>
    </row>
    <row r="174" spans="1:61" hidden="1" x14ac:dyDescent="0.2">
      <c r="A174" t="str">
        <f t="shared" si="54"/>
        <v/>
      </c>
      <c r="B174" t="str">
        <f t="shared" si="55"/>
        <v>IDOffice EquipmentPrinter/Copier/Fax</v>
      </c>
      <c r="C174" t="str">
        <f t="shared" si="56"/>
        <v>ID2021 CPAOffice Equipment_Printer/Copier/Fax</v>
      </c>
      <c r="D174" t="s">
        <v>119</v>
      </c>
      <c r="E174" t="s">
        <v>114</v>
      </c>
      <c r="F174" s="3" t="s">
        <v>103</v>
      </c>
      <c r="G174" s="3" t="s">
        <v>38</v>
      </c>
      <c r="H174" s="3" t="s">
        <v>43</v>
      </c>
      <c r="I174" s="7">
        <v>4.3152709359605919E-2</v>
      </c>
      <c r="J174" s="7">
        <v>7.8214285714285722E-2</v>
      </c>
      <c r="K174" s="7">
        <v>3.4129870129870135E-2</v>
      </c>
      <c r="L174" s="7">
        <v>5.2142857142857151E-2</v>
      </c>
      <c r="M174" s="7">
        <v>3.5551948051948057E-2</v>
      </c>
      <c r="N174" s="7">
        <v>1.3035714285714288E-2</v>
      </c>
      <c r="O174" s="7">
        <v>2.2346938775510205E-2</v>
      </c>
      <c r="P174" s="7">
        <v>3.8153310104529624E-2</v>
      </c>
      <c r="Q174" s="7">
        <v>4.5341614906832306E-2</v>
      </c>
      <c r="R174" s="7">
        <v>7.1261904761904761E-3</v>
      </c>
      <c r="S174" s="7">
        <v>2.2346938775510205E-2</v>
      </c>
      <c r="T174" s="7">
        <v>9.3857142857142854E-3</v>
      </c>
      <c r="U174" s="7">
        <v>1.6641337386018237E-2</v>
      </c>
      <c r="V174" s="7">
        <v>2.9721428571428569E-2</v>
      </c>
      <c r="W174" s="7">
        <f t="shared" si="57"/>
        <v>3.1949346997572507E-2</v>
      </c>
      <c r="AR174" s="5" t="s">
        <v>103</v>
      </c>
      <c r="AS174" s="5" t="s">
        <v>38</v>
      </c>
      <c r="AT174" s="5" t="s">
        <v>43</v>
      </c>
      <c r="AU174" s="2">
        <f t="shared" si="39"/>
        <v>-0.79849896394611297</v>
      </c>
      <c r="AV174" s="2">
        <f t="shared" si="40"/>
        <v>-0.539478055611611</v>
      </c>
      <c r="AW174" s="2">
        <f t="shared" si="41"/>
        <v>-0.1778620023000147</v>
      </c>
      <c r="AX174" s="2">
        <f t="shared" si="42"/>
        <v>3.6338678592119189</v>
      </c>
      <c r="AY174" s="2">
        <f t="shared" si="43"/>
        <v>-0.44436241770842766</v>
      </c>
      <c r="AZ174" s="2">
        <f t="shared" si="44"/>
        <v>-0.25549307537025612</v>
      </c>
      <c r="BA174" s="2">
        <f t="shared" si="45"/>
        <v>-0.63382968606949008</v>
      </c>
      <c r="BB174" s="2">
        <f t="shared" si="46"/>
        <v>-0.412930748479725</v>
      </c>
      <c r="BC174" s="2">
        <f t="shared" si="47"/>
        <v>0.42745518061645726</v>
      </c>
      <c r="BD174" s="2">
        <f t="shared" si="48"/>
        <v>-0.22018529286814725</v>
      </c>
      <c r="BE174" s="2">
        <f t="shared" si="49"/>
        <v>1.3080153398174397</v>
      </c>
      <c r="BF174" s="2">
        <f t="shared" si="50"/>
        <v>0.3206527360911251</v>
      </c>
      <c r="BG174" s="2">
        <f t="shared" si="51"/>
        <v>-0.97185986582434414</v>
      </c>
      <c r="BH174" s="2">
        <f t="shared" si="52"/>
        <v>0.37414926049832364</v>
      </c>
      <c r="BI174" s="2">
        <f t="shared" si="53"/>
        <v>-0.65984617866190498</v>
      </c>
    </row>
    <row r="175" spans="1:61" hidden="1" x14ac:dyDescent="0.2">
      <c r="A175" t="str">
        <f t="shared" si="54"/>
        <v/>
      </c>
      <c r="B175" t="str">
        <f t="shared" si="55"/>
        <v>IDOffice EquipmentPOS Terminal</v>
      </c>
      <c r="C175" t="str">
        <f t="shared" si="56"/>
        <v>ID2021 CPAOffice Equipment_POS Terminal</v>
      </c>
      <c r="D175" t="s">
        <v>119</v>
      </c>
      <c r="E175" t="s">
        <v>114</v>
      </c>
      <c r="F175" s="3" t="s">
        <v>104</v>
      </c>
      <c r="G175" s="3" t="s">
        <v>38</v>
      </c>
      <c r="H175" s="3" t="s">
        <v>44</v>
      </c>
      <c r="I175" s="7">
        <v>1.1051724137931035E-2</v>
      </c>
      <c r="J175" s="7">
        <v>5.3416666666666668E-2</v>
      </c>
      <c r="K175" s="7">
        <v>6.9927272727272727E-2</v>
      </c>
      <c r="L175" s="7">
        <v>0.3846</v>
      </c>
      <c r="M175" s="7">
        <v>0.11654545454545456</v>
      </c>
      <c r="N175" s="7">
        <v>0.16025</v>
      </c>
      <c r="O175" s="7">
        <v>4.5785714285714284E-2</v>
      </c>
      <c r="P175" s="7">
        <v>4.6902439024390244E-2</v>
      </c>
      <c r="Q175" s="7">
        <v>1.8579710144927535E-2</v>
      </c>
      <c r="R175" s="7">
        <v>1.4600555555555556E-2</v>
      </c>
      <c r="S175" s="7">
        <v>2.2892857142857142E-2</v>
      </c>
      <c r="T175" s="7">
        <v>1.9229999999999997E-2</v>
      </c>
      <c r="U175" s="7">
        <v>3.4095744680851067E-2</v>
      </c>
      <c r="V175" s="7">
        <v>6.0894999999999991E-2</v>
      </c>
      <c r="W175" s="7">
        <f t="shared" si="57"/>
        <v>7.562665277940149E-2</v>
      </c>
      <c r="AR175" s="5" t="s">
        <v>104</v>
      </c>
      <c r="AS175" s="5" t="s">
        <v>38</v>
      </c>
      <c r="AT175" s="5" t="s">
        <v>44</v>
      </c>
      <c r="AU175" s="2">
        <f t="shared" si="39"/>
        <v>-0.64034774441493858</v>
      </c>
      <c r="AV175" s="2">
        <f t="shared" si="40"/>
        <v>-0.45202016727626537</v>
      </c>
      <c r="AW175" s="2">
        <f t="shared" si="41"/>
        <v>8.7827052097112315</v>
      </c>
      <c r="AX175" s="2">
        <f t="shared" si="42"/>
        <v>10.90999672662881</v>
      </c>
      <c r="AY175" s="2">
        <f t="shared" si="43"/>
        <v>0.26942511810761616</v>
      </c>
      <c r="AZ175" s="2">
        <f t="shared" si="44"/>
        <v>1.55138192821371</v>
      </c>
      <c r="BA175" s="2">
        <f t="shared" si="45"/>
        <v>4.5703640338041973E-2</v>
      </c>
      <c r="BB175" s="2">
        <f t="shared" si="46"/>
        <v>1.5148152243239363</v>
      </c>
      <c r="BC175" s="2">
        <f t="shared" si="47"/>
        <v>1.0382524497511603</v>
      </c>
      <c r="BD175" s="2">
        <f t="shared" si="48"/>
        <v>0.1134915188559984</v>
      </c>
      <c r="BE175" s="2">
        <f t="shared" si="49"/>
        <v>-0.1761005907004104</v>
      </c>
      <c r="BF175" s="2">
        <f t="shared" si="50"/>
        <v>-5.7124976265165883E-2</v>
      </c>
      <c r="BG175" s="2">
        <f t="shared" si="51"/>
        <v>-0.79909457684308127</v>
      </c>
      <c r="BH175" s="2">
        <f t="shared" si="52"/>
        <v>0.96213732982136757</v>
      </c>
      <c r="BI175" s="2">
        <f t="shared" si="53"/>
        <v>0.61433624187532976</v>
      </c>
    </row>
    <row r="176" spans="1:61" hidden="1" x14ac:dyDescent="0.2">
      <c r="A176" t="str">
        <f t="shared" si="54"/>
        <v/>
      </c>
      <c r="B176" t="str">
        <f t="shared" si="55"/>
        <v>IDMiscellaneousNon-HVAC Motors</v>
      </c>
      <c r="C176" t="str">
        <f t="shared" si="56"/>
        <v>ID2021 CPAMiscellaneous_Non-HVAC Motors</v>
      </c>
      <c r="D176" t="s">
        <v>119</v>
      </c>
      <c r="E176" t="s">
        <v>114</v>
      </c>
      <c r="F176" s="3" t="s">
        <v>105</v>
      </c>
      <c r="G176" s="3" t="s">
        <v>45</v>
      </c>
      <c r="H176" s="3" t="s">
        <v>46</v>
      </c>
      <c r="I176" s="7">
        <v>0.17499310344827587</v>
      </c>
      <c r="J176" s="7">
        <v>1.1841200000000001</v>
      </c>
      <c r="K176" s="7">
        <v>0.35754272727272729</v>
      </c>
      <c r="L176" s="7">
        <v>1.56473</v>
      </c>
      <c r="M176" s="7">
        <v>2.0183863636363637</v>
      </c>
      <c r="N176" s="7">
        <v>0.86694499999999997</v>
      </c>
      <c r="O176" s="7">
        <v>0.52560428571428564</v>
      </c>
      <c r="P176" s="7">
        <v>0.12377560975609757</v>
      </c>
      <c r="Q176" s="7">
        <v>0.25741739130434782</v>
      </c>
      <c r="R176" s="7">
        <v>0.28193333333333337</v>
      </c>
      <c r="S176" s="7">
        <v>0.86996571428571434</v>
      </c>
      <c r="T176" s="7">
        <v>1.8124285714285715</v>
      </c>
      <c r="U176" s="7">
        <v>5.3987234042553192E-2</v>
      </c>
      <c r="V176" s="7">
        <v>1.39557</v>
      </c>
      <c r="W176" s="7">
        <f t="shared" si="57"/>
        <v>0.82052852387301911</v>
      </c>
      <c r="AR176" s="5" t="s">
        <v>105</v>
      </c>
      <c r="AS176" s="5" t="s">
        <v>45</v>
      </c>
      <c r="AT176" s="5" t="s">
        <v>46</v>
      </c>
      <c r="AU176" s="2">
        <f t="shared" si="39"/>
        <v>-0.44931636692564414</v>
      </c>
      <c r="AV176" s="2">
        <f t="shared" si="40"/>
        <v>3.9922618596107844</v>
      </c>
      <c r="AW176" s="2">
        <f t="shared" si="41"/>
        <v>1.0337649342112787</v>
      </c>
      <c r="AX176" s="2">
        <f t="shared" si="42"/>
        <v>11.876434189631137</v>
      </c>
      <c r="AY176" s="2">
        <f t="shared" si="43"/>
        <v>2.9031458233628409</v>
      </c>
      <c r="AZ176" s="2">
        <f t="shared" si="44"/>
        <v>4.8423663568140221</v>
      </c>
      <c r="BA176" s="2">
        <f t="shared" si="45"/>
        <v>6.8233295592068366E-4</v>
      </c>
      <c r="BB176" s="2">
        <f t="shared" si="46"/>
        <v>0.63353087441371314</v>
      </c>
      <c r="BC176" s="2">
        <f t="shared" si="47"/>
        <v>4.5822895419937346</v>
      </c>
      <c r="BD176" s="2">
        <f t="shared" si="48"/>
        <v>1.3505207991574681</v>
      </c>
      <c r="BE176" s="2">
        <f t="shared" si="49"/>
        <v>7.8039016315212208</v>
      </c>
      <c r="BF176" s="2">
        <f t="shared" si="50"/>
        <v>21.917870951986391</v>
      </c>
      <c r="BG176" s="2">
        <f t="shared" si="51"/>
        <v>-0.9899613984537784</v>
      </c>
      <c r="BH176" s="2">
        <f t="shared" si="52"/>
        <v>9.3013570245694392</v>
      </c>
      <c r="BI176" s="2">
        <f t="shared" si="53"/>
        <v>0.44020802000164694</v>
      </c>
    </row>
    <row r="177" spans="1:61" hidden="1" x14ac:dyDescent="0.2">
      <c r="A177" t="str">
        <f t="shared" si="54"/>
        <v/>
      </c>
      <c r="B177" t="str">
        <f t="shared" si="55"/>
        <v>IDMiscellaneousPool Pump</v>
      </c>
      <c r="C177" t="str">
        <f t="shared" si="56"/>
        <v>ID2021 CPAMiscellaneous_Pool Pump</v>
      </c>
      <c r="D177" t="s">
        <v>119</v>
      </c>
      <c r="E177" t="s">
        <v>114</v>
      </c>
      <c r="F177" s="3" t="s">
        <v>106</v>
      </c>
      <c r="G177" s="3" t="s">
        <v>45</v>
      </c>
      <c r="H177" s="3" t="s">
        <v>47</v>
      </c>
      <c r="I177" s="7">
        <v>2.6503448275862068E-2</v>
      </c>
      <c r="J177" s="7">
        <v>0.64049999999999996</v>
      </c>
      <c r="K177" s="7">
        <v>3.4936363636363633E-2</v>
      </c>
      <c r="L177" s="7">
        <v>1.2809999999999999</v>
      </c>
      <c r="M177" s="7">
        <v>0.87340909090909091</v>
      </c>
      <c r="N177" s="7">
        <v>0.32024999999999998</v>
      </c>
      <c r="O177" s="7">
        <v>0.27450000000000002</v>
      </c>
      <c r="P177" s="7">
        <v>9.3731707317073171E-2</v>
      </c>
      <c r="Q177" s="7">
        <v>0.11139130434782608</v>
      </c>
      <c r="R177" s="7">
        <v>0.2135</v>
      </c>
      <c r="S177" s="7">
        <v>0.27450000000000002</v>
      </c>
      <c r="T177" s="7">
        <v>0.27450000000000002</v>
      </c>
      <c r="U177" s="7">
        <v>8.1765957446808507E-4</v>
      </c>
      <c r="V177" s="7">
        <v>1.2809999999999999</v>
      </c>
      <c r="W177" s="7">
        <f t="shared" si="57"/>
        <v>0.40718139814719173</v>
      </c>
      <c r="AR177" s="5" t="s">
        <v>106</v>
      </c>
      <c r="AS177" s="5" t="s">
        <v>45</v>
      </c>
      <c r="AT177" s="5" t="s">
        <v>47</v>
      </c>
      <c r="AU177" s="2" t="str">
        <f t="shared" si="39"/>
        <v>NA</v>
      </c>
      <c r="AV177" s="2" t="str">
        <f t="shared" si="40"/>
        <v>NA</v>
      </c>
      <c r="AW177" s="2" t="str">
        <f t="shared" si="41"/>
        <v>NA</v>
      </c>
      <c r="AX177" s="2" t="str">
        <f t="shared" si="42"/>
        <v>NA</v>
      </c>
      <c r="AY177" s="2" t="str">
        <f t="shared" si="43"/>
        <v>NA</v>
      </c>
      <c r="AZ177" s="2" t="str">
        <f t="shared" si="44"/>
        <v>NA</v>
      </c>
      <c r="BA177" s="2" t="str">
        <f t="shared" si="45"/>
        <v>NA</v>
      </c>
      <c r="BB177" s="2">
        <f t="shared" si="46"/>
        <v>7.167654372068565</v>
      </c>
      <c r="BC177" s="2">
        <f t="shared" si="47"/>
        <v>6.9746993457053366</v>
      </c>
      <c r="BD177" s="2">
        <f t="shared" si="48"/>
        <v>16.628905993681009</v>
      </c>
      <c r="BE177" s="2" t="str">
        <f t="shared" si="49"/>
        <v>NA</v>
      </c>
      <c r="BF177" s="2" t="str">
        <f t="shared" si="50"/>
        <v>NA</v>
      </c>
      <c r="BG177" s="2" t="str">
        <f t="shared" si="51"/>
        <v>NA</v>
      </c>
      <c r="BH177" s="2">
        <f t="shared" si="52"/>
        <v>123.86493363114472</v>
      </c>
      <c r="BI177" s="2">
        <f t="shared" si="53"/>
        <v>118.22340887931259</v>
      </c>
    </row>
    <row r="178" spans="1:61" hidden="1" x14ac:dyDescent="0.2">
      <c r="A178" t="str">
        <f t="shared" si="54"/>
        <v/>
      </c>
      <c r="B178" t="str">
        <f t="shared" si="55"/>
        <v>IDMiscellaneousPool Heater</v>
      </c>
      <c r="C178" t="str">
        <f t="shared" si="56"/>
        <v>ID2021 CPAMiscellaneous_Pool Heater</v>
      </c>
      <c r="D178" t="s">
        <v>119</v>
      </c>
      <c r="E178" t="s">
        <v>114</v>
      </c>
      <c r="F178" s="3" t="s">
        <v>107</v>
      </c>
      <c r="G178" s="3" t="s">
        <v>45</v>
      </c>
      <c r="H178" s="3" t="s">
        <v>48</v>
      </c>
      <c r="I178" s="7">
        <v>3.4352365517241377E-2</v>
      </c>
      <c r="J178" s="7">
        <v>0.83018216666666667</v>
      </c>
      <c r="K178" s="7">
        <v>4.5282663636363636E-2</v>
      </c>
      <c r="L178" s="7">
        <v>1.6603643333333333</v>
      </c>
      <c r="M178" s="7">
        <v>1.1320665909090908</v>
      </c>
      <c r="N178" s="7">
        <v>0.41509108333333333</v>
      </c>
      <c r="O178" s="7">
        <v>0.35579235714285712</v>
      </c>
      <c r="P178" s="7">
        <v>0.12149007317073171</v>
      </c>
      <c r="Q178" s="7">
        <v>0.1443795072463768</v>
      </c>
      <c r="R178" s="7">
        <v>0.27672738888888887</v>
      </c>
      <c r="S178" s="7">
        <v>0.35579235714285712</v>
      </c>
      <c r="T178" s="7">
        <v>0.35579235714285712</v>
      </c>
      <c r="U178" s="7">
        <v>1.0598070212765958E-3</v>
      </c>
      <c r="V178" s="7">
        <v>1.6603643333333333</v>
      </c>
      <c r="W178" s="7">
        <f t="shared" si="57"/>
        <v>0.52776695603465762</v>
      </c>
      <c r="AR178" s="5" t="s">
        <v>107</v>
      </c>
      <c r="AS178" s="5" t="s">
        <v>45</v>
      </c>
      <c r="AT178" s="5" t="s">
        <v>48</v>
      </c>
      <c r="AU178" s="2" t="str">
        <f t="shared" si="39"/>
        <v>NA</v>
      </c>
      <c r="AV178" s="2" t="str">
        <f t="shared" si="40"/>
        <v>NA</v>
      </c>
      <c r="AW178" s="2" t="str">
        <f t="shared" si="41"/>
        <v>NA</v>
      </c>
      <c r="AX178" s="2" t="str">
        <f t="shared" si="42"/>
        <v>NA</v>
      </c>
      <c r="AY178" s="2" t="str">
        <f t="shared" si="43"/>
        <v>NA</v>
      </c>
      <c r="AZ178" s="2" t="str">
        <f t="shared" si="44"/>
        <v>NA</v>
      </c>
      <c r="BA178" s="2" t="str">
        <f t="shared" si="45"/>
        <v>NA</v>
      </c>
      <c r="BB178" s="2">
        <f t="shared" si="46"/>
        <v>7.167654372068565</v>
      </c>
      <c r="BC178" s="2">
        <f t="shared" si="47"/>
        <v>14.949398691410671</v>
      </c>
      <c r="BD178" s="2">
        <f t="shared" si="48"/>
        <v>16.628905993681009</v>
      </c>
      <c r="BE178" s="2" t="str">
        <f t="shared" si="49"/>
        <v>NA</v>
      </c>
      <c r="BF178" s="2" t="str">
        <f t="shared" si="50"/>
        <v>NA</v>
      </c>
      <c r="BG178" s="2" t="str">
        <f t="shared" si="51"/>
        <v>NA</v>
      </c>
      <c r="BH178" s="2">
        <f t="shared" si="52"/>
        <v>123.86493363114474</v>
      </c>
      <c r="BI178" s="2">
        <f t="shared" si="53"/>
        <v>138.61684269937891</v>
      </c>
    </row>
    <row r="179" spans="1:61" hidden="1" x14ac:dyDescent="0.2">
      <c r="A179" t="str">
        <f t="shared" si="54"/>
        <v/>
      </c>
      <c r="B179" t="str">
        <f t="shared" si="55"/>
        <v>IDMiscellaneousClothes Washer</v>
      </c>
      <c r="C179" t="str">
        <f t="shared" si="56"/>
        <v>ID2021 CPAMiscellaneous_Clothes Washer</v>
      </c>
      <c r="D179" t="s">
        <v>119</v>
      </c>
      <c r="E179" t="s">
        <v>114</v>
      </c>
      <c r="F179" s="3" t="s">
        <v>108</v>
      </c>
      <c r="G179" s="3" t="s">
        <v>45</v>
      </c>
      <c r="H179" s="3" t="s">
        <v>49</v>
      </c>
      <c r="I179" s="7">
        <v>8.3574072650705183E-3</v>
      </c>
      <c r="J179" s="7">
        <v>0.20197067557253751</v>
      </c>
      <c r="K179" s="7">
        <v>1.1016582303956591E-2</v>
      </c>
      <c r="L179" s="7">
        <v>0.40394135114507501</v>
      </c>
      <c r="M179" s="7">
        <v>0.27541455759891481</v>
      </c>
      <c r="N179" s="7">
        <v>0.10098533778626875</v>
      </c>
      <c r="O179" s="7">
        <v>8.6558860959658937E-2</v>
      </c>
      <c r="P179" s="7">
        <v>2.9556684230127441E-2</v>
      </c>
      <c r="Q179" s="7">
        <v>3.5125334882180441E-2</v>
      </c>
      <c r="R179" s="7">
        <v>0.13464711704835836</v>
      </c>
      <c r="S179" s="7">
        <v>8.6558860959658937E-2</v>
      </c>
      <c r="T179" s="7">
        <v>8.6558860959658937E-2</v>
      </c>
      <c r="U179" s="7">
        <v>2.578349049862181E-4</v>
      </c>
      <c r="V179" s="7">
        <v>0.40394135114507501</v>
      </c>
      <c r="W179" s="7">
        <f t="shared" si="57"/>
        <v>0.13320648691153769</v>
      </c>
      <c r="AR179" s="5" t="s">
        <v>108</v>
      </c>
      <c r="AS179" s="5" t="s">
        <v>45</v>
      </c>
      <c r="AT179" s="5" t="s">
        <v>49</v>
      </c>
      <c r="AU179" s="2" t="str">
        <f t="shared" si="39"/>
        <v>NA</v>
      </c>
      <c r="AV179" s="2" t="str">
        <f t="shared" si="40"/>
        <v>NA</v>
      </c>
      <c r="AW179" s="2">
        <f t="shared" si="41"/>
        <v>5.5605320458428329</v>
      </c>
      <c r="AX179" s="2">
        <f t="shared" si="42"/>
        <v>103.4035204564687</v>
      </c>
      <c r="AY179" s="2" t="str">
        <f t="shared" si="43"/>
        <v>NA</v>
      </c>
      <c r="AZ179" s="2" t="str">
        <f t="shared" si="44"/>
        <v>NA</v>
      </c>
      <c r="BA179" s="2">
        <f t="shared" si="45"/>
        <v>1.7605029874646094</v>
      </c>
      <c r="BB179" s="2">
        <f t="shared" si="46"/>
        <v>7.167654372068565</v>
      </c>
      <c r="BC179" s="2">
        <f t="shared" si="47"/>
        <v>6.9746993457053366</v>
      </c>
      <c r="BD179" s="2">
        <f t="shared" si="48"/>
        <v>6.0515623974724049</v>
      </c>
      <c r="BE179" s="2" t="str">
        <f t="shared" si="49"/>
        <v>NA</v>
      </c>
      <c r="BF179" s="2" t="str">
        <f t="shared" si="50"/>
        <v>NA</v>
      </c>
      <c r="BG179" s="2" t="str">
        <f t="shared" si="51"/>
        <v>NA</v>
      </c>
      <c r="BH179" s="2">
        <f t="shared" si="52"/>
        <v>311.16233407786177</v>
      </c>
      <c r="BI179" s="2">
        <f t="shared" si="53"/>
        <v>27.551622058124007</v>
      </c>
    </row>
    <row r="180" spans="1:61" hidden="1" x14ac:dyDescent="0.2">
      <c r="A180" t="str">
        <f t="shared" si="54"/>
        <v/>
      </c>
      <c r="B180" t="str">
        <f t="shared" si="55"/>
        <v>IDMiscellaneousClothes Dryer</v>
      </c>
      <c r="C180" t="str">
        <f t="shared" si="56"/>
        <v>ID2021 CPAMiscellaneous_Clothes Dryer</v>
      </c>
      <c r="D180" t="s">
        <v>119</v>
      </c>
      <c r="E180" t="s">
        <v>114</v>
      </c>
      <c r="F180" s="3" t="s">
        <v>109</v>
      </c>
      <c r="G180" s="3" t="s">
        <v>45</v>
      </c>
      <c r="H180" s="3" t="s">
        <v>50</v>
      </c>
      <c r="I180" s="7">
        <v>2.7127223566657241E-2</v>
      </c>
      <c r="J180" s="7">
        <v>0.65557456952755</v>
      </c>
      <c r="K180" s="7">
        <v>3.5758612883320912E-2</v>
      </c>
      <c r="L180" s="7">
        <v>1.3111491390551</v>
      </c>
      <c r="M180" s="7">
        <v>0.89396532208302271</v>
      </c>
      <c r="N180" s="7">
        <v>0.327787284763775</v>
      </c>
      <c r="O180" s="7">
        <v>0.28096052979752145</v>
      </c>
      <c r="P180" s="7">
        <v>9.5937741882080485E-2</v>
      </c>
      <c r="Q180" s="7">
        <v>0.11401296861348696</v>
      </c>
      <c r="R180" s="7">
        <v>0.43704971301836665</v>
      </c>
      <c r="S180" s="7">
        <v>0.28096052979752145</v>
      </c>
      <c r="T180" s="7">
        <v>0.28096052979752145</v>
      </c>
      <c r="U180" s="7">
        <v>8.3690370577985107E-4</v>
      </c>
      <c r="V180" s="7">
        <v>1.3111491390551</v>
      </c>
      <c r="W180" s="7">
        <f t="shared" si="57"/>
        <v>0.43237358625334321</v>
      </c>
      <c r="AR180" s="5" t="s">
        <v>109</v>
      </c>
      <c r="AS180" s="5" t="s">
        <v>45</v>
      </c>
      <c r="AT180" s="5" t="s">
        <v>50</v>
      </c>
      <c r="AU180" s="2" t="str">
        <f t="shared" si="39"/>
        <v>NA</v>
      </c>
      <c r="AV180" s="2" t="str">
        <f t="shared" si="40"/>
        <v>NA</v>
      </c>
      <c r="AW180" s="2">
        <f t="shared" si="41"/>
        <v>5.5605320458428338</v>
      </c>
      <c r="AX180" s="2">
        <f t="shared" si="42"/>
        <v>103.40352045646867</v>
      </c>
      <c r="AY180" s="2" t="str">
        <f t="shared" si="43"/>
        <v>NA</v>
      </c>
      <c r="AZ180" s="2" t="str">
        <f t="shared" si="44"/>
        <v>NA</v>
      </c>
      <c r="BA180" s="2">
        <f t="shared" si="45"/>
        <v>1.7605029874646094</v>
      </c>
      <c r="BB180" s="2">
        <f t="shared" si="46"/>
        <v>7.1676543720685633</v>
      </c>
      <c r="BC180" s="2">
        <f t="shared" si="47"/>
        <v>6.9746993457053357</v>
      </c>
      <c r="BD180" s="2">
        <f t="shared" si="48"/>
        <v>6.0515623974724031</v>
      </c>
      <c r="BE180" s="2" t="str">
        <f t="shared" si="49"/>
        <v>NA</v>
      </c>
      <c r="BF180" s="2" t="str">
        <f t="shared" si="50"/>
        <v>NA</v>
      </c>
      <c r="BG180" s="2" t="str">
        <f t="shared" si="51"/>
        <v>NA</v>
      </c>
      <c r="BH180" s="2">
        <f t="shared" si="52"/>
        <v>311.16233407786183</v>
      </c>
      <c r="BI180" s="2">
        <f t="shared" si="53"/>
        <v>27.551622058124011</v>
      </c>
    </row>
    <row r="181" spans="1:61" hidden="1" x14ac:dyDescent="0.2">
      <c r="A181" t="str">
        <f t="shared" si="54"/>
        <v/>
      </c>
      <c r="B181" t="str">
        <f t="shared" si="55"/>
        <v>IDMiscellaneousOther Miscellaneous</v>
      </c>
      <c r="C181" t="str">
        <f t="shared" si="56"/>
        <v>ID2021 CPAMiscellaneous_Other Miscellaneous</v>
      </c>
      <c r="D181" t="s">
        <v>119</v>
      </c>
      <c r="E181" t="s">
        <v>114</v>
      </c>
      <c r="F181" s="3" t="s">
        <v>110</v>
      </c>
      <c r="G181" s="3" t="s">
        <v>45</v>
      </c>
      <c r="H181" s="3" t="s">
        <v>51</v>
      </c>
      <c r="I181" s="7">
        <v>1.6697309292395255</v>
      </c>
      <c r="J181" s="7">
        <v>1.0612854580940514</v>
      </c>
      <c r="K181" s="7">
        <v>1.5963126990095671</v>
      </c>
      <c r="L181" s="7">
        <v>1.397690903395314</v>
      </c>
      <c r="M181" s="7">
        <v>1.7756715456584953</v>
      </c>
      <c r="N181" s="7">
        <v>1.312553961976505</v>
      </c>
      <c r="O181" s="7">
        <v>3.85243145458921</v>
      </c>
      <c r="P181" s="7">
        <v>1.7024561260364752</v>
      </c>
      <c r="Q181" s="7">
        <v>0.54053187852400175</v>
      </c>
      <c r="R181" s="7">
        <v>1.9575266740022428</v>
      </c>
      <c r="S181" s="7">
        <v>0.46655274480573522</v>
      </c>
      <c r="T181" s="7">
        <v>1.6760178618307167</v>
      </c>
      <c r="U181" s="7">
        <v>8.5</v>
      </c>
      <c r="V181" s="7">
        <v>2.5066140468241427</v>
      </c>
      <c r="W181" s="7">
        <f t="shared" si="57"/>
        <v>2.1439554488561416</v>
      </c>
      <c r="AR181" s="5" t="s">
        <v>110</v>
      </c>
      <c r="AS181" s="5" t="s">
        <v>45</v>
      </c>
      <c r="AT181" s="5" t="s">
        <v>51</v>
      </c>
      <c r="AU181" s="2">
        <f t="shared" si="39"/>
        <v>0.29716720701329047</v>
      </c>
      <c r="AV181" s="2">
        <f t="shared" si="40"/>
        <v>4.8127185249803084E-2</v>
      </c>
      <c r="AW181" s="2">
        <f t="shared" si="41"/>
        <v>1.401254880623219</v>
      </c>
      <c r="AX181" s="2">
        <f t="shared" si="42"/>
        <v>1.6943094417891555</v>
      </c>
      <c r="AY181" s="2">
        <f t="shared" si="43"/>
        <v>-0.14232899470188332</v>
      </c>
      <c r="AZ181" s="2">
        <f t="shared" si="44"/>
        <v>1.7905434876576631</v>
      </c>
      <c r="BA181" s="2">
        <f t="shared" si="45"/>
        <v>-5.7398407866022239E-2</v>
      </c>
      <c r="BB181" s="2">
        <f t="shared" si="46"/>
        <v>4.1042376316184068</v>
      </c>
      <c r="BC181" s="2">
        <f t="shared" si="47"/>
        <v>1.5638029244691878</v>
      </c>
      <c r="BD181" s="2">
        <f t="shared" si="48"/>
        <v>2.5251171119170976</v>
      </c>
      <c r="BE181" s="2">
        <f t="shared" si="49"/>
        <v>0.35280394518839353</v>
      </c>
      <c r="BF181" s="2">
        <f t="shared" si="50"/>
        <v>5.020181455940631</v>
      </c>
      <c r="BG181" s="2">
        <f t="shared" si="51"/>
        <v>-0.53777421163601458</v>
      </c>
      <c r="BH181" s="2">
        <f t="shared" si="52"/>
        <v>3.7659310669986432</v>
      </c>
      <c r="BI181" s="2">
        <f t="shared" si="53"/>
        <v>-2.3865040461821696E-2</v>
      </c>
    </row>
    <row r="182" spans="1:61" hidden="1" x14ac:dyDescent="0.2">
      <c r="A182">
        <f t="shared" si="54"/>
        <v>1</v>
      </c>
      <c r="B182" t="str">
        <f t="shared" si="55"/>
        <v>CACoolingAir-Cooled Chiller</v>
      </c>
      <c r="C182" t="str">
        <f t="shared" si="56"/>
        <v>CA2021 CPACooling_Air-Cooled Chiller</v>
      </c>
      <c r="D182" t="s">
        <v>118</v>
      </c>
      <c r="E182" t="s">
        <v>114</v>
      </c>
      <c r="F182" s="3" t="s">
        <v>66</v>
      </c>
      <c r="G182" s="3" t="s">
        <v>3</v>
      </c>
      <c r="H182" s="3" t="s">
        <v>4</v>
      </c>
      <c r="I182" s="7">
        <v>2.9712889707680432</v>
      </c>
      <c r="J182" s="7">
        <v>2.4481217560168629</v>
      </c>
      <c r="K182" s="7">
        <v>1.8801532078046592</v>
      </c>
      <c r="L182" s="7">
        <v>1.8160503934783689</v>
      </c>
      <c r="M182" s="7">
        <v>5.5304648281504312</v>
      </c>
      <c r="N182" s="7">
        <v>1.7292924211660829</v>
      </c>
      <c r="O182" s="7">
        <v>4.0332820109731458</v>
      </c>
      <c r="P182" s="7">
        <v>2.5009380572301922</v>
      </c>
      <c r="Q182" s="7">
        <v>1.7567178164236237</v>
      </c>
      <c r="R182" s="7">
        <v>0.80671825559610033</v>
      </c>
      <c r="S182" s="7">
        <v>1.5201800871715354</v>
      </c>
      <c r="T182" s="7">
        <v>3.3771566454523754</v>
      </c>
      <c r="U182" s="7">
        <v>35.655467649216519</v>
      </c>
      <c r="V182" s="7">
        <v>1.5218284799982251</v>
      </c>
      <c r="W182" s="7">
        <f>AVERAGE(I182:V182)</f>
        <v>4.8248328985318683</v>
      </c>
      <c r="AR182" s="5" t="s">
        <v>66</v>
      </c>
      <c r="AS182" s="5" t="s">
        <v>3</v>
      </c>
      <c r="AT182" s="5" t="s">
        <v>4</v>
      </c>
      <c r="AU182" s="2">
        <f t="shared" si="39"/>
        <v>-2.2227472314182539E-2</v>
      </c>
      <c r="AV182" s="2">
        <f t="shared" si="40"/>
        <v>-0.22132460704590207</v>
      </c>
      <c r="AW182" s="2">
        <f t="shared" si="41"/>
        <v>-0.32531418034412674</v>
      </c>
      <c r="AX182" s="2">
        <f t="shared" si="42"/>
        <v>-0.42305380493734168</v>
      </c>
      <c r="AY182" s="2">
        <f t="shared" si="43"/>
        <v>0.56857249044041724</v>
      </c>
      <c r="AZ182" s="2">
        <f t="shared" si="44"/>
        <v>-0.56214967819641604</v>
      </c>
      <c r="BA182" s="2">
        <f t="shared" si="45"/>
        <v>-0.30334618234784738</v>
      </c>
      <c r="BB182" s="2">
        <f t="shared" si="46"/>
        <v>-0.36177167912098884</v>
      </c>
      <c r="BC182" s="2">
        <f t="shared" si="47"/>
        <v>-3.0688410830315704E-2</v>
      </c>
      <c r="BD182" s="2">
        <f t="shared" si="48"/>
        <v>0.59075802063520255</v>
      </c>
      <c r="BE182" s="2">
        <f t="shared" si="49"/>
        <v>-5.4353344571466344E-2</v>
      </c>
      <c r="BF182" s="2">
        <f t="shared" si="50"/>
        <v>1.6805424402306848</v>
      </c>
      <c r="BG182" s="2">
        <f t="shared" si="51"/>
        <v>2.8436181392994531E-3</v>
      </c>
      <c r="BH182" s="2">
        <f t="shared" si="52"/>
        <v>-6.8520041212500216E-2</v>
      </c>
      <c r="BI182" s="2">
        <f t="shared" si="53"/>
        <v>-5.7592018777154363E-2</v>
      </c>
    </row>
    <row r="183" spans="1:61" hidden="1" x14ac:dyDescent="0.2">
      <c r="A183" t="str">
        <f t="shared" si="54"/>
        <v/>
      </c>
      <c r="B183" t="str">
        <f t="shared" si="55"/>
        <v>CACoolingWater-Cooled Chiller</v>
      </c>
      <c r="C183" t="str">
        <f t="shared" si="56"/>
        <v>CA2021 CPACooling_Water-Cooled Chiller</v>
      </c>
      <c r="D183" t="s">
        <v>118</v>
      </c>
      <c r="E183" t="s">
        <v>114</v>
      </c>
      <c r="F183" s="3" t="s">
        <v>67</v>
      </c>
      <c r="G183" s="3" t="s">
        <v>3</v>
      </c>
      <c r="H183" s="3" t="s">
        <v>5</v>
      </c>
      <c r="I183" s="7">
        <v>3.04114371086039</v>
      </c>
      <c r="J183" s="7">
        <v>2.5600533411868618</v>
      </c>
      <c r="K183" s="7">
        <v>1.966116468575821</v>
      </c>
      <c r="L183" s="7">
        <v>1.8990827830198773</v>
      </c>
      <c r="M183" s="7">
        <v>5.4825979554700348</v>
      </c>
      <c r="N183" s="7">
        <v>1.80835811364966</v>
      </c>
      <c r="O183" s="7">
        <v>4.9719125583192554</v>
      </c>
      <c r="P183" s="7">
        <v>2.6123444912601648</v>
      </c>
      <c r="Q183" s="7">
        <v>1.8349723205521369</v>
      </c>
      <c r="R183" s="7">
        <v>0.95619101891872782</v>
      </c>
      <c r="S183" s="7">
        <v>1.6563734594729125</v>
      </c>
      <c r="T183" s="7">
        <v>3.6797170830054986</v>
      </c>
      <c r="U183" s="7">
        <v>36.493724530324684</v>
      </c>
      <c r="V183" s="7">
        <v>1.5914086280053235</v>
      </c>
      <c r="W183" s="7">
        <f t="shared" ref="W183:W226" si="58">AVERAGE(I183:V183)</f>
        <v>5.039571175901524</v>
      </c>
      <c r="AR183" s="5" t="s">
        <v>67</v>
      </c>
      <c r="AS183" s="5" t="s">
        <v>3</v>
      </c>
      <c r="AT183" s="5" t="s">
        <v>5</v>
      </c>
      <c r="AU183" s="2">
        <f t="shared" si="39"/>
        <v>-2.3389353903808363E-2</v>
      </c>
      <c r="AV183" s="2">
        <f t="shared" si="40"/>
        <v>-0.22571549460587448</v>
      </c>
      <c r="AW183" s="2">
        <f t="shared" si="41"/>
        <v>-0.3291186791111651</v>
      </c>
      <c r="AX183" s="2">
        <f t="shared" si="42"/>
        <v>-0.42630715786668416</v>
      </c>
      <c r="AY183" s="2">
        <f t="shared" si="43"/>
        <v>0.58801840548415063</v>
      </c>
      <c r="AZ183" s="2">
        <f t="shared" si="44"/>
        <v>-0.56461868074681598</v>
      </c>
      <c r="BA183" s="2">
        <f t="shared" si="45"/>
        <v>-0.28913604274942151</v>
      </c>
      <c r="BB183" s="2">
        <f t="shared" si="46"/>
        <v>-0.45391505286493161</v>
      </c>
      <c r="BC183" s="2">
        <f t="shared" si="47"/>
        <v>-0.17063149563762381</v>
      </c>
      <c r="BD183" s="2">
        <f t="shared" si="48"/>
        <v>0.54474290907696021</v>
      </c>
      <c r="BE183" s="2">
        <f t="shared" si="49"/>
        <v>9.2847155133249482E-2</v>
      </c>
      <c r="BF183" s="2">
        <f t="shared" si="50"/>
        <v>2.0977989116796816</v>
      </c>
      <c r="BG183" s="2">
        <f t="shared" si="51"/>
        <v>1.6519447140426191E-3</v>
      </c>
      <c r="BH183" s="2">
        <f t="shared" si="52"/>
        <v>-7.3772581360054268E-2</v>
      </c>
      <c r="BI183" s="2">
        <f t="shared" si="53"/>
        <v>-6.8371168485553135E-2</v>
      </c>
    </row>
    <row r="184" spans="1:61" hidden="1" x14ac:dyDescent="0.2">
      <c r="A184" t="str">
        <f t="shared" si="54"/>
        <v/>
      </c>
      <c r="B184" t="str">
        <f t="shared" si="55"/>
        <v>CACoolingRTU</v>
      </c>
      <c r="C184" t="str">
        <f t="shared" si="56"/>
        <v>CA2021 CPACooling_RTU</v>
      </c>
      <c r="D184" t="s">
        <v>118</v>
      </c>
      <c r="E184" t="s">
        <v>114</v>
      </c>
      <c r="F184" s="3" t="s">
        <v>68</v>
      </c>
      <c r="G184" s="3" t="s">
        <v>3</v>
      </c>
      <c r="H184" s="3" t="s">
        <v>6</v>
      </c>
      <c r="I184" s="7">
        <v>2.7899346975417028</v>
      </c>
      <c r="J184" s="7">
        <v>2.5103390687168865</v>
      </c>
      <c r="K184" s="7">
        <v>1.9279359946560206</v>
      </c>
      <c r="L184" s="7">
        <v>1.8622040518625338</v>
      </c>
      <c r="M184" s="7">
        <v>5.9761483702547649</v>
      </c>
      <c r="N184" s="7">
        <v>1.7732411859908048</v>
      </c>
      <c r="O184" s="7">
        <v>3.0756345706401196</v>
      </c>
      <c r="P184" s="7">
        <v>2.1414154252462247</v>
      </c>
      <c r="Q184" s="7">
        <v>1.5041806489444622</v>
      </c>
      <c r="R184" s="7">
        <v>1.5357024305923535</v>
      </c>
      <c r="S184" s="7">
        <v>1.4783809017700966</v>
      </c>
      <c r="T184" s="7">
        <v>3.2842976493740794</v>
      </c>
      <c r="U184" s="7">
        <v>33.479216370500431</v>
      </c>
      <c r="V184" s="7">
        <v>1.5605046929697171</v>
      </c>
      <c r="W184" s="7">
        <f t="shared" si="58"/>
        <v>4.6356525756471569</v>
      </c>
      <c r="AR184" s="5" t="s">
        <v>68</v>
      </c>
      <c r="AS184" s="5" t="s">
        <v>3</v>
      </c>
      <c r="AT184" s="5" t="s">
        <v>6</v>
      </c>
      <c r="AU184" s="2">
        <f t="shared" si="39"/>
        <v>-0.14883674576236805</v>
      </c>
      <c r="AV184" s="2">
        <f t="shared" si="40"/>
        <v>-0.30631257825095226</v>
      </c>
      <c r="AW184" s="2">
        <f t="shared" si="41"/>
        <v>-0.39895228363108814</v>
      </c>
      <c r="AX184" s="2">
        <f t="shared" si="42"/>
        <v>-0.48602418650651891</v>
      </c>
      <c r="AY184" s="2">
        <f t="shared" si="43"/>
        <v>0.49437091139287137</v>
      </c>
      <c r="AZ184" s="2">
        <f t="shared" si="44"/>
        <v>-0.60993853974036705</v>
      </c>
      <c r="BA184" s="2">
        <f t="shared" si="45"/>
        <v>-0.49188669462679879</v>
      </c>
      <c r="BB184" s="2">
        <f t="shared" si="46"/>
        <v>-0.19191662619387806</v>
      </c>
      <c r="BC184" s="2">
        <f t="shared" si="47"/>
        <v>0.22727957005546195</v>
      </c>
      <c r="BD184" s="2">
        <f t="shared" si="48"/>
        <v>-4.3873204283470524E-2</v>
      </c>
      <c r="BE184" s="2">
        <f t="shared" si="49"/>
        <v>-0.17340643696883928</v>
      </c>
      <c r="BF184" s="2">
        <f t="shared" si="50"/>
        <v>1.343072979539528</v>
      </c>
      <c r="BG184" s="2">
        <f t="shared" si="51"/>
        <v>-0.12701204693576229</v>
      </c>
      <c r="BH184" s="2">
        <f t="shared" si="52"/>
        <v>-0.17018575793071189</v>
      </c>
      <c r="BI184" s="2">
        <f t="shared" si="53"/>
        <v>-0.15964569883196522</v>
      </c>
    </row>
    <row r="185" spans="1:61" hidden="1" x14ac:dyDescent="0.2">
      <c r="A185" t="str">
        <f t="shared" si="54"/>
        <v/>
      </c>
      <c r="B185" t="str">
        <f t="shared" si="55"/>
        <v>CACoolingPTAC</v>
      </c>
      <c r="C185" t="str">
        <f t="shared" si="56"/>
        <v>CA2021 CPACooling_PTAC</v>
      </c>
      <c r="D185" t="s">
        <v>118</v>
      </c>
      <c r="E185" t="s">
        <v>114</v>
      </c>
      <c r="F185" s="3" t="s">
        <v>69</v>
      </c>
      <c r="G185" s="3" t="s">
        <v>3</v>
      </c>
      <c r="H185" s="3" t="s">
        <v>7</v>
      </c>
      <c r="I185" s="7">
        <v>2.6571808659796061</v>
      </c>
      <c r="J185" s="7">
        <v>2.3908892729256683</v>
      </c>
      <c r="K185" s="7">
        <v>1.836198761335619</v>
      </c>
      <c r="L185" s="7">
        <v>1.9278381878047699</v>
      </c>
      <c r="M185" s="7">
        <v>5.6917845122641291</v>
      </c>
      <c r="N185" s="7">
        <v>1.6888648162028608</v>
      </c>
      <c r="O185" s="7">
        <v>2.9292862442448508</v>
      </c>
      <c r="P185" s="7">
        <v>2.039520171956569</v>
      </c>
      <c r="Q185" s="7">
        <v>1.4326070222624878</v>
      </c>
      <c r="R185" s="7">
        <v>1.4626288988068263</v>
      </c>
      <c r="S185" s="7">
        <v>1.4080349078688279</v>
      </c>
      <c r="T185" s="7">
        <v>3.128020480116688</v>
      </c>
      <c r="U185" s="7">
        <v>31.886170391755272</v>
      </c>
      <c r="V185" s="7">
        <v>1.6155053128289807</v>
      </c>
      <c r="W185" s="7">
        <f t="shared" si="58"/>
        <v>4.4353235604537966</v>
      </c>
      <c r="AR185" s="5" t="s">
        <v>69</v>
      </c>
      <c r="AS185" s="5" t="s">
        <v>3</v>
      </c>
      <c r="AT185" s="5" t="s">
        <v>7</v>
      </c>
      <c r="AU185" s="2">
        <f t="shared" si="39"/>
        <v>-0.23888996155983677</v>
      </c>
      <c r="AV185" s="2">
        <f t="shared" si="40"/>
        <v>-0.37970482442199782</v>
      </c>
      <c r="AW185" s="2">
        <f t="shared" si="41"/>
        <v>-0.46254323335462266</v>
      </c>
      <c r="AX185" s="2">
        <f t="shared" si="42"/>
        <v>-0.48354422005147968</v>
      </c>
      <c r="AY185" s="2">
        <f t="shared" si="43"/>
        <v>0.33626621702885551</v>
      </c>
      <c r="AZ185" s="2">
        <f t="shared" si="44"/>
        <v>-0.65120710799699155</v>
      </c>
      <c r="BA185" s="2">
        <f t="shared" si="45"/>
        <v>-0.54564516799900953</v>
      </c>
      <c r="BB185" s="2">
        <f t="shared" si="46"/>
        <v>-0.27741198337877893</v>
      </c>
      <c r="BC185" s="2">
        <f t="shared" si="47"/>
        <v>9.7433184634348358E-2</v>
      </c>
      <c r="BD185" s="2">
        <f t="shared" si="48"/>
        <v>-0.14503158046539644</v>
      </c>
      <c r="BE185" s="2">
        <f t="shared" si="49"/>
        <v>-0.26086017529441508</v>
      </c>
      <c r="BF185" s="2">
        <f t="shared" si="50"/>
        <v>1.0951754632814046</v>
      </c>
      <c r="BG185" s="2">
        <f t="shared" si="51"/>
        <v>-0.21937431954855069</v>
      </c>
      <c r="BH185" s="2">
        <f t="shared" si="52"/>
        <v>-0.19344924674532726</v>
      </c>
      <c r="BI185" s="2">
        <f t="shared" si="53"/>
        <v>-0.24394887491231931</v>
      </c>
    </row>
    <row r="186" spans="1:61" hidden="1" x14ac:dyDescent="0.2">
      <c r="A186" t="str">
        <f t="shared" si="54"/>
        <v/>
      </c>
      <c r="B186" t="str">
        <f t="shared" si="55"/>
        <v>CACoolingPTHP</v>
      </c>
      <c r="C186" t="str">
        <f t="shared" si="56"/>
        <v>CA2021 CPACooling_PTHP</v>
      </c>
      <c r="D186" t="s">
        <v>118</v>
      </c>
      <c r="E186" t="s">
        <v>114</v>
      </c>
      <c r="F186" s="3" t="s">
        <v>70</v>
      </c>
      <c r="G186" s="3" t="s">
        <v>3</v>
      </c>
      <c r="H186" s="3" t="s">
        <v>8</v>
      </c>
      <c r="I186" s="7">
        <v>2.7893614559158868</v>
      </c>
      <c r="J186" s="7">
        <v>2.5101301349616869</v>
      </c>
      <c r="K186" s="7">
        <v>1.9274593742259298</v>
      </c>
      <c r="L186" s="7">
        <v>1.8614517981554595</v>
      </c>
      <c r="M186" s="7">
        <v>5.9750744340087305</v>
      </c>
      <c r="N186" s="7">
        <v>1.6095859952543699</v>
      </c>
      <c r="O186" s="7">
        <v>3.0739338728933219</v>
      </c>
      <c r="P186" s="7">
        <v>2.1407334915327683</v>
      </c>
      <c r="Q186" s="7">
        <v>1.5037016426369747</v>
      </c>
      <c r="R186" s="7">
        <v>1.5355712812637927</v>
      </c>
      <c r="S186" s="7">
        <v>1.4772736385806544</v>
      </c>
      <c r="T186" s="7">
        <v>3.2818378084183628</v>
      </c>
      <c r="U186" s="7">
        <v>33.472337470990638</v>
      </c>
      <c r="V186" s="7">
        <v>1.5598743133724762</v>
      </c>
      <c r="W186" s="7">
        <f t="shared" si="58"/>
        <v>4.6227376223007894</v>
      </c>
      <c r="AR186" s="5" t="s">
        <v>70</v>
      </c>
      <c r="AS186" s="5" t="s">
        <v>3</v>
      </c>
      <c r="AT186" s="5" t="s">
        <v>8</v>
      </c>
      <c r="AU186" s="2">
        <f t="shared" si="39"/>
        <v>-0.14897839626025744</v>
      </c>
      <c r="AV186" s="2">
        <f t="shared" si="40"/>
        <v>-0.30633146979400283</v>
      </c>
      <c r="AW186" s="2">
        <f t="shared" si="41"/>
        <v>-0.39906053713252743</v>
      </c>
      <c r="AX186" s="2">
        <f t="shared" si="42"/>
        <v>-0.48563892833415034</v>
      </c>
      <c r="AY186" s="2">
        <f t="shared" si="43"/>
        <v>0.49429478542652694</v>
      </c>
      <c r="AZ186" s="2">
        <f t="shared" si="44"/>
        <v>-0.61284412304839253</v>
      </c>
      <c r="BA186" s="2">
        <f t="shared" si="45"/>
        <v>-0.49092007613570277</v>
      </c>
      <c r="BB186" s="2">
        <f t="shared" si="46"/>
        <v>-0.19097331420016306</v>
      </c>
      <c r="BC186" s="2">
        <f t="shared" si="47"/>
        <v>0.22871222858501672</v>
      </c>
      <c r="BD186" s="2">
        <f t="shared" si="48"/>
        <v>-4.3923807619471789E-2</v>
      </c>
      <c r="BE186" s="2">
        <f t="shared" si="49"/>
        <v>-0.17382827278446866</v>
      </c>
      <c r="BF186" s="2">
        <f t="shared" si="50"/>
        <v>1.3418772381914121</v>
      </c>
      <c r="BG186" s="2">
        <f t="shared" si="51"/>
        <v>-0.12715732949770031</v>
      </c>
      <c r="BH186" s="2">
        <f t="shared" si="52"/>
        <v>-0.17046528861097621</v>
      </c>
      <c r="BI186" s="2">
        <f t="shared" si="53"/>
        <v>-0.15743905122255664</v>
      </c>
    </row>
    <row r="187" spans="1:61" hidden="1" x14ac:dyDescent="0.2">
      <c r="A187" t="str">
        <f t="shared" si="54"/>
        <v/>
      </c>
      <c r="B187" t="str">
        <f t="shared" si="55"/>
        <v>CACoolingEvaporative AC</v>
      </c>
      <c r="C187" t="str">
        <f t="shared" si="56"/>
        <v>CA2021 CPACooling_Evaporative AC</v>
      </c>
      <c r="D187" t="s">
        <v>118</v>
      </c>
      <c r="E187" t="s">
        <v>114</v>
      </c>
      <c r="F187" s="3" t="s">
        <v>71</v>
      </c>
      <c r="G187" s="3" t="s">
        <v>3</v>
      </c>
      <c r="H187" s="3" t="s">
        <v>9</v>
      </c>
      <c r="I187" s="7">
        <v>1.1159738790166811</v>
      </c>
      <c r="J187" s="7">
        <v>1.0041356274867546</v>
      </c>
      <c r="K187" s="7">
        <v>0.77117439786240827</v>
      </c>
      <c r="L187" s="7">
        <v>0.74488162074501352</v>
      </c>
      <c r="M187" s="7">
        <v>2.3904593481019059</v>
      </c>
      <c r="N187" s="7">
        <v>0.70929647439632193</v>
      </c>
      <c r="O187" s="7">
        <v>1.230253828256048</v>
      </c>
      <c r="P187" s="7">
        <v>0.8565661700984899</v>
      </c>
      <c r="Q187" s="7">
        <v>0.60167225957778492</v>
      </c>
      <c r="R187" s="7">
        <v>0.61428097223694145</v>
      </c>
      <c r="S187" s="7">
        <v>0.59135236070803865</v>
      </c>
      <c r="T187" s="7">
        <v>1.3137190597496318</v>
      </c>
      <c r="U187" s="7">
        <v>13.391686548200173</v>
      </c>
      <c r="V187" s="7">
        <v>0.62420187718788689</v>
      </c>
      <c r="W187" s="7">
        <f t="shared" si="58"/>
        <v>1.8542610302588629</v>
      </c>
      <c r="AR187" s="5" t="s">
        <v>71</v>
      </c>
      <c r="AS187" s="5" t="s">
        <v>3</v>
      </c>
      <c r="AT187" s="5" t="s">
        <v>9</v>
      </c>
      <c r="AU187" s="2">
        <f t="shared" si="39"/>
        <v>-0.14883674576236805</v>
      </c>
      <c r="AV187" s="2">
        <f t="shared" si="40"/>
        <v>-0.30631257825095237</v>
      </c>
      <c r="AW187" s="2">
        <f t="shared" si="41"/>
        <v>-0.39895228363108826</v>
      </c>
      <c r="AX187" s="2">
        <f t="shared" si="42"/>
        <v>-0.48602418650651891</v>
      </c>
      <c r="AY187" s="2">
        <f t="shared" si="43"/>
        <v>0.49437091139287115</v>
      </c>
      <c r="AZ187" s="2">
        <f t="shared" si="44"/>
        <v>-0.60993853974036716</v>
      </c>
      <c r="BA187" s="2">
        <f t="shared" si="45"/>
        <v>-0.49188669462679879</v>
      </c>
      <c r="BB187" s="2">
        <f t="shared" si="46"/>
        <v>-0.19191662619387806</v>
      </c>
      <c r="BC187" s="2">
        <f t="shared" si="47"/>
        <v>0.22727957005546195</v>
      </c>
      <c r="BD187" s="2">
        <f t="shared" si="48"/>
        <v>-4.3873204283470524E-2</v>
      </c>
      <c r="BE187" s="2">
        <f t="shared" si="49"/>
        <v>-0.17340643696883939</v>
      </c>
      <c r="BF187" s="2">
        <f t="shared" si="50"/>
        <v>1.343072979539528</v>
      </c>
      <c r="BG187" s="2">
        <f t="shared" si="51"/>
        <v>-0.12701204693576229</v>
      </c>
      <c r="BH187" s="2">
        <f t="shared" si="52"/>
        <v>-0.17018575793071189</v>
      </c>
      <c r="BI187" s="2">
        <f t="shared" si="53"/>
        <v>-0.15964569883196522</v>
      </c>
    </row>
    <row r="188" spans="1:61" hidden="1" x14ac:dyDescent="0.2">
      <c r="A188" t="str">
        <f t="shared" si="54"/>
        <v/>
      </c>
      <c r="B188" t="str">
        <f t="shared" si="55"/>
        <v>CACoolingAir-Source Heat Pump</v>
      </c>
      <c r="C188" t="str">
        <f t="shared" si="56"/>
        <v>CA2021 CPACooling_Air-Source Heat Pump</v>
      </c>
      <c r="D188" t="s">
        <v>118</v>
      </c>
      <c r="E188" t="s">
        <v>114</v>
      </c>
      <c r="F188" s="3" t="s">
        <v>72</v>
      </c>
      <c r="G188" s="3" t="s">
        <v>3</v>
      </c>
      <c r="H188" s="3" t="s">
        <v>10</v>
      </c>
      <c r="I188" s="7">
        <v>2.7893614559158868</v>
      </c>
      <c r="J188" s="7">
        <v>2.5101301349616869</v>
      </c>
      <c r="K188" s="7">
        <v>1.9274593742259298</v>
      </c>
      <c r="L188" s="7">
        <v>1.8614517981554595</v>
      </c>
      <c r="M188" s="7">
        <v>5.9750744340087305</v>
      </c>
      <c r="N188" s="7">
        <v>1.6095859952543699</v>
      </c>
      <c r="O188" s="7">
        <v>3.0739338728933219</v>
      </c>
      <c r="P188" s="7">
        <v>2.1407334915327683</v>
      </c>
      <c r="Q188" s="7">
        <v>1.5037016426369747</v>
      </c>
      <c r="R188" s="7">
        <v>1.5355712812637927</v>
      </c>
      <c r="S188" s="7">
        <v>1.4772736385806544</v>
      </c>
      <c r="T188" s="7">
        <v>3.2818378084183628</v>
      </c>
      <c r="U188" s="7">
        <v>33.472337470990638</v>
      </c>
      <c r="V188" s="7">
        <v>1.5598743133724762</v>
      </c>
      <c r="W188" s="7">
        <f t="shared" si="58"/>
        <v>4.6227376223007894</v>
      </c>
      <c r="AR188" s="5" t="s">
        <v>72</v>
      </c>
      <c r="AS188" s="5" t="s">
        <v>3</v>
      </c>
      <c r="AT188" s="5" t="s">
        <v>10</v>
      </c>
      <c r="AU188" s="2">
        <f t="shared" si="39"/>
        <v>-0.14897839626025744</v>
      </c>
      <c r="AV188" s="2">
        <f t="shared" si="40"/>
        <v>-0.30633146979400283</v>
      </c>
      <c r="AW188" s="2">
        <f t="shared" si="41"/>
        <v>-0.39906053713252743</v>
      </c>
      <c r="AX188" s="2">
        <f t="shared" si="42"/>
        <v>-0.48563892833415034</v>
      </c>
      <c r="AY188" s="2">
        <f t="shared" si="43"/>
        <v>0.49429478542652694</v>
      </c>
      <c r="AZ188" s="2">
        <f t="shared" si="44"/>
        <v>-0.61284412304839253</v>
      </c>
      <c r="BA188" s="2">
        <f t="shared" si="45"/>
        <v>-0.49092007613570277</v>
      </c>
      <c r="BB188" s="2">
        <f t="shared" si="46"/>
        <v>-0.19097331420016306</v>
      </c>
      <c r="BC188" s="2">
        <f t="shared" si="47"/>
        <v>0.22871222858501672</v>
      </c>
      <c r="BD188" s="2">
        <f t="shared" si="48"/>
        <v>-4.3923807619471789E-2</v>
      </c>
      <c r="BE188" s="2">
        <f t="shared" si="49"/>
        <v>-0.17382827278446866</v>
      </c>
      <c r="BF188" s="2">
        <f t="shared" si="50"/>
        <v>1.3418772381914121</v>
      </c>
      <c r="BG188" s="2">
        <f t="shared" si="51"/>
        <v>-0.12715732949770031</v>
      </c>
      <c r="BH188" s="2">
        <f t="shared" si="52"/>
        <v>-0.17046528861097621</v>
      </c>
      <c r="BI188" s="2">
        <f t="shared" si="53"/>
        <v>-0.15743905122255664</v>
      </c>
    </row>
    <row r="189" spans="1:61" hidden="1" x14ac:dyDescent="0.2">
      <c r="A189" t="str">
        <f t="shared" si="54"/>
        <v/>
      </c>
      <c r="B189" t="str">
        <f t="shared" si="55"/>
        <v>CACoolingGeothermal Heat Pump</v>
      </c>
      <c r="C189" t="str">
        <f t="shared" si="56"/>
        <v>CA2021 CPACooling_Geothermal Heat Pump</v>
      </c>
      <c r="D189" t="s">
        <v>118</v>
      </c>
      <c r="E189" t="s">
        <v>114</v>
      </c>
      <c r="F189" s="3" t="s">
        <v>73</v>
      </c>
      <c r="G189" s="3" t="s">
        <v>3</v>
      </c>
      <c r="H189" s="3" t="s">
        <v>11</v>
      </c>
      <c r="I189" s="7">
        <v>2.4492798060314902</v>
      </c>
      <c r="J189" s="7">
        <v>2.203833249839843</v>
      </c>
      <c r="K189" s="7">
        <v>1.6924600824349347</v>
      </c>
      <c r="L189" s="7">
        <v>1.4509093375196371</v>
      </c>
      <c r="M189" s="7">
        <v>4.6570478211969144</v>
      </c>
      <c r="N189" s="7">
        <v>1.2692575872456469</v>
      </c>
      <c r="O189" s="7">
        <v>2.3959739074654367</v>
      </c>
      <c r="P189" s="7">
        <v>1.6685482318361446</v>
      </c>
      <c r="Q189" s="7">
        <v>1.1720275909891913</v>
      </c>
      <c r="R189" s="7">
        <v>1.4983810788076113</v>
      </c>
      <c r="S189" s="7">
        <v>1.1514614450873197</v>
      </c>
      <c r="T189" s="7">
        <v>2.5580296071987978</v>
      </c>
      <c r="U189" s="7">
        <v>29.391357672377882</v>
      </c>
      <c r="V189" s="7">
        <v>1.2158446481782839</v>
      </c>
      <c r="W189" s="7">
        <f t="shared" si="58"/>
        <v>3.9124580047292237</v>
      </c>
      <c r="AR189" s="5" t="s">
        <v>73</v>
      </c>
      <c r="AS189" s="5" t="s">
        <v>3</v>
      </c>
      <c r="AT189" s="5" t="s">
        <v>11</v>
      </c>
      <c r="AU189" s="2">
        <f t="shared" si="39"/>
        <v>0.22625151078318351</v>
      </c>
      <c r="AV189" s="2">
        <f t="shared" si="40"/>
        <v>-5.6577393815704369E-4</v>
      </c>
      <c r="AW189" s="2">
        <f t="shared" si="41"/>
        <v>-0.13409897671945736</v>
      </c>
      <c r="AX189" s="2">
        <f t="shared" si="42"/>
        <v>-0.34178787871552563</v>
      </c>
      <c r="AY189" s="2">
        <f t="shared" si="43"/>
        <v>0.91129537830306151</v>
      </c>
      <c r="AZ189" s="2">
        <f t="shared" si="44"/>
        <v>-0.15423352435413595</v>
      </c>
      <c r="BA189" s="2">
        <f t="shared" si="45"/>
        <v>-0.34791340629638645</v>
      </c>
      <c r="BB189" s="2">
        <f t="shared" si="46"/>
        <v>3.5792262519450224E-2</v>
      </c>
      <c r="BC189" s="2">
        <f t="shared" si="47"/>
        <v>0.57311327496342868</v>
      </c>
      <c r="BD189" s="2">
        <f t="shared" si="48"/>
        <v>-1.1309910901880937E-2</v>
      </c>
      <c r="BE189" s="2">
        <f t="shared" si="49"/>
        <v>5.6897346518615111E-2</v>
      </c>
      <c r="BF189" s="2">
        <f t="shared" si="50"/>
        <v>1.9958951116117492</v>
      </c>
      <c r="BG189" s="2">
        <f t="shared" si="51"/>
        <v>0.25769385721352123</v>
      </c>
      <c r="BH189" s="2">
        <f t="shared" si="52"/>
        <v>6.1029286578078823E-2</v>
      </c>
      <c r="BI189" s="2">
        <f t="shared" si="53"/>
        <v>0.18295880496200323</v>
      </c>
    </row>
    <row r="190" spans="1:61" hidden="1" x14ac:dyDescent="0.2">
      <c r="A190" t="str">
        <f t="shared" si="54"/>
        <v/>
      </c>
      <c r="B190" t="str">
        <f t="shared" si="55"/>
        <v>CAHeatingElectric Furnace</v>
      </c>
      <c r="C190" t="str">
        <f t="shared" si="56"/>
        <v>CA2021 CPAHeating_Electric Furnace</v>
      </c>
      <c r="D190" t="s">
        <v>118</v>
      </c>
      <c r="E190" t="s">
        <v>114</v>
      </c>
      <c r="F190" s="3" t="s">
        <v>74</v>
      </c>
      <c r="G190" s="3" t="s">
        <v>12</v>
      </c>
      <c r="H190" s="3" t="s">
        <v>13</v>
      </c>
      <c r="I190" s="7">
        <v>1.3313413721329534</v>
      </c>
      <c r="J190" s="7">
        <v>1.4455282976406267</v>
      </c>
      <c r="K190" s="7">
        <v>0.75595288035798947</v>
      </c>
      <c r="L190" s="7">
        <v>1.536431161761004</v>
      </c>
      <c r="M190" s="7">
        <v>2.0673273059192883</v>
      </c>
      <c r="N190" s="7">
        <v>0.73350626864228297</v>
      </c>
      <c r="O190" s="7">
        <v>2.7252550311363191</v>
      </c>
      <c r="P190" s="7">
        <v>3.1512948206894573</v>
      </c>
      <c r="Q190" s="7">
        <v>2.6764328035415952</v>
      </c>
      <c r="R190" s="7">
        <v>2.233772809772113</v>
      </c>
      <c r="S190" s="7">
        <v>1.4465020423680079</v>
      </c>
      <c r="T190" s="7">
        <v>0.85501634439021601</v>
      </c>
      <c r="U190" s="7">
        <v>1.3313413721329534</v>
      </c>
      <c r="V190" s="7">
        <v>1.108745709219461</v>
      </c>
      <c r="W190" s="7">
        <f t="shared" si="58"/>
        <v>1.6713177299788762</v>
      </c>
      <c r="AR190" s="5" t="s">
        <v>74</v>
      </c>
      <c r="AS190" s="5" t="s">
        <v>12</v>
      </c>
      <c r="AT190" s="5" t="s">
        <v>13</v>
      </c>
      <c r="AU190" s="2">
        <f t="shared" si="39"/>
        <v>-0.7543783088167284</v>
      </c>
      <c r="AV190" s="2">
        <f t="shared" si="40"/>
        <v>-0.78034214218014153</v>
      </c>
      <c r="AW190" s="2">
        <f t="shared" si="41"/>
        <v>-0.85537077367534065</v>
      </c>
      <c r="AX190" s="2">
        <f t="shared" si="42"/>
        <v>-0.80503803111559491</v>
      </c>
      <c r="AY190" s="2">
        <f t="shared" si="43"/>
        <v>-0.57396551332969148</v>
      </c>
      <c r="AZ190" s="2">
        <f t="shared" si="44"/>
        <v>-0.90366838886510015</v>
      </c>
      <c r="BA190" s="2">
        <f t="shared" si="45"/>
        <v>-0.84382697967836773</v>
      </c>
      <c r="BB190" s="2">
        <f t="shared" si="46"/>
        <v>-0.74258882050033004</v>
      </c>
      <c r="BC190" s="2">
        <f t="shared" si="47"/>
        <v>-0.59868778250720878</v>
      </c>
      <c r="BD190" s="2">
        <f t="shared" si="48"/>
        <v>-0.25273820001756486</v>
      </c>
      <c r="BE190" s="2">
        <f t="shared" si="49"/>
        <v>-0.81496205910912145</v>
      </c>
      <c r="BF190" s="2">
        <f t="shared" si="50"/>
        <v>-0.86402626440057029</v>
      </c>
      <c r="BG190" s="2">
        <f t="shared" si="51"/>
        <v>-0.62339098106202218</v>
      </c>
      <c r="BH190" s="2">
        <f t="shared" si="52"/>
        <v>-0.76652569905994683</v>
      </c>
      <c r="BI190" s="2">
        <f t="shared" si="53"/>
        <v>-0.76440371362199422</v>
      </c>
    </row>
    <row r="191" spans="1:61" hidden="1" x14ac:dyDescent="0.2">
      <c r="A191" t="str">
        <f t="shared" si="54"/>
        <v/>
      </c>
      <c r="B191" t="str">
        <f t="shared" si="55"/>
        <v>CAHeatingElectric Room Heat</v>
      </c>
      <c r="C191" t="str">
        <f t="shared" si="56"/>
        <v>CA2021 CPAHeating_Electric Room Heat</v>
      </c>
      <c r="D191" t="s">
        <v>118</v>
      </c>
      <c r="E191" t="s">
        <v>114</v>
      </c>
      <c r="F191" s="3" t="s">
        <v>75</v>
      </c>
      <c r="G191" s="3" t="s">
        <v>12</v>
      </c>
      <c r="H191" s="3" t="s">
        <v>14</v>
      </c>
      <c r="I191" s="7">
        <v>1.267944163936146</v>
      </c>
      <c r="J191" s="7">
        <v>1.3766936168005968</v>
      </c>
      <c r="K191" s="7">
        <v>0.71995512415046614</v>
      </c>
      <c r="L191" s="7">
        <v>1.4632677731057182</v>
      </c>
      <c r="M191" s="7">
        <v>1.9688831484945604</v>
      </c>
      <c r="N191" s="7">
        <v>0.69857739870693614</v>
      </c>
      <c r="O191" s="7">
        <v>2.5954809820345894</v>
      </c>
      <c r="P191" s="7">
        <v>3.0012331625613879</v>
      </c>
      <c r="Q191" s="7">
        <v>2.5489836224205669</v>
      </c>
      <c r="R191" s="7">
        <v>2.1274026759734408</v>
      </c>
      <c r="S191" s="7">
        <v>1.377620992731436</v>
      </c>
      <c r="T191" s="7">
        <v>0.8143012803716343</v>
      </c>
      <c r="U191" s="7">
        <v>1.267944163936146</v>
      </c>
      <c r="V191" s="7">
        <v>1.0559482944947249</v>
      </c>
      <c r="W191" s="7">
        <f t="shared" si="58"/>
        <v>1.5917311714084537</v>
      </c>
      <c r="AR191" s="5" t="s">
        <v>75</v>
      </c>
      <c r="AS191" s="5" t="s">
        <v>12</v>
      </c>
      <c r="AT191" s="5" t="s">
        <v>14</v>
      </c>
      <c r="AU191" s="2">
        <f t="shared" si="39"/>
        <v>-0.7543783088167284</v>
      </c>
      <c r="AV191" s="2">
        <f t="shared" si="40"/>
        <v>-0.78034214218014153</v>
      </c>
      <c r="AW191" s="2">
        <f t="shared" si="41"/>
        <v>-0.85537077367534065</v>
      </c>
      <c r="AX191" s="2">
        <f t="shared" si="42"/>
        <v>-0.80503803111559491</v>
      </c>
      <c r="AY191" s="2">
        <f t="shared" si="43"/>
        <v>-0.57396551332969137</v>
      </c>
      <c r="AZ191" s="2">
        <f t="shared" si="44"/>
        <v>-0.90366838886510015</v>
      </c>
      <c r="BA191" s="2">
        <f t="shared" si="45"/>
        <v>-0.84382697967836773</v>
      </c>
      <c r="BB191" s="2">
        <f t="shared" si="46"/>
        <v>-0.74258882050033004</v>
      </c>
      <c r="BC191" s="2">
        <f t="shared" si="47"/>
        <v>-0.59868778250720867</v>
      </c>
      <c r="BD191" s="2">
        <f t="shared" si="48"/>
        <v>-0.25273820001756486</v>
      </c>
      <c r="BE191" s="2">
        <f t="shared" si="49"/>
        <v>-0.81496205910912145</v>
      </c>
      <c r="BF191" s="2">
        <f t="shared" si="50"/>
        <v>-0.86402626440057029</v>
      </c>
      <c r="BG191" s="2">
        <f t="shared" si="51"/>
        <v>-0.62339098106202229</v>
      </c>
      <c r="BH191" s="2">
        <f t="shared" si="52"/>
        <v>-0.76652569905994683</v>
      </c>
      <c r="BI191" s="2">
        <f t="shared" si="53"/>
        <v>-0.76440371362199422</v>
      </c>
    </row>
    <row r="192" spans="1:61" hidden="1" x14ac:dyDescent="0.2">
      <c r="A192" t="str">
        <f t="shared" si="54"/>
        <v/>
      </c>
      <c r="B192" t="str">
        <f t="shared" si="55"/>
        <v>CAHeatingPTHP</v>
      </c>
      <c r="C192" t="str">
        <f t="shared" si="56"/>
        <v>CA2021 CPAHeating_PTHP</v>
      </c>
      <c r="D192" t="s">
        <v>118</v>
      </c>
      <c r="E192" t="s">
        <v>114</v>
      </c>
      <c r="F192" s="3" t="s">
        <v>76</v>
      </c>
      <c r="G192" s="3" t="s">
        <v>12</v>
      </c>
      <c r="H192" s="3" t="s">
        <v>8</v>
      </c>
      <c r="I192" s="7">
        <v>1.0881537314182981</v>
      </c>
      <c r="J192" s="7">
        <v>1.0287855650229567</v>
      </c>
      <c r="K192" s="7">
        <v>0.55268756357343063</v>
      </c>
      <c r="L192" s="7">
        <v>1.0106741713652296</v>
      </c>
      <c r="M192" s="7">
        <v>1.1904263864885831</v>
      </c>
      <c r="N192" s="7">
        <v>0.32466826080018463</v>
      </c>
      <c r="O192" s="7">
        <v>1.4950088036654134</v>
      </c>
      <c r="P192" s="7">
        <v>1.7715279453314674</v>
      </c>
      <c r="Q192" s="7">
        <v>1.5045801091496851</v>
      </c>
      <c r="R192" s="7">
        <v>1.6977153189016381</v>
      </c>
      <c r="S192" s="7">
        <v>1.079160139978885</v>
      </c>
      <c r="T192" s="7">
        <v>0.63788334262277802</v>
      </c>
      <c r="U192" s="7">
        <v>1.0881537314182981</v>
      </c>
      <c r="V192" s="7">
        <v>0.72933996576570481</v>
      </c>
      <c r="W192" s="7">
        <f t="shared" si="58"/>
        <v>1.0856260739644683</v>
      </c>
      <c r="AR192" s="5" t="s">
        <v>76</v>
      </c>
      <c r="AS192" s="5" t="s">
        <v>12</v>
      </c>
      <c r="AT192" s="5" t="s">
        <v>8</v>
      </c>
      <c r="AU192" s="2">
        <f t="shared" si="39"/>
        <v>-0.74994095232537328</v>
      </c>
      <c r="AV192" s="2">
        <f t="shared" si="40"/>
        <v>-0.80266443179133617</v>
      </c>
      <c r="AW192" s="2">
        <f t="shared" si="41"/>
        <v>-0.8622763401180864</v>
      </c>
      <c r="AX192" s="2">
        <f t="shared" si="42"/>
        <v>-0.80167702115225392</v>
      </c>
      <c r="AY192" s="2">
        <f t="shared" si="43"/>
        <v>-0.59380471738889962</v>
      </c>
      <c r="AZ192" s="2">
        <f t="shared" si="44"/>
        <v>-0.89982550628567237</v>
      </c>
      <c r="BA192" s="2">
        <f t="shared" si="45"/>
        <v>-0.84000079077265077</v>
      </c>
      <c r="BB192" s="2">
        <f t="shared" si="46"/>
        <v>-0.74073828277941378</v>
      </c>
      <c r="BC192" s="2">
        <f t="shared" si="47"/>
        <v>-0.59580273533179695</v>
      </c>
      <c r="BD192" s="2">
        <f t="shared" si="48"/>
        <v>-0.32796223807271385</v>
      </c>
      <c r="BE192" s="2">
        <f t="shared" si="49"/>
        <v>-0.82907013457485168</v>
      </c>
      <c r="BF192" s="2">
        <f t="shared" si="50"/>
        <v>-0.87439347727571404</v>
      </c>
      <c r="BG192" s="2">
        <f t="shared" si="51"/>
        <v>-0.61658723149561956</v>
      </c>
      <c r="BH192" s="2">
        <f t="shared" si="52"/>
        <v>-0.79996560829168473</v>
      </c>
      <c r="BI192" s="2">
        <f t="shared" si="53"/>
        <v>-0.76670140738197234</v>
      </c>
    </row>
    <row r="193" spans="1:61" hidden="1" x14ac:dyDescent="0.2">
      <c r="A193" t="str">
        <f t="shared" si="54"/>
        <v/>
      </c>
      <c r="B193" t="str">
        <f t="shared" si="55"/>
        <v>CAHeatingAir-Source Heat Pump</v>
      </c>
      <c r="C193" t="str">
        <f t="shared" si="56"/>
        <v>CA2021 CPAHeating_Air-Source Heat Pump</v>
      </c>
      <c r="D193" t="s">
        <v>118</v>
      </c>
      <c r="E193" t="s">
        <v>114</v>
      </c>
      <c r="F193" s="3" t="s">
        <v>77</v>
      </c>
      <c r="G193" s="3" t="s">
        <v>12</v>
      </c>
      <c r="H193" s="3" t="s">
        <v>10</v>
      </c>
      <c r="I193" s="7">
        <v>1.2090597015758866</v>
      </c>
      <c r="J193" s="7">
        <v>1.1430950722477295</v>
      </c>
      <c r="K193" s="7">
        <v>0.61409729285936732</v>
      </c>
      <c r="L193" s="7">
        <v>1.1229713015169218</v>
      </c>
      <c r="M193" s="7">
        <v>1.3226959849873146</v>
      </c>
      <c r="N193" s="7">
        <v>0.36074251200020513</v>
      </c>
      <c r="O193" s="7">
        <v>1.6611208929615704</v>
      </c>
      <c r="P193" s="7">
        <v>1.9683643837016302</v>
      </c>
      <c r="Q193" s="7">
        <v>1.6717556768329833</v>
      </c>
      <c r="R193" s="7">
        <v>1.8863503543351534</v>
      </c>
      <c r="S193" s="7">
        <v>1.199066822198761</v>
      </c>
      <c r="T193" s="7">
        <v>0.70875926958086433</v>
      </c>
      <c r="U193" s="7">
        <v>1.2090597015758866</v>
      </c>
      <c r="V193" s="7">
        <v>0.81037773973967198</v>
      </c>
      <c r="W193" s="7">
        <f t="shared" si="58"/>
        <v>1.2062511932938533</v>
      </c>
      <c r="AR193" s="5" t="s">
        <v>77</v>
      </c>
      <c r="AS193" s="5" t="s">
        <v>12</v>
      </c>
      <c r="AT193" s="5" t="s">
        <v>10</v>
      </c>
      <c r="AU193" s="2">
        <f t="shared" si="39"/>
        <v>-0.74994095232537339</v>
      </c>
      <c r="AV193" s="2">
        <f t="shared" si="40"/>
        <v>-0.80266443179133617</v>
      </c>
      <c r="AW193" s="2">
        <f t="shared" si="41"/>
        <v>-0.8622763401180864</v>
      </c>
      <c r="AX193" s="2">
        <f t="shared" si="42"/>
        <v>-0.80167702115225392</v>
      </c>
      <c r="AY193" s="2">
        <f t="shared" si="43"/>
        <v>-0.59380471738889962</v>
      </c>
      <c r="AZ193" s="2">
        <f t="shared" si="44"/>
        <v>-0.89982550628567237</v>
      </c>
      <c r="BA193" s="2">
        <f t="shared" si="45"/>
        <v>-0.84000079077265077</v>
      </c>
      <c r="BB193" s="2">
        <f t="shared" si="46"/>
        <v>-0.74073828277941378</v>
      </c>
      <c r="BC193" s="2">
        <f t="shared" si="47"/>
        <v>-0.59580273533179695</v>
      </c>
      <c r="BD193" s="2">
        <f t="shared" si="48"/>
        <v>-0.32796223807271396</v>
      </c>
      <c r="BE193" s="2">
        <f t="shared" si="49"/>
        <v>-0.82907013457485168</v>
      </c>
      <c r="BF193" s="2">
        <f t="shared" si="50"/>
        <v>-0.87439347727571404</v>
      </c>
      <c r="BG193" s="2">
        <f t="shared" si="51"/>
        <v>-0.61658723149561956</v>
      </c>
      <c r="BH193" s="2">
        <f t="shared" si="52"/>
        <v>-0.79996560829168473</v>
      </c>
      <c r="BI193" s="2">
        <f t="shared" si="53"/>
        <v>-0.76670140738197246</v>
      </c>
    </row>
    <row r="194" spans="1:61" hidden="1" x14ac:dyDescent="0.2">
      <c r="A194" t="str">
        <f t="shared" si="54"/>
        <v/>
      </c>
      <c r="B194" t="str">
        <f t="shared" si="55"/>
        <v>CAHeatingGeothermal Heat Pump</v>
      </c>
      <c r="C194" t="str">
        <f t="shared" si="56"/>
        <v>CA2021 CPAHeating_Geothermal Heat Pump</v>
      </c>
      <c r="D194" t="s">
        <v>118</v>
      </c>
      <c r="E194" t="s">
        <v>114</v>
      </c>
      <c r="F194" s="3" t="s">
        <v>78</v>
      </c>
      <c r="G194" s="3" t="s">
        <v>12</v>
      </c>
      <c r="H194" s="3" t="s">
        <v>11</v>
      </c>
      <c r="I194" s="7">
        <v>1.174239552580314</v>
      </c>
      <c r="J194" s="7">
        <v>1.0089650824548346</v>
      </c>
      <c r="K194" s="7">
        <v>0.5650082215131691</v>
      </c>
      <c r="L194" s="7">
        <v>0.97124177979701232</v>
      </c>
      <c r="M194" s="7">
        <v>1.1071097113722135</v>
      </c>
      <c r="N194" s="7">
        <v>0.30122876191550652</v>
      </c>
      <c r="O194" s="7">
        <v>1.3908875743794409</v>
      </c>
      <c r="P194" s="7">
        <v>1.6603909005724875</v>
      </c>
      <c r="Q194" s="7">
        <v>1.4101900729243451</v>
      </c>
      <c r="R194" s="7">
        <v>1.7678911508435182</v>
      </c>
      <c r="S194" s="7">
        <v>1.112321447799077</v>
      </c>
      <c r="T194" s="7">
        <v>0.65748473920373474</v>
      </c>
      <c r="U194" s="7">
        <v>1.174239552580314</v>
      </c>
      <c r="V194" s="7">
        <v>0.70088408954837289</v>
      </c>
      <c r="W194" s="7">
        <f t="shared" si="58"/>
        <v>1.0715773312488817</v>
      </c>
      <c r="AR194" s="5" t="s">
        <v>78</v>
      </c>
      <c r="AS194" s="5" t="s">
        <v>12</v>
      </c>
      <c r="AT194" s="5" t="s">
        <v>11</v>
      </c>
      <c r="AU194" s="2">
        <f t="shared" ref="AU194:AU226" si="59">IFERROR(I194/I419-1,"NA")</f>
        <v>-0.73264445049152815</v>
      </c>
      <c r="AV194" s="2">
        <f t="shared" ref="AV194:AV226" si="60">IFERROR(J194/J419-1,"NA")</f>
        <v>-0.79888321119435157</v>
      </c>
      <c r="AW194" s="2">
        <f t="shared" ref="AW194:AW226" si="61">IFERROR(K194/K419-1,"NA")</f>
        <v>-0.8512744967094743</v>
      </c>
      <c r="AX194" s="2">
        <f t="shared" ref="AX194:AX226" si="62">IFERROR(L194/L419-1,"NA")</f>
        <v>-0.77408132265377683</v>
      </c>
      <c r="AY194" s="2">
        <f t="shared" ref="AY194:AY226" si="63">IFERROR(M194/M419-1,"NA")</f>
        <v>-0.55178410438627323</v>
      </c>
      <c r="AZ194" s="2">
        <f t="shared" ref="AZ194:AZ226" si="64">IFERROR(N194/N419-1,"NA")</f>
        <v>-0.88103991886713418</v>
      </c>
      <c r="BA194" s="2">
        <f t="shared" ref="BA194:BA226" si="65">IFERROR(O194/O419-1,"NA")</f>
        <v>-0.81889189408938501</v>
      </c>
      <c r="BB194" s="2">
        <f t="shared" ref="BB194:BB226" si="66">IFERROR(P194/P419-1,"NA")</f>
        <v>-0.72372436631154868</v>
      </c>
      <c r="BC194" s="2">
        <f t="shared" ref="BC194:BC226" si="67">IFERROR(Q194/Q419-1,"NA")</f>
        <v>-0.56927749831906316</v>
      </c>
      <c r="BD194" s="2">
        <f t="shared" ref="BD194:BD226" si="68">IFERROR(R194/R419-1,"NA")</f>
        <v>-2.0792060241107913E-2</v>
      </c>
      <c r="BE194" s="2">
        <f t="shared" ref="BE194:BE226" si="69">IFERROR(S194/S419-1,"NA")</f>
        <v>-0.81845685695972048</v>
      </c>
      <c r="BF194" s="2">
        <f t="shared" ref="BF194:BF226" si="70">IFERROR(T194/T419-1,"NA")</f>
        <v>-0.866594390248831</v>
      </c>
      <c r="BG194" s="2">
        <f t="shared" ref="BG194:BG226" si="71">IFERROR(U194/U419-1,"NA")</f>
        <v>-0.59006669678501489</v>
      </c>
      <c r="BH194" s="2">
        <f t="shared" ref="BH194:BH226" si="72">IFERROR(V194/V419-1,"NA")</f>
        <v>-0.79694079758910541</v>
      </c>
      <c r="BI194" s="2">
        <f t="shared" ref="BI194:BI226" si="73">IFERROR(W194/W419-1,"NA")</f>
        <v>-0.74420989918426672</v>
      </c>
    </row>
    <row r="195" spans="1:61" hidden="1" x14ac:dyDescent="0.2">
      <c r="A195" t="str">
        <f t="shared" ref="A195:A258" si="74">IF(D195=D194,"",1)</f>
        <v/>
      </c>
      <c r="B195" t="str">
        <f t="shared" ref="B195:B258" si="75">D195&amp;G195&amp;H195</f>
        <v>CAVentilationVentilation</v>
      </c>
      <c r="C195" t="str">
        <f t="shared" ref="C195:C258" si="76">D195&amp;E195&amp;F195</f>
        <v>CA2021 CPAVentilation_Ventilation</v>
      </c>
      <c r="D195" t="s">
        <v>118</v>
      </c>
      <c r="E195" t="s">
        <v>114</v>
      </c>
      <c r="F195" s="3" t="s">
        <v>79</v>
      </c>
      <c r="G195" s="3" t="s">
        <v>15</v>
      </c>
      <c r="H195" s="3" t="s">
        <v>15</v>
      </c>
      <c r="I195" s="7">
        <v>3.7553781260859669</v>
      </c>
      <c r="J195" s="7">
        <v>2.5046217716137975</v>
      </c>
      <c r="K195" s="7">
        <v>2.4602807865966869</v>
      </c>
      <c r="L195" s="7">
        <v>2.1015899194340895</v>
      </c>
      <c r="M195" s="7">
        <v>4.4175116064208799</v>
      </c>
      <c r="N195" s="7">
        <v>2.8596057284863932</v>
      </c>
      <c r="O195" s="7">
        <v>4.9401179829225628</v>
      </c>
      <c r="P195" s="7">
        <v>3.5701283705960121</v>
      </c>
      <c r="Q195" s="7">
        <v>1.0539921911362244</v>
      </c>
      <c r="R195" s="7">
        <v>1.3446532188217979</v>
      </c>
      <c r="S195" s="7">
        <v>0.65334582748836878</v>
      </c>
      <c r="T195" s="7">
        <v>1.539277215847791</v>
      </c>
      <c r="U195" s="7">
        <v>30.043025008687735</v>
      </c>
      <c r="V195" s="7">
        <v>1.2060528344995589</v>
      </c>
      <c r="W195" s="7">
        <f t="shared" si="58"/>
        <v>4.4606843277598474</v>
      </c>
      <c r="AR195" s="5" t="s">
        <v>79</v>
      </c>
      <c r="AS195" s="5" t="s">
        <v>15</v>
      </c>
      <c r="AT195" s="5" t="s">
        <v>15</v>
      </c>
      <c r="AU195" s="2">
        <f t="shared" si="59"/>
        <v>0.20624188765789064</v>
      </c>
      <c r="AV195" s="2">
        <f t="shared" si="60"/>
        <v>1.010760318637876</v>
      </c>
      <c r="AW195" s="2">
        <f t="shared" si="61"/>
        <v>-0.20974835541104375</v>
      </c>
      <c r="AX195" s="2">
        <f t="shared" si="62"/>
        <v>0.68719830831967954</v>
      </c>
      <c r="AY195" s="2">
        <f t="shared" si="63"/>
        <v>1.2302082803990713</v>
      </c>
      <c r="AZ195" s="2">
        <f t="shared" si="64"/>
        <v>0.31158841748875843</v>
      </c>
      <c r="BA195" s="2">
        <f t="shared" si="65"/>
        <v>8.2614033713208412E-2</v>
      </c>
      <c r="BB195" s="2">
        <f t="shared" si="66"/>
        <v>1.3411246877564591</v>
      </c>
      <c r="BC195" s="2">
        <f t="shared" si="67"/>
        <v>0.48239473947870448</v>
      </c>
      <c r="BD195" s="2">
        <f t="shared" si="68"/>
        <v>0.42309876125358059</v>
      </c>
      <c r="BE195" s="2">
        <f t="shared" si="69"/>
        <v>1.5201759182482317</v>
      </c>
      <c r="BF195" s="2">
        <f t="shared" si="70"/>
        <v>1.1071631681545968</v>
      </c>
      <c r="BG195" s="2">
        <f t="shared" si="71"/>
        <v>0.14200415399563626</v>
      </c>
      <c r="BH195" s="2">
        <f t="shared" si="72"/>
        <v>0.64955331158923579</v>
      </c>
      <c r="BI195" s="2">
        <f t="shared" si="73"/>
        <v>0.28362465544168725</v>
      </c>
    </row>
    <row r="196" spans="1:61" hidden="1" x14ac:dyDescent="0.2">
      <c r="A196" t="str">
        <f t="shared" si="74"/>
        <v/>
      </c>
      <c r="B196" t="str">
        <f t="shared" si="75"/>
        <v>CAWater HeatingWater Heater</v>
      </c>
      <c r="C196" t="str">
        <f t="shared" si="76"/>
        <v>CA2021 CPAWater Heating_Water Heater</v>
      </c>
      <c r="D196" t="s">
        <v>118</v>
      </c>
      <c r="E196" t="s">
        <v>114</v>
      </c>
      <c r="F196" s="3" t="s">
        <v>80</v>
      </c>
      <c r="G196" s="3" t="s">
        <v>16</v>
      </c>
      <c r="H196" s="3" t="s">
        <v>17</v>
      </c>
      <c r="I196" s="7">
        <v>1.039487</v>
      </c>
      <c r="J196" s="7">
        <v>0.93571599999999999</v>
      </c>
      <c r="K196" s="7">
        <v>0.81637700000000002</v>
      </c>
      <c r="L196" s="7">
        <v>0.73487885941045916</v>
      </c>
      <c r="M196" s="7">
        <v>7.0446059999999999</v>
      </c>
      <c r="N196" s="7">
        <v>2.2897630000000002</v>
      </c>
      <c r="O196" s="7">
        <v>3.5125523953811615</v>
      </c>
      <c r="P196" s="7">
        <v>2.081817</v>
      </c>
      <c r="Q196" s="7">
        <v>0.99000699999999997</v>
      </c>
      <c r="R196" s="7">
        <v>3.2036319999999998</v>
      </c>
      <c r="S196" s="7">
        <v>0.263048</v>
      </c>
      <c r="T196" s="7">
        <v>0.41820099999999999</v>
      </c>
      <c r="U196" s="7">
        <v>0.93571599999999999</v>
      </c>
      <c r="V196" s="7">
        <v>1.3898779999999999</v>
      </c>
      <c r="W196" s="7">
        <f t="shared" si="58"/>
        <v>1.8325485181994012</v>
      </c>
      <c r="AR196" s="5" t="s">
        <v>80</v>
      </c>
      <c r="AS196" s="5" t="s">
        <v>16</v>
      </c>
      <c r="AT196" s="5" t="s">
        <v>17</v>
      </c>
      <c r="AU196" s="2">
        <f t="shared" si="59"/>
        <v>0</v>
      </c>
      <c r="AV196" s="2">
        <f t="shared" si="60"/>
        <v>0</v>
      </c>
      <c r="AW196" s="2">
        <f t="shared" si="61"/>
        <v>-0.21463471885651286</v>
      </c>
      <c r="AX196" s="2">
        <f t="shared" si="62"/>
        <v>-0.21463471885651286</v>
      </c>
      <c r="AY196" s="2">
        <f t="shared" si="63"/>
        <v>-9.090909090909105E-2</v>
      </c>
      <c r="AZ196" s="2">
        <f t="shared" si="64"/>
        <v>0</v>
      </c>
      <c r="BA196" s="2">
        <f t="shared" si="65"/>
        <v>-0.22904591319632861</v>
      </c>
      <c r="BB196" s="2">
        <f t="shared" si="66"/>
        <v>0</v>
      </c>
      <c r="BC196" s="2">
        <f t="shared" si="67"/>
        <v>0</v>
      </c>
      <c r="BD196" s="2">
        <f t="shared" si="68"/>
        <v>0</v>
      </c>
      <c r="BE196" s="2">
        <f t="shared" si="69"/>
        <v>0</v>
      </c>
      <c r="BF196" s="2">
        <f t="shared" si="70"/>
        <v>0</v>
      </c>
      <c r="BG196" s="2">
        <f t="shared" si="71"/>
        <v>0.38487838416745634</v>
      </c>
      <c r="BH196" s="2">
        <f t="shared" si="72"/>
        <v>0</v>
      </c>
      <c r="BI196" s="2">
        <f t="shared" si="73"/>
        <v>-6.9353776252572663E-2</v>
      </c>
    </row>
    <row r="197" spans="1:61" hidden="1" x14ac:dyDescent="0.2">
      <c r="A197" t="str">
        <f t="shared" si="74"/>
        <v/>
      </c>
      <c r="B197" t="str">
        <f t="shared" si="75"/>
        <v>CAInterior LightingGeneral Service Lighting</v>
      </c>
      <c r="C197" t="str">
        <f t="shared" si="76"/>
        <v>CA2021 CPAInterior Lighting_General Service Lighting</v>
      </c>
      <c r="D197" t="s">
        <v>118</v>
      </c>
      <c r="E197" t="s">
        <v>114</v>
      </c>
      <c r="F197" s="3" t="s">
        <v>81</v>
      </c>
      <c r="G197" s="3" t="s">
        <v>18</v>
      </c>
      <c r="H197" s="3" t="s">
        <v>19</v>
      </c>
      <c r="I197" s="7">
        <v>0.37247216614194351</v>
      </c>
      <c r="J197" s="7">
        <v>0.30226680634185593</v>
      </c>
      <c r="K197" s="7">
        <v>0.45701935156030243</v>
      </c>
      <c r="L197" s="7">
        <v>0.33675110114969653</v>
      </c>
      <c r="M197" s="7">
        <v>2.5168947580408645</v>
      </c>
      <c r="N197" s="7">
        <v>0.49829576475338133</v>
      </c>
      <c r="O197" s="7">
        <v>3.2720289055041554</v>
      </c>
      <c r="P197" s="7">
        <v>0.2017393253674527</v>
      </c>
      <c r="Q197" s="7">
        <v>0.14167602622396111</v>
      </c>
      <c r="R197" s="7">
        <v>1.8301336242159802</v>
      </c>
      <c r="S197" s="7">
        <v>0.13322970951632948</v>
      </c>
      <c r="T197" s="7">
        <v>0.13322970951632948</v>
      </c>
      <c r="U197" s="7">
        <v>0.39109577444904076</v>
      </c>
      <c r="V197" s="7">
        <v>0.74256180740325817</v>
      </c>
      <c r="W197" s="7">
        <f t="shared" si="58"/>
        <v>0.80924248787032504</v>
      </c>
      <c r="AR197" s="5" t="s">
        <v>81</v>
      </c>
      <c r="AS197" s="5" t="s">
        <v>18</v>
      </c>
      <c r="AT197" s="5" t="s">
        <v>19</v>
      </c>
      <c r="AU197" s="2">
        <f t="shared" si="59"/>
        <v>0.49861845484782674</v>
      </c>
      <c r="AV197" s="2">
        <f t="shared" si="60"/>
        <v>0.22617651602425193</v>
      </c>
      <c r="AW197" s="2">
        <f t="shared" si="61"/>
        <v>-8.1930678675585566E-2</v>
      </c>
      <c r="AX197" s="2">
        <f t="shared" si="62"/>
        <v>2.4957775003333404E-2</v>
      </c>
      <c r="AY197" s="2">
        <f t="shared" si="63"/>
        <v>0.87797250112889791</v>
      </c>
      <c r="AZ197" s="2">
        <f t="shared" si="64"/>
        <v>0.30570018950254552</v>
      </c>
      <c r="BA197" s="2">
        <f t="shared" si="65"/>
        <v>4.960567268424632</v>
      </c>
      <c r="BB197" s="2">
        <f t="shared" si="66"/>
        <v>1.1346191790253064</v>
      </c>
      <c r="BC197" s="2">
        <f t="shared" si="67"/>
        <v>-0.12890987165962331</v>
      </c>
      <c r="BD197" s="2">
        <f t="shared" si="68"/>
        <v>1.263413061312062</v>
      </c>
      <c r="BE197" s="2">
        <f t="shared" si="69"/>
        <v>0.83924386480858626</v>
      </c>
      <c r="BF197" s="2">
        <f t="shared" si="70"/>
        <v>0.83924386480858626</v>
      </c>
      <c r="BG197" s="2">
        <f t="shared" si="71"/>
        <v>-0.17561444828433348</v>
      </c>
      <c r="BH197" s="2">
        <f t="shared" si="72"/>
        <v>0.97265217039890017</v>
      </c>
      <c r="BI197" s="2">
        <f t="shared" si="73"/>
        <v>1.003910894199179</v>
      </c>
    </row>
    <row r="198" spans="1:61" hidden="1" x14ac:dyDescent="0.2">
      <c r="A198" t="str">
        <f t="shared" si="74"/>
        <v/>
      </c>
      <c r="B198" t="str">
        <f t="shared" si="75"/>
        <v>CAInterior LightingExempted Lighting</v>
      </c>
      <c r="C198" t="str">
        <f t="shared" si="76"/>
        <v>CA2021 CPAInterior Lighting_Exempted Lighting</v>
      </c>
      <c r="D198" t="s">
        <v>118</v>
      </c>
      <c r="E198" t="s">
        <v>114</v>
      </c>
      <c r="F198" s="3" t="s">
        <v>82</v>
      </c>
      <c r="G198" s="3" t="s">
        <v>18</v>
      </c>
      <c r="H198" s="3" t="s">
        <v>20</v>
      </c>
      <c r="I198" s="7">
        <v>7.599164207762138E-2</v>
      </c>
      <c r="J198" s="7">
        <v>6.1668368934506071E-2</v>
      </c>
      <c r="K198" s="7">
        <v>0.10149234049889749</v>
      </c>
      <c r="L198" s="7">
        <v>7.4783829841292879E-2</v>
      </c>
      <c r="M198" s="7">
        <v>0.65483581190732221</v>
      </c>
      <c r="N198" s="7">
        <v>0.13401537177848055</v>
      </c>
      <c r="O198" s="7">
        <v>0.79169490853047908</v>
      </c>
      <c r="P198" s="7">
        <v>3.236840435656127E-2</v>
      </c>
      <c r="Q198" s="7">
        <v>2.2731447604948711E-2</v>
      </c>
      <c r="R198" s="7">
        <v>0.37268611944368696</v>
      </c>
      <c r="S198" s="7">
        <v>3.2106280918106578E-2</v>
      </c>
      <c r="T198" s="7">
        <v>3.2106280918106578E-2</v>
      </c>
      <c r="U198" s="7">
        <v>7.9791224181502446E-2</v>
      </c>
      <c r="V198" s="7">
        <v>0.14164339261541331</v>
      </c>
      <c r="W198" s="7">
        <f t="shared" si="58"/>
        <v>0.18627967311478041</v>
      </c>
      <c r="AR198" s="5" t="s">
        <v>82</v>
      </c>
      <c r="AS198" s="5" t="s">
        <v>18</v>
      </c>
      <c r="AT198" s="5" t="s">
        <v>20</v>
      </c>
      <c r="AU198" s="2">
        <f t="shared" si="59"/>
        <v>-0.26216710399209786</v>
      </c>
      <c r="AV198" s="2">
        <f t="shared" si="60"/>
        <v>-0.53536616999567954</v>
      </c>
      <c r="AW198" s="2">
        <f t="shared" si="61"/>
        <v>-0.78571081220998107</v>
      </c>
      <c r="AX198" s="2">
        <f t="shared" si="62"/>
        <v>-0.76076167232374292</v>
      </c>
      <c r="AY198" s="2">
        <f t="shared" si="63"/>
        <v>-0.30283436419938392</v>
      </c>
      <c r="AZ198" s="2">
        <f t="shared" si="64"/>
        <v>-0.54597974132079119</v>
      </c>
      <c r="BA198" s="2">
        <f t="shared" si="65"/>
        <v>2.4685571756590741</v>
      </c>
      <c r="BB198" s="2">
        <f t="shared" si="66"/>
        <v>-0.19947558746129102</v>
      </c>
      <c r="BC198" s="2">
        <f t="shared" si="67"/>
        <v>-0.87491545137122284</v>
      </c>
      <c r="BD198" s="2">
        <f t="shared" si="68"/>
        <v>-0.12961542828416761</v>
      </c>
      <c r="BE198" s="2">
        <f t="shared" si="69"/>
        <v>-0.10357773739228104</v>
      </c>
      <c r="BF198" s="2">
        <f t="shared" si="70"/>
        <v>-0.10357773739228104</v>
      </c>
      <c r="BG198" s="2">
        <f t="shared" si="71"/>
        <v>-0.70056707102303262</v>
      </c>
      <c r="BH198" s="2">
        <f t="shared" si="72"/>
        <v>-0.38062921622954793</v>
      </c>
      <c r="BI198" s="2">
        <f t="shared" si="73"/>
        <v>-0.29549750409648001</v>
      </c>
    </row>
    <row r="199" spans="1:61" hidden="1" x14ac:dyDescent="0.2">
      <c r="A199" t="str">
        <f t="shared" si="74"/>
        <v/>
      </c>
      <c r="B199" t="str">
        <f t="shared" si="75"/>
        <v>CAInterior LightingHigh-Bay Lighting</v>
      </c>
      <c r="C199" t="str">
        <f t="shared" si="76"/>
        <v>CA2021 CPAInterior Lighting_High-Bay Lighting</v>
      </c>
      <c r="D199" t="s">
        <v>118</v>
      </c>
      <c r="E199" t="s">
        <v>114</v>
      </c>
      <c r="F199" s="3" t="s">
        <v>83</v>
      </c>
      <c r="G199" s="3" t="s">
        <v>18</v>
      </c>
      <c r="H199" s="3" t="s">
        <v>21</v>
      </c>
      <c r="I199" s="7">
        <v>0.54122451054829301</v>
      </c>
      <c r="J199" s="7">
        <v>0.36676976143739054</v>
      </c>
      <c r="K199" s="7">
        <v>0.77810683474026676</v>
      </c>
      <c r="L199" s="7">
        <v>0.57334187822967031</v>
      </c>
      <c r="M199" s="7">
        <v>0.66927634272295133</v>
      </c>
      <c r="N199" s="7">
        <v>1.5630835857126379</v>
      </c>
      <c r="O199" s="7">
        <v>0.41032101420434236</v>
      </c>
      <c r="P199" s="7">
        <v>0.65674824570515133</v>
      </c>
      <c r="Q199" s="7">
        <v>0.57056169729087169</v>
      </c>
      <c r="R199" s="7">
        <v>0.19356164608479751</v>
      </c>
      <c r="S199" s="7">
        <v>0.50702745239681724</v>
      </c>
      <c r="T199" s="7">
        <v>0.50702745239681724</v>
      </c>
      <c r="U199" s="7">
        <v>0.52727465502750082</v>
      </c>
      <c r="V199" s="7">
        <v>0.88671988435732074</v>
      </c>
      <c r="W199" s="7">
        <f t="shared" si="58"/>
        <v>0.62507464006105917</v>
      </c>
      <c r="AR199" s="5" t="s">
        <v>83</v>
      </c>
      <c r="AS199" s="5" t="s">
        <v>18</v>
      </c>
      <c r="AT199" s="5" t="s">
        <v>21</v>
      </c>
      <c r="AU199" s="2">
        <f t="shared" si="59"/>
        <v>-0.46400529187809081</v>
      </c>
      <c r="AV199" s="2">
        <f t="shared" si="60"/>
        <v>-0.75706298991452781</v>
      </c>
      <c r="AW199" s="2">
        <f t="shared" si="61"/>
        <v>-0.60914831555601856</v>
      </c>
      <c r="AX199" s="2">
        <f t="shared" si="62"/>
        <v>-0.56364245755855336</v>
      </c>
      <c r="AY199" s="2">
        <f t="shared" si="63"/>
        <v>-0.77071365493789357</v>
      </c>
      <c r="AZ199" s="2">
        <f t="shared" si="64"/>
        <v>-0.22629254145402977</v>
      </c>
      <c r="BA199" s="2">
        <f t="shared" si="65"/>
        <v>-0.84179947121413445</v>
      </c>
      <c r="BB199" s="2">
        <f t="shared" si="66"/>
        <v>-0.53856657497569094</v>
      </c>
      <c r="BC199" s="2">
        <f t="shared" si="67"/>
        <v>-0.29572505986518949</v>
      </c>
      <c r="BD199" s="2">
        <f t="shared" si="68"/>
        <v>-0.84952028036415406</v>
      </c>
      <c r="BE199" s="2">
        <f t="shared" si="69"/>
        <v>-0.70061206065465176</v>
      </c>
      <c r="BF199" s="2">
        <f t="shared" si="70"/>
        <v>-0.70061206065465176</v>
      </c>
      <c r="BG199" s="2">
        <f t="shared" si="71"/>
        <v>-0.80744946940897422</v>
      </c>
      <c r="BH199" s="2">
        <f t="shared" si="72"/>
        <v>-0.43153336290896904</v>
      </c>
      <c r="BI199" s="2">
        <f t="shared" si="73"/>
        <v>-0.64371786859499314</v>
      </c>
    </row>
    <row r="200" spans="1:61" hidden="1" x14ac:dyDescent="0.2">
      <c r="A200" t="str">
        <f t="shared" si="74"/>
        <v/>
      </c>
      <c r="B200" t="str">
        <f t="shared" si="75"/>
        <v>CAInterior LightingLinear Lighting</v>
      </c>
      <c r="C200" t="str">
        <f t="shared" si="76"/>
        <v>CA2021 CPAInterior Lighting_Linear Lighting</v>
      </c>
      <c r="D200" t="s">
        <v>118</v>
      </c>
      <c r="E200" t="s">
        <v>114</v>
      </c>
      <c r="F200" s="3" t="s">
        <v>84</v>
      </c>
      <c r="G200" s="3" t="s">
        <v>18</v>
      </c>
      <c r="H200" s="3" t="s">
        <v>22</v>
      </c>
      <c r="I200" s="7">
        <v>2.6061557666062276</v>
      </c>
      <c r="J200" s="7">
        <v>2.0174220073015641</v>
      </c>
      <c r="K200" s="7">
        <v>3.5426935165027902</v>
      </c>
      <c r="L200" s="7">
        <v>2.6104057490020565</v>
      </c>
      <c r="M200" s="7">
        <v>2.5348303078353256</v>
      </c>
      <c r="N200" s="7">
        <v>6.2745862974371702</v>
      </c>
      <c r="O200" s="7">
        <v>2.5313662448366392</v>
      </c>
      <c r="P200" s="7">
        <v>3.0084525204418755</v>
      </c>
      <c r="Q200" s="7">
        <v>2.2240142065182469</v>
      </c>
      <c r="R200" s="7">
        <v>0.55985059906640577</v>
      </c>
      <c r="S200" s="7">
        <v>1.4753436771527393</v>
      </c>
      <c r="T200" s="7">
        <v>1.4753436771527393</v>
      </c>
      <c r="U200" s="7">
        <v>2.6812593684839907</v>
      </c>
      <c r="V200" s="7">
        <v>2.7190993624129263</v>
      </c>
      <c r="W200" s="7">
        <f t="shared" si="58"/>
        <v>2.5900588071964785</v>
      </c>
      <c r="AR200" s="5" t="s">
        <v>84</v>
      </c>
      <c r="AS200" s="5" t="s">
        <v>18</v>
      </c>
      <c r="AT200" s="5" t="s">
        <v>22</v>
      </c>
      <c r="AU200" s="2">
        <f t="shared" si="59"/>
        <v>0.51112070924832786</v>
      </c>
      <c r="AV200" s="2">
        <f t="shared" si="60"/>
        <v>0.30868874383201361</v>
      </c>
      <c r="AW200" s="2">
        <f t="shared" si="61"/>
        <v>0.17959317965245725</v>
      </c>
      <c r="AX200" s="2">
        <f t="shared" si="62"/>
        <v>0.31693018461996858</v>
      </c>
      <c r="AY200" s="2">
        <f t="shared" si="63"/>
        <v>0.35737936834529815</v>
      </c>
      <c r="AZ200" s="2">
        <f t="shared" si="64"/>
        <v>0.25225049108261954</v>
      </c>
      <c r="BA200" s="2">
        <f t="shared" si="65"/>
        <v>-0.37302616698903035</v>
      </c>
      <c r="BB200" s="2">
        <f t="shared" si="66"/>
        <v>0.37532078341193098</v>
      </c>
      <c r="BC200" s="2">
        <f t="shared" si="67"/>
        <v>0.47022600750774735</v>
      </c>
      <c r="BD200" s="2">
        <f t="shared" si="68"/>
        <v>0.22816135175780738</v>
      </c>
      <c r="BE200" s="2">
        <f t="shared" si="69"/>
        <v>4.2406373112355773</v>
      </c>
      <c r="BF200" s="2">
        <f t="shared" si="70"/>
        <v>4.2406373112355773</v>
      </c>
      <c r="BG200" s="2">
        <f t="shared" si="71"/>
        <v>-0.31375770713143514</v>
      </c>
      <c r="BH200" s="2">
        <f t="shared" si="72"/>
        <v>0.85709283169919548</v>
      </c>
      <c r="BI200" s="2">
        <f t="shared" si="73"/>
        <v>0.23936343432782881</v>
      </c>
    </row>
    <row r="201" spans="1:61" hidden="1" x14ac:dyDescent="0.2">
      <c r="A201" t="str">
        <f t="shared" si="74"/>
        <v/>
      </c>
      <c r="B201" t="str">
        <f t="shared" si="75"/>
        <v>CAExterior LightingGeneral Service Lighting</v>
      </c>
      <c r="C201" t="str">
        <f t="shared" si="76"/>
        <v>CA2021 CPAExterior Lighting_General Service Lighting</v>
      </c>
      <c r="D201" t="s">
        <v>118</v>
      </c>
      <c r="E201" t="s">
        <v>114</v>
      </c>
      <c r="F201" s="3" t="s">
        <v>85</v>
      </c>
      <c r="G201" s="3" t="s">
        <v>23</v>
      </c>
      <c r="H201" s="3" t="s">
        <v>19</v>
      </c>
      <c r="I201" s="7">
        <v>0.15845128507119696</v>
      </c>
      <c r="J201" s="7">
        <v>0.24098893533529325</v>
      </c>
      <c r="K201" s="7">
        <v>0.96573153178218563</v>
      </c>
      <c r="L201" s="7">
        <v>0.96573153178218563</v>
      </c>
      <c r="M201" s="7">
        <v>0.85076804829022401</v>
      </c>
      <c r="N201" s="7">
        <v>1.1534633797025637</v>
      </c>
      <c r="O201" s="7">
        <v>0.17049470442162609</v>
      </c>
      <c r="P201" s="7">
        <v>0.44320753256217144</v>
      </c>
      <c r="Q201" s="7">
        <v>0.35091872470330682</v>
      </c>
      <c r="R201" s="7">
        <v>0.19476573346278961</v>
      </c>
      <c r="S201" s="7">
        <v>0.25161628558106808</v>
      </c>
      <c r="T201" s="7">
        <v>0.25161628558106808</v>
      </c>
      <c r="U201" s="7">
        <v>0.20106832393394614</v>
      </c>
      <c r="V201" s="7">
        <v>0.46093070162825411</v>
      </c>
      <c r="W201" s="7">
        <f t="shared" si="58"/>
        <v>0.4756966431312773</v>
      </c>
      <c r="AR201" s="5" t="s">
        <v>85</v>
      </c>
      <c r="AS201" s="5" t="s">
        <v>23</v>
      </c>
      <c r="AT201" s="5" t="s">
        <v>19</v>
      </c>
      <c r="AU201" s="2">
        <f t="shared" si="59"/>
        <v>0.65894883853562125</v>
      </c>
      <c r="AV201" s="2">
        <f t="shared" si="60"/>
        <v>0.48364702612068955</v>
      </c>
      <c r="AW201" s="2">
        <f t="shared" si="61"/>
        <v>3.0586824534484052</v>
      </c>
      <c r="AX201" s="2">
        <f t="shared" si="62"/>
        <v>3.0586824534484052</v>
      </c>
      <c r="AY201" s="2">
        <f t="shared" si="63"/>
        <v>2.080460231701843</v>
      </c>
      <c r="AZ201" s="2">
        <f t="shared" si="64"/>
        <v>2.1865283109896434</v>
      </c>
      <c r="BA201" s="2">
        <f t="shared" si="65"/>
        <v>2.8642192063262857</v>
      </c>
      <c r="BB201" s="2">
        <f t="shared" si="66"/>
        <v>21.144424349553159</v>
      </c>
      <c r="BC201" s="2">
        <f t="shared" si="67"/>
        <v>86.928343234911111</v>
      </c>
      <c r="BD201" s="2">
        <f t="shared" si="68"/>
        <v>4.1143719848987912</v>
      </c>
      <c r="BE201" s="2">
        <f t="shared" si="69"/>
        <v>11.625859798092794</v>
      </c>
      <c r="BF201" s="2">
        <f t="shared" si="70"/>
        <v>11.625859798092794</v>
      </c>
      <c r="BG201" s="2">
        <f t="shared" si="71"/>
        <v>0.83700822433702471</v>
      </c>
      <c r="BH201" s="2">
        <f t="shared" si="72"/>
        <v>3.9628383656695183</v>
      </c>
      <c r="BI201" s="2">
        <f t="shared" si="73"/>
        <v>2.8710773021531897</v>
      </c>
    </row>
    <row r="202" spans="1:61" hidden="1" x14ac:dyDescent="0.2">
      <c r="A202" t="str">
        <f t="shared" si="74"/>
        <v/>
      </c>
      <c r="B202" t="str">
        <f t="shared" si="75"/>
        <v>CAExterior LightingArea Lighting</v>
      </c>
      <c r="C202" t="str">
        <f t="shared" si="76"/>
        <v>CA2021 CPAExterior Lighting_Area Lighting</v>
      </c>
      <c r="D202" t="s">
        <v>118</v>
      </c>
      <c r="E202" t="s">
        <v>114</v>
      </c>
      <c r="F202" s="3" t="s">
        <v>86</v>
      </c>
      <c r="G202" s="3" t="s">
        <v>23</v>
      </c>
      <c r="H202" s="3" t="s">
        <v>24</v>
      </c>
      <c r="I202" s="7">
        <v>0.50360862378183135</v>
      </c>
      <c r="J202" s="7">
        <v>0.43890646877450928</v>
      </c>
      <c r="K202" s="7">
        <v>0.53394602937395019</v>
      </c>
      <c r="L202" s="7">
        <v>0.53394602937395019</v>
      </c>
      <c r="M202" s="7">
        <v>1.1324273942151009</v>
      </c>
      <c r="N202" s="7">
        <v>0.58554295848857152</v>
      </c>
      <c r="O202" s="7">
        <v>0.39204533709477424</v>
      </c>
      <c r="P202" s="7">
        <v>0.33301365331465937</v>
      </c>
      <c r="Q202" s="7">
        <v>0.53843885822374349</v>
      </c>
      <c r="R202" s="7">
        <v>0.89497125555572588</v>
      </c>
      <c r="S202" s="7">
        <v>0.14730653188253165</v>
      </c>
      <c r="T202" s="7">
        <v>0.14730653188253165</v>
      </c>
      <c r="U202" s="7">
        <v>0.4927682400849841</v>
      </c>
      <c r="V202" s="7">
        <v>0.37898394417907205</v>
      </c>
      <c r="W202" s="7">
        <f t="shared" si="58"/>
        <v>0.50380084687328108</v>
      </c>
      <c r="AR202" s="5" t="s">
        <v>86</v>
      </c>
      <c r="AS202" s="5" t="s">
        <v>23</v>
      </c>
      <c r="AT202" s="5" t="s">
        <v>24</v>
      </c>
      <c r="AU202" s="2">
        <f t="shared" si="59"/>
        <v>-0.60583965415547836</v>
      </c>
      <c r="AV202" s="2">
        <f t="shared" si="60"/>
        <v>-0.72174099722296947</v>
      </c>
      <c r="AW202" s="2">
        <f t="shared" si="61"/>
        <v>-0.36771943543514285</v>
      </c>
      <c r="AX202" s="2">
        <f t="shared" si="62"/>
        <v>-0.36771943543514285</v>
      </c>
      <c r="AY202" s="2">
        <f t="shared" si="63"/>
        <v>-0.47107980823705375</v>
      </c>
      <c r="AZ202" s="2">
        <f t="shared" si="64"/>
        <v>-0.6716689639661042</v>
      </c>
      <c r="BA202" s="2">
        <f t="shared" si="65"/>
        <v>-0.40983746751283812</v>
      </c>
      <c r="BB202" s="2">
        <f t="shared" si="66"/>
        <v>0.15892534303788119</v>
      </c>
      <c r="BC202" s="2">
        <f t="shared" si="67"/>
        <v>3.4853143927595154</v>
      </c>
      <c r="BD202" s="2">
        <f t="shared" si="68"/>
        <v>-0.48272390944213772</v>
      </c>
      <c r="BE202" s="2">
        <f t="shared" si="69"/>
        <v>-0.60985977524701718</v>
      </c>
      <c r="BF202" s="2">
        <f t="shared" si="70"/>
        <v>-0.60985977524701718</v>
      </c>
      <c r="BG202" s="2">
        <f t="shared" si="71"/>
        <v>-0.5587738474156192</v>
      </c>
      <c r="BH202" s="2">
        <f t="shared" si="72"/>
        <v>-0.40623022097822714</v>
      </c>
      <c r="BI202" s="2">
        <f t="shared" si="73"/>
        <v>-0.48817265228180373</v>
      </c>
    </row>
    <row r="203" spans="1:61" hidden="1" x14ac:dyDescent="0.2">
      <c r="A203" t="str">
        <f t="shared" si="74"/>
        <v/>
      </c>
      <c r="B203" t="str">
        <f t="shared" si="75"/>
        <v>CAExterior LightingLinear Lighting</v>
      </c>
      <c r="C203" t="str">
        <f t="shared" si="76"/>
        <v>CA2021 CPAExterior Lighting_Linear Lighting</v>
      </c>
      <c r="D203" t="s">
        <v>118</v>
      </c>
      <c r="E203" t="s">
        <v>114</v>
      </c>
      <c r="F203" s="3" t="s">
        <v>87</v>
      </c>
      <c r="G203" s="3" t="s">
        <v>23</v>
      </c>
      <c r="H203" s="3" t="s">
        <v>22</v>
      </c>
      <c r="I203" s="7">
        <v>0.30223741087577055</v>
      </c>
      <c r="J203" s="7">
        <v>0.19141734862894888</v>
      </c>
      <c r="K203" s="7">
        <v>0.30353105699728117</v>
      </c>
      <c r="L203" s="7">
        <v>0.30353105699728117</v>
      </c>
      <c r="M203" s="7">
        <v>0.47808422410000095</v>
      </c>
      <c r="N203" s="7">
        <v>0.55948822101661666</v>
      </c>
      <c r="O203" s="7">
        <v>0.2251422439477089</v>
      </c>
      <c r="P203" s="7">
        <v>0.70925703229985493</v>
      </c>
      <c r="Q203" s="7">
        <v>0.67447436985218978</v>
      </c>
      <c r="R203" s="7">
        <v>4.2515850039441347E-2</v>
      </c>
      <c r="S203" s="7">
        <v>0.39646062983292035</v>
      </c>
      <c r="T203" s="7">
        <v>0.39646062983292035</v>
      </c>
      <c r="U203" s="7">
        <v>0.26259561080946686</v>
      </c>
      <c r="V203" s="7">
        <v>0.29497570126359923</v>
      </c>
      <c r="W203" s="7">
        <f t="shared" si="58"/>
        <v>0.36715509903528581</v>
      </c>
      <c r="AR203" s="5" t="s">
        <v>87</v>
      </c>
      <c r="AS203" s="5" t="s">
        <v>23</v>
      </c>
      <c r="AT203" s="5" t="s">
        <v>22</v>
      </c>
      <c r="AU203" s="2">
        <f t="shared" si="59"/>
        <v>0.67927768617499917</v>
      </c>
      <c r="AV203" s="2">
        <f t="shared" si="60"/>
        <v>1.6323699585381388</v>
      </c>
      <c r="AW203" s="2">
        <f t="shared" si="61"/>
        <v>2.8000584007900238</v>
      </c>
      <c r="AX203" s="2">
        <f t="shared" si="62"/>
        <v>2.8000584007900238</v>
      </c>
      <c r="AY203" s="2">
        <f t="shared" si="63"/>
        <v>0.18455626045063744</v>
      </c>
      <c r="AZ203" s="2">
        <f t="shared" si="64"/>
        <v>0.46631837279218002</v>
      </c>
      <c r="BA203" s="2">
        <f t="shared" si="65"/>
        <v>1.7489927318631131</v>
      </c>
      <c r="BB203" s="2">
        <f t="shared" si="66"/>
        <v>-5.3423753937669072E-2</v>
      </c>
      <c r="BC203" s="2">
        <f t="shared" si="67"/>
        <v>2.6457815447161526E-2</v>
      </c>
      <c r="BD203" s="2">
        <f t="shared" si="68"/>
        <v>0.66193934512348163</v>
      </c>
      <c r="BE203" s="2">
        <f t="shared" si="69"/>
        <v>4.1253312279111567</v>
      </c>
      <c r="BF203" s="2">
        <f t="shared" si="70"/>
        <v>4.1253312279111567</v>
      </c>
      <c r="BG203" s="2">
        <f t="shared" si="71"/>
        <v>9.0524119329735031E-2</v>
      </c>
      <c r="BH203" s="2">
        <f t="shared" si="72"/>
        <v>3.9984449575542014</v>
      </c>
      <c r="BI203" s="2">
        <f t="shared" si="73"/>
        <v>0.62356353106435947</v>
      </c>
    </row>
    <row r="204" spans="1:61" hidden="1" x14ac:dyDescent="0.2">
      <c r="A204" t="str">
        <f t="shared" si="74"/>
        <v/>
      </c>
      <c r="B204" t="str">
        <f t="shared" si="75"/>
        <v>CARefrigeration Walk-in Refrigerator/Freezer</v>
      </c>
      <c r="C204" t="str">
        <f t="shared" si="76"/>
        <v>CA2021 CPARefrigeration _Walk-in Refrigerator/Freezer</v>
      </c>
      <c r="D204" t="s">
        <v>118</v>
      </c>
      <c r="E204" t="s">
        <v>114</v>
      </c>
      <c r="F204" s="3" t="s">
        <v>88</v>
      </c>
      <c r="G204" s="3" t="s">
        <v>25</v>
      </c>
      <c r="H204" s="3" t="s">
        <v>26</v>
      </c>
      <c r="I204" s="7">
        <v>5.1665306122448983E-2</v>
      </c>
      <c r="J204" s="7">
        <v>3.1644999999999999</v>
      </c>
      <c r="K204" s="7">
        <v>7.6715151515151514E-2</v>
      </c>
      <c r="L204" s="7">
        <v>1.2658</v>
      </c>
      <c r="M204" s="7">
        <v>6.6906571428571437</v>
      </c>
      <c r="N204" s="7">
        <v>1.1507272727272728</v>
      </c>
      <c r="O204" s="7">
        <v>0.26370833333333332</v>
      </c>
      <c r="P204" s="7">
        <v>0.32456410256410256</v>
      </c>
      <c r="Q204" s="7">
        <v>0.16228205128205128</v>
      </c>
      <c r="R204" s="7">
        <v>0.25832653061224492</v>
      </c>
      <c r="S204" s="7">
        <v>0.31645000000000001</v>
      </c>
      <c r="T204" s="7">
        <v>14.525054999999998</v>
      </c>
      <c r="U204" s="7">
        <v>4.5357833333333328</v>
      </c>
      <c r="V204" s="7">
        <v>1.4809859999999999</v>
      </c>
      <c r="W204" s="7">
        <f t="shared" si="58"/>
        <v>2.4476585874533634</v>
      </c>
      <c r="AR204" s="5" t="s">
        <v>88</v>
      </c>
      <c r="AS204" s="5" t="s">
        <v>25</v>
      </c>
      <c r="AT204" s="5" t="s">
        <v>26</v>
      </c>
      <c r="AU204" s="2">
        <f t="shared" si="59"/>
        <v>-0.63624383259406569</v>
      </c>
      <c r="AV204" s="2">
        <f t="shared" si="60"/>
        <v>3.7747975623256718</v>
      </c>
      <c r="AW204" s="2">
        <f t="shared" si="61"/>
        <v>-0.77684003965811677</v>
      </c>
      <c r="AX204" s="2">
        <f t="shared" si="62"/>
        <v>5.1345493553821999</v>
      </c>
      <c r="AY204" s="2">
        <f t="shared" si="63"/>
        <v>1.5321754224322692E-2</v>
      </c>
      <c r="AZ204" s="2">
        <f t="shared" si="64"/>
        <v>-0.78595537158167339</v>
      </c>
      <c r="BA204" s="2">
        <f t="shared" si="65"/>
        <v>-4.0090535522968263E-2</v>
      </c>
      <c r="BB204" s="2">
        <f t="shared" si="66"/>
        <v>0.9953348957780026</v>
      </c>
      <c r="BC204" s="2">
        <f t="shared" si="67"/>
        <v>-3.0217785279500697E-2</v>
      </c>
      <c r="BD204" s="2">
        <f t="shared" si="68"/>
        <v>-0.34382714942931369</v>
      </c>
      <c r="BE204" s="2">
        <f t="shared" si="69"/>
        <v>-0.35950748693752277</v>
      </c>
      <c r="BF204" s="2">
        <f t="shared" si="70"/>
        <v>-6.4843189727529449E-2</v>
      </c>
      <c r="BG204" s="2">
        <f t="shared" si="71"/>
        <v>42.14141372687304</v>
      </c>
      <c r="BH204" s="2">
        <f t="shared" si="72"/>
        <v>1.5748869825047658</v>
      </c>
      <c r="BI204" s="2">
        <f t="shared" si="73"/>
        <v>0.10447893809373565</v>
      </c>
    </row>
    <row r="205" spans="1:61" hidden="1" x14ac:dyDescent="0.2">
      <c r="A205" t="str">
        <f t="shared" si="74"/>
        <v/>
      </c>
      <c r="B205" t="str">
        <f t="shared" si="75"/>
        <v>CARefrigeration Reach-in Refrigerator/Freezer</v>
      </c>
      <c r="C205" t="str">
        <f t="shared" si="76"/>
        <v>CA2021 CPARefrigeration _Reach-in Refrigerator/Freezer</v>
      </c>
      <c r="D205" t="s">
        <v>118</v>
      </c>
      <c r="E205" t="s">
        <v>114</v>
      </c>
      <c r="F205" s="3" t="s">
        <v>89</v>
      </c>
      <c r="G205" s="3" t="s">
        <v>25</v>
      </c>
      <c r="H205" s="3" t="s">
        <v>27</v>
      </c>
      <c r="I205" s="7">
        <v>0.54285714285714282</v>
      </c>
      <c r="J205" s="7">
        <v>3.8</v>
      </c>
      <c r="K205" s="7">
        <v>0.23030303030303031</v>
      </c>
      <c r="L205" s="7">
        <v>3.04</v>
      </c>
      <c r="M205" s="7">
        <v>3.2571428571428571</v>
      </c>
      <c r="N205" s="7">
        <v>3.4545454545454546</v>
      </c>
      <c r="O205" s="7">
        <v>0.15833333333333333</v>
      </c>
      <c r="P205" s="7">
        <v>0.77948717948717949</v>
      </c>
      <c r="Q205" s="7">
        <v>9.7435897435897437E-2</v>
      </c>
      <c r="R205" s="7">
        <v>1.5122448979591836</v>
      </c>
      <c r="S205" s="7">
        <v>0.19</v>
      </c>
      <c r="T205" s="7">
        <v>0.19</v>
      </c>
      <c r="U205" s="7">
        <v>2.7233333333333332</v>
      </c>
      <c r="V205" s="7">
        <v>0.88919999999999999</v>
      </c>
      <c r="W205" s="7">
        <f t="shared" si="58"/>
        <v>1.4903487947426726</v>
      </c>
      <c r="AR205" s="5" t="s">
        <v>89</v>
      </c>
      <c r="AS205" s="5" t="s">
        <v>25</v>
      </c>
      <c r="AT205" s="5" t="s">
        <v>27</v>
      </c>
      <c r="AU205" s="2">
        <f t="shared" si="59"/>
        <v>16.029567696476796</v>
      </c>
      <c r="AV205" s="2">
        <f t="shared" si="60"/>
        <v>24.547015315849155</v>
      </c>
      <c r="AW205" s="2">
        <f t="shared" si="61"/>
        <v>1.9849804365117141</v>
      </c>
      <c r="AX205" s="2">
        <f t="shared" si="62"/>
        <v>64.644427556190635</v>
      </c>
      <c r="AY205" s="2">
        <f t="shared" si="63"/>
        <v>0.10115495065389291</v>
      </c>
      <c r="AZ205" s="2">
        <f t="shared" si="64"/>
        <v>9.0206891767951074</v>
      </c>
      <c r="BA205" s="2">
        <f t="shared" si="65"/>
        <v>1.5679436112971978</v>
      </c>
      <c r="BB205" s="2">
        <f t="shared" si="66"/>
        <v>9.6758141004538132</v>
      </c>
      <c r="BC205" s="2">
        <f t="shared" si="67"/>
        <v>0.29717756455183975</v>
      </c>
      <c r="BD205" s="2">
        <f t="shared" si="68"/>
        <v>16.11504645322448</v>
      </c>
      <c r="BE205" s="2">
        <f t="shared" si="69"/>
        <v>0.7134414419994819</v>
      </c>
      <c r="BF205" s="2">
        <f t="shared" si="70"/>
        <v>-0.72748088558414614</v>
      </c>
      <c r="BG205" s="2">
        <f t="shared" si="71"/>
        <v>114.41163189031531</v>
      </c>
      <c r="BH205" s="2">
        <f t="shared" si="72"/>
        <v>5.8883210565465234</v>
      </c>
      <c r="BI205" s="2">
        <f t="shared" si="73"/>
        <v>3.2881775257852111</v>
      </c>
    </row>
    <row r="206" spans="1:61" hidden="1" x14ac:dyDescent="0.2">
      <c r="A206" t="str">
        <f t="shared" si="74"/>
        <v/>
      </c>
      <c r="B206" t="str">
        <f t="shared" si="75"/>
        <v>CARefrigeration Glass Door Display</v>
      </c>
      <c r="C206" t="str">
        <f t="shared" si="76"/>
        <v>CA2021 CPARefrigeration _Glass Door Display</v>
      </c>
      <c r="D206" t="s">
        <v>118</v>
      </c>
      <c r="E206" t="s">
        <v>114</v>
      </c>
      <c r="F206" s="3" t="s">
        <v>90</v>
      </c>
      <c r="G206" s="3" t="s">
        <v>25</v>
      </c>
      <c r="H206" s="3" t="s">
        <v>28</v>
      </c>
      <c r="I206" s="7">
        <v>0.11142857142857143</v>
      </c>
      <c r="J206" s="7">
        <v>1.95</v>
      </c>
      <c r="K206" s="7">
        <v>0.47272727272727272</v>
      </c>
      <c r="L206" s="7">
        <v>1.56</v>
      </c>
      <c r="M206" s="7">
        <v>1.1142857142857143</v>
      </c>
      <c r="N206" s="7">
        <v>10.636363636363637</v>
      </c>
      <c r="O206" s="7">
        <v>7.1499999999999994E-2</v>
      </c>
      <c r="P206" s="7">
        <v>0.2</v>
      </c>
      <c r="Q206" s="7">
        <v>0.1</v>
      </c>
      <c r="R206" s="7">
        <v>0.15918367346938775</v>
      </c>
      <c r="S206" s="7">
        <v>0.19500000000000001</v>
      </c>
      <c r="T206" s="7">
        <v>0.19500000000000001</v>
      </c>
      <c r="U206" s="7">
        <v>2.7949999999999999</v>
      </c>
      <c r="V206" s="7">
        <v>0.91259999999999997</v>
      </c>
      <c r="W206" s="7">
        <f t="shared" si="58"/>
        <v>1.4623634905910421</v>
      </c>
      <c r="AR206" s="5" t="s">
        <v>90</v>
      </c>
      <c r="AS206" s="5" t="s">
        <v>25</v>
      </c>
      <c r="AT206" s="5" t="s">
        <v>28</v>
      </c>
      <c r="AU206" s="2">
        <f t="shared" si="59"/>
        <v>2.4059135392953594</v>
      </c>
      <c r="AV206" s="2">
        <f t="shared" si="60"/>
        <v>11.773507657924576</v>
      </c>
      <c r="AW206" s="2">
        <f t="shared" si="61"/>
        <v>4.9699608730234281</v>
      </c>
      <c r="AX206" s="2">
        <f t="shared" si="62"/>
        <v>31.822213778095318</v>
      </c>
      <c r="AY206" s="2">
        <f t="shared" si="63"/>
        <v>-0.26589669956407136</v>
      </c>
      <c r="AZ206" s="2">
        <f t="shared" si="64"/>
        <v>2.0062067530385321</v>
      </c>
      <c r="BA206" s="2">
        <f t="shared" si="65"/>
        <v>0.12989518897076713</v>
      </c>
      <c r="BB206" s="2">
        <f t="shared" si="66"/>
        <v>4.3379070502269066</v>
      </c>
      <c r="BC206" s="2">
        <f t="shared" si="67"/>
        <v>1.5943551291036795</v>
      </c>
      <c r="BD206" s="2">
        <f t="shared" si="68"/>
        <v>0.75538937981789545</v>
      </c>
      <c r="BE206" s="2">
        <f t="shared" si="69"/>
        <v>0.7134414419994819</v>
      </c>
      <c r="BF206" s="2">
        <f t="shared" si="70"/>
        <v>-0.72748088558414614</v>
      </c>
      <c r="BG206" s="2">
        <f t="shared" si="71"/>
        <v>114.41163189031531</v>
      </c>
      <c r="BH206" s="2">
        <f t="shared" si="72"/>
        <v>5.8883210565465234</v>
      </c>
      <c r="BI206" s="2">
        <f t="shared" si="73"/>
        <v>2.1094546367966154</v>
      </c>
    </row>
    <row r="207" spans="1:61" hidden="1" x14ac:dyDescent="0.2">
      <c r="A207" t="str">
        <f t="shared" si="74"/>
        <v/>
      </c>
      <c r="B207" t="str">
        <f t="shared" si="75"/>
        <v>CARefrigeration Open Display Case</v>
      </c>
      <c r="C207" t="str">
        <f t="shared" si="76"/>
        <v>CA2021 CPARefrigeration _Open Display Case</v>
      </c>
      <c r="D207" t="s">
        <v>118</v>
      </c>
      <c r="E207" t="s">
        <v>114</v>
      </c>
      <c r="F207" s="3" t="s">
        <v>91</v>
      </c>
      <c r="G207" s="3" t="s">
        <v>25</v>
      </c>
      <c r="H207" s="3" t="s">
        <v>29</v>
      </c>
      <c r="I207" s="7">
        <v>0.25642857142857145</v>
      </c>
      <c r="J207" s="7">
        <v>3.1412499999999999</v>
      </c>
      <c r="K207" s="7">
        <v>0.6092121212121212</v>
      </c>
      <c r="L207" s="7">
        <v>2.5129999999999999</v>
      </c>
      <c r="M207" s="7">
        <v>7.18</v>
      </c>
      <c r="N207" s="7">
        <v>11.422727272727272</v>
      </c>
      <c r="O207" s="7">
        <v>0.23035833333333336</v>
      </c>
      <c r="P207" s="7">
        <v>0.32217948717948719</v>
      </c>
      <c r="Q207" s="7">
        <v>0.32217948717948719</v>
      </c>
      <c r="R207" s="7">
        <v>0.25642857142857145</v>
      </c>
      <c r="S207" s="7">
        <v>1.5706249999999999</v>
      </c>
      <c r="T207" s="7">
        <v>0.62824999999999998</v>
      </c>
      <c r="U207" s="7">
        <v>9.0049166666666665</v>
      </c>
      <c r="V207" s="7">
        <v>2.94021</v>
      </c>
      <c r="W207" s="7">
        <f t="shared" si="58"/>
        <v>2.8855546793682509</v>
      </c>
      <c r="AR207" s="5" t="s">
        <v>91</v>
      </c>
      <c r="AS207" s="5" t="s">
        <v>25</v>
      </c>
      <c r="AT207" s="5" t="s">
        <v>29</v>
      </c>
      <c r="AU207" s="2">
        <f t="shared" si="59"/>
        <v>0.32232011139749361</v>
      </c>
      <c r="AV207" s="2">
        <f t="shared" si="60"/>
        <v>2.4714522585504675</v>
      </c>
      <c r="AW207" s="2">
        <f t="shared" si="61"/>
        <v>0.29796354837633543</v>
      </c>
      <c r="AX207" s="2">
        <f t="shared" si="62"/>
        <v>7.9200829718771413</v>
      </c>
      <c r="AY207" s="2">
        <f t="shared" si="63"/>
        <v>-0.20197188476208483</v>
      </c>
      <c r="AZ207" s="2">
        <f t="shared" si="64"/>
        <v>-0.45533607515494867</v>
      </c>
      <c r="BA207" s="2">
        <f t="shared" si="65"/>
        <v>-0.38585746206611182</v>
      </c>
      <c r="BB207" s="2">
        <f t="shared" si="66"/>
        <v>0.45068136190035646</v>
      </c>
      <c r="BC207" s="2">
        <f t="shared" si="67"/>
        <v>0.41013419549196417</v>
      </c>
      <c r="BD207" s="2">
        <f t="shared" si="68"/>
        <v>-0.52293836662603588</v>
      </c>
      <c r="BE207" s="2">
        <f t="shared" si="69"/>
        <v>1.3283072758925778</v>
      </c>
      <c r="BF207" s="2">
        <f t="shared" si="70"/>
        <v>-0.85187512771401119</v>
      </c>
      <c r="BG207" s="2">
        <f t="shared" si="71"/>
        <v>61.730767604006225</v>
      </c>
      <c r="BH207" s="2">
        <f t="shared" si="72"/>
        <v>2.7440738017695665</v>
      </c>
      <c r="BI207" s="2">
        <f t="shared" si="73"/>
        <v>3.5121506176588824E-2</v>
      </c>
    </row>
    <row r="208" spans="1:61" hidden="1" x14ac:dyDescent="0.2">
      <c r="A208" t="str">
        <f t="shared" si="74"/>
        <v/>
      </c>
      <c r="B208" t="str">
        <f t="shared" si="75"/>
        <v>CARefrigeration Icemaker</v>
      </c>
      <c r="C208" t="str">
        <f t="shared" si="76"/>
        <v>CA2021 CPARefrigeration _Icemaker</v>
      </c>
      <c r="D208" t="s">
        <v>118</v>
      </c>
      <c r="E208" t="s">
        <v>114</v>
      </c>
      <c r="F208" s="3" t="s">
        <v>92</v>
      </c>
      <c r="G208" s="3" t="s">
        <v>25</v>
      </c>
      <c r="H208" s="3" t="s">
        <v>30</v>
      </c>
      <c r="I208" s="7">
        <v>5.2146938775510202E-2</v>
      </c>
      <c r="J208" s="7">
        <v>3.194</v>
      </c>
      <c r="K208" s="7">
        <v>0.13550303030303029</v>
      </c>
      <c r="L208" s="7">
        <v>1.2776000000000001</v>
      </c>
      <c r="M208" s="7">
        <v>3.6502857142857144</v>
      </c>
      <c r="N208" s="7">
        <v>1.1614545454545455</v>
      </c>
      <c r="O208" s="7">
        <v>0.26616666666666666</v>
      </c>
      <c r="P208" s="7">
        <v>0.16379487179487179</v>
      </c>
      <c r="Q208" s="7">
        <v>0.16379487179487179</v>
      </c>
      <c r="R208" s="7">
        <v>0.39110204081632655</v>
      </c>
      <c r="S208" s="7">
        <v>0.31940000000000002</v>
      </c>
      <c r="T208" s="7">
        <v>0.31940000000000002</v>
      </c>
      <c r="U208" s="7">
        <v>4.5780666666666665</v>
      </c>
      <c r="V208" s="7">
        <v>1.4947919999999999</v>
      </c>
      <c r="W208" s="7">
        <f t="shared" si="58"/>
        <v>1.2262505247541575</v>
      </c>
      <c r="AR208" s="5" t="s">
        <v>92</v>
      </c>
      <c r="AS208" s="5" t="s">
        <v>25</v>
      </c>
      <c r="AT208" s="5" t="s">
        <v>30</v>
      </c>
      <c r="AU208" s="2">
        <f t="shared" si="59"/>
        <v>-2.6881845915611713E-2</v>
      </c>
      <c r="AV208" s="2">
        <f t="shared" si="60"/>
        <v>11.773507657924576</v>
      </c>
      <c r="AW208" s="2">
        <f t="shared" si="61"/>
        <v>-0.47762842361045021</v>
      </c>
      <c r="AX208" s="2">
        <f t="shared" si="62"/>
        <v>7.2055534445238312</v>
      </c>
      <c r="AY208" s="2">
        <f t="shared" si="63"/>
        <v>0.46820660087185728</v>
      </c>
      <c r="AZ208" s="2">
        <f t="shared" si="64"/>
        <v>3.0082756707180431</v>
      </c>
      <c r="BA208" s="2">
        <f t="shared" si="65"/>
        <v>0.28397180564859914</v>
      </c>
      <c r="BB208" s="2">
        <f t="shared" si="66"/>
        <v>0.33447676255672643</v>
      </c>
      <c r="BC208" s="2">
        <f t="shared" si="67"/>
        <v>0.29717756455183975</v>
      </c>
      <c r="BD208" s="2">
        <f t="shared" si="68"/>
        <v>1.6330840697268432</v>
      </c>
      <c r="BE208" s="2">
        <f t="shared" si="69"/>
        <v>0.7134414419994819</v>
      </c>
      <c r="BF208" s="2">
        <f t="shared" si="70"/>
        <v>-0.72748088558414614</v>
      </c>
      <c r="BG208" s="2">
        <f t="shared" si="71"/>
        <v>114.41163189031528</v>
      </c>
      <c r="BH208" s="2">
        <f t="shared" si="72"/>
        <v>5.8883210565465225</v>
      </c>
      <c r="BI208" s="2">
        <f t="shared" si="73"/>
        <v>2.0041106490724521</v>
      </c>
    </row>
    <row r="209" spans="1:61" hidden="1" x14ac:dyDescent="0.2">
      <c r="A209" t="str">
        <f t="shared" si="74"/>
        <v/>
      </c>
      <c r="B209" t="str">
        <f t="shared" si="75"/>
        <v>CARefrigeration Vending Machine</v>
      </c>
      <c r="C209" t="str">
        <f t="shared" si="76"/>
        <v>CA2021 CPARefrigeration _Vending Machine</v>
      </c>
      <c r="D209" t="s">
        <v>118</v>
      </c>
      <c r="E209" t="s">
        <v>114</v>
      </c>
      <c r="F209" s="3" t="s">
        <v>93</v>
      </c>
      <c r="G209" s="3" t="s">
        <v>25</v>
      </c>
      <c r="H209" s="3" t="s">
        <v>31</v>
      </c>
      <c r="I209" s="7">
        <v>4.1408163265306122E-2</v>
      </c>
      <c r="J209" s="7">
        <v>1.0145</v>
      </c>
      <c r="K209" s="7">
        <v>6.1484848484848482E-2</v>
      </c>
      <c r="L209" s="7">
        <v>1.6232</v>
      </c>
      <c r="M209" s="7">
        <v>0.57971428571428574</v>
      </c>
      <c r="N209" s="7">
        <v>0.73781818181818182</v>
      </c>
      <c r="O209" s="7">
        <v>8.4541666666666668E-2</v>
      </c>
      <c r="P209" s="7">
        <v>0.46823076923076923</v>
      </c>
      <c r="Q209" s="7">
        <v>7.8038461538461543E-2</v>
      </c>
      <c r="R209" s="7">
        <v>0.20704081632653062</v>
      </c>
      <c r="S209" s="7">
        <v>0.50724999999999998</v>
      </c>
      <c r="T209" s="7">
        <v>0.10145</v>
      </c>
      <c r="U209" s="7">
        <v>1.4541166666666667</v>
      </c>
      <c r="V209" s="7">
        <v>0.47478599999999999</v>
      </c>
      <c r="W209" s="7">
        <f t="shared" si="58"/>
        <v>0.53096998997940836</v>
      </c>
      <c r="AR209" s="5" t="s">
        <v>93</v>
      </c>
      <c r="AS209" s="5" t="s">
        <v>25</v>
      </c>
      <c r="AT209" s="5" t="s">
        <v>31</v>
      </c>
      <c r="AU209" s="2">
        <f t="shared" si="59"/>
        <v>-0.17730969390115647</v>
      </c>
      <c r="AV209" s="2">
        <f t="shared" si="60"/>
        <v>7.6391490126429886</v>
      </c>
      <c r="AW209" s="2">
        <f t="shared" si="61"/>
        <v>-0.4952895578598111</v>
      </c>
      <c r="AX209" s="2">
        <f t="shared" si="62"/>
        <v>21.198757251918469</v>
      </c>
      <c r="AY209" s="2">
        <f t="shared" si="63"/>
        <v>-0.5035014678051668</v>
      </c>
      <c r="AZ209" s="2">
        <f t="shared" si="64"/>
        <v>1.7109304452956366</v>
      </c>
      <c r="BA209" s="2">
        <f t="shared" si="65"/>
        <v>-0.1316070687796641</v>
      </c>
      <c r="BB209" s="2">
        <f t="shared" si="66"/>
        <v>7.1229600536827942</v>
      </c>
      <c r="BC209" s="2">
        <f t="shared" si="67"/>
        <v>0.31598663923784143</v>
      </c>
      <c r="BD209" s="2">
        <f t="shared" si="68"/>
        <v>0.48403543818771233</v>
      </c>
      <c r="BE209" s="2">
        <f t="shared" si="69"/>
        <v>4.7942878096949144</v>
      </c>
      <c r="BF209" s="2">
        <f t="shared" si="70"/>
        <v>-0.81568623895007741</v>
      </c>
      <c r="BG209" s="2">
        <f t="shared" si="71"/>
        <v>77.056733701816597</v>
      </c>
      <c r="BH209" s="2">
        <f t="shared" si="72"/>
        <v>1.3294005706221492</v>
      </c>
      <c r="BI209" s="2">
        <f t="shared" si="73"/>
        <v>1.4641423170011536</v>
      </c>
    </row>
    <row r="210" spans="1:61" hidden="1" x14ac:dyDescent="0.2">
      <c r="A210" t="str">
        <f t="shared" si="74"/>
        <v/>
      </c>
      <c r="B210" t="str">
        <f t="shared" si="75"/>
        <v>CAFood PreparationOven</v>
      </c>
      <c r="C210" t="str">
        <f t="shared" si="76"/>
        <v>CA2021 CPAFood Preparation_Oven</v>
      </c>
      <c r="D210" t="s">
        <v>118</v>
      </c>
      <c r="E210" t="s">
        <v>114</v>
      </c>
      <c r="F210" s="3" t="s">
        <v>94</v>
      </c>
      <c r="G210" s="3" t="s">
        <v>32</v>
      </c>
      <c r="H210" s="3" t="s">
        <v>33</v>
      </c>
      <c r="I210" s="7">
        <v>4.9220408163265304E-2</v>
      </c>
      <c r="J210" s="7">
        <v>0.542655</v>
      </c>
      <c r="K210" s="7">
        <v>0.11693575757575758</v>
      </c>
      <c r="L210" s="7">
        <v>0.12059</v>
      </c>
      <c r="M210" s="7">
        <v>3.4454285714285713</v>
      </c>
      <c r="N210" s="7">
        <v>0.80576045454545453</v>
      </c>
      <c r="O210" s="7">
        <v>0.19997841666666666</v>
      </c>
      <c r="P210" s="7">
        <v>0.25354820512820508</v>
      </c>
      <c r="Q210" s="7">
        <v>9.2761538461538451E-2</v>
      </c>
      <c r="R210" s="7">
        <v>0.51681428571428578</v>
      </c>
      <c r="S210" s="7">
        <v>0.18088499999999999</v>
      </c>
      <c r="T210" s="7">
        <v>2.4118000000000001E-2</v>
      </c>
      <c r="U210" s="7">
        <v>0.56275333333333333</v>
      </c>
      <c r="V210" s="7">
        <v>1.3264900000000002</v>
      </c>
      <c r="W210" s="7">
        <f t="shared" si="58"/>
        <v>0.58842421221550556</v>
      </c>
      <c r="AR210" s="5" t="s">
        <v>94</v>
      </c>
      <c r="AS210" s="5" t="s">
        <v>32</v>
      </c>
      <c r="AT210" s="5" t="s">
        <v>33</v>
      </c>
      <c r="AU210" s="2">
        <f t="shared" si="59"/>
        <v>-0.44273601097000703</v>
      </c>
      <c r="AV210" s="2">
        <f t="shared" si="60"/>
        <v>1.9017900962568812</v>
      </c>
      <c r="AW210" s="2">
        <f t="shared" si="61"/>
        <v>-0.27747773763763428</v>
      </c>
      <c r="AX210" s="2">
        <f t="shared" si="62"/>
        <v>-0.3551577563873598</v>
      </c>
      <c r="AY210" s="2">
        <f t="shared" si="63"/>
        <v>-0.12707887188008959</v>
      </c>
      <c r="AZ210" s="2">
        <f t="shared" si="64"/>
        <v>0.26554889606044263</v>
      </c>
      <c r="BA210" s="2">
        <f t="shared" si="65"/>
        <v>-0.68785799657746516</v>
      </c>
      <c r="BB210" s="2">
        <f t="shared" si="66"/>
        <v>7.0954572934586846E-2</v>
      </c>
      <c r="BC210" s="2">
        <f t="shared" si="67"/>
        <v>-0.1651928146153816</v>
      </c>
      <c r="BD210" s="2">
        <f t="shared" si="68"/>
        <v>1.005820984871844</v>
      </c>
      <c r="BE210" s="2">
        <f t="shared" si="69"/>
        <v>4.1689266991692264</v>
      </c>
      <c r="BF210" s="2">
        <f t="shared" si="70"/>
        <v>-0.57528670282761807</v>
      </c>
      <c r="BG210" s="2">
        <f t="shared" si="71"/>
        <v>6.7311681420153713</v>
      </c>
      <c r="BH210" s="2">
        <f t="shared" si="72"/>
        <v>14.910800209378523</v>
      </c>
      <c r="BI210" s="2">
        <f t="shared" si="73"/>
        <v>0.22917390172789265</v>
      </c>
    </row>
    <row r="211" spans="1:61" hidden="1" x14ac:dyDescent="0.2">
      <c r="A211" t="str">
        <f t="shared" si="74"/>
        <v/>
      </c>
      <c r="B211" t="str">
        <f t="shared" si="75"/>
        <v>CAFood PreparationFryer</v>
      </c>
      <c r="C211" t="str">
        <f t="shared" si="76"/>
        <v>CA2021 CPAFood Preparation_Fryer</v>
      </c>
      <c r="D211" t="s">
        <v>118</v>
      </c>
      <c r="E211" t="s">
        <v>114</v>
      </c>
      <c r="F211" s="3" t="s">
        <v>95</v>
      </c>
      <c r="G211" s="3" t="s">
        <v>32</v>
      </c>
      <c r="H211" s="3" t="s">
        <v>34</v>
      </c>
      <c r="I211" s="7">
        <v>7.1179591836734696E-2</v>
      </c>
      <c r="J211" s="7">
        <v>0.78475499999999998</v>
      </c>
      <c r="K211" s="7">
        <v>0.16910545454545456</v>
      </c>
      <c r="L211" s="7">
        <v>0.17439000000000002</v>
      </c>
      <c r="M211" s="7">
        <v>4.9825714285714282</v>
      </c>
      <c r="N211" s="7">
        <v>1.1652422727272727</v>
      </c>
      <c r="O211" s="7">
        <v>0.28919675</v>
      </c>
      <c r="P211" s="7">
        <v>0.36666615384615381</v>
      </c>
      <c r="Q211" s="7">
        <v>0.13414615384615383</v>
      </c>
      <c r="R211" s="7">
        <v>0.74738571428571432</v>
      </c>
      <c r="S211" s="7">
        <v>0.26158500000000001</v>
      </c>
      <c r="T211" s="7">
        <v>3.4878000000000006E-2</v>
      </c>
      <c r="U211" s="7">
        <v>0.8138200000000001</v>
      </c>
      <c r="V211" s="7">
        <v>1.9182900000000001</v>
      </c>
      <c r="W211" s="7">
        <f t="shared" si="58"/>
        <v>0.85094367997563669</v>
      </c>
      <c r="AR211" s="5" t="s">
        <v>95</v>
      </c>
      <c r="AS211" s="5" t="s">
        <v>32</v>
      </c>
      <c r="AT211" s="5" t="s">
        <v>34</v>
      </c>
      <c r="AU211" s="2">
        <f t="shared" si="59"/>
        <v>-0.44273601097000692</v>
      </c>
      <c r="AV211" s="2">
        <f t="shared" si="60"/>
        <v>1.9017900962568812</v>
      </c>
      <c r="AW211" s="2">
        <f t="shared" si="61"/>
        <v>-0.27747773763763428</v>
      </c>
      <c r="AX211" s="2">
        <f t="shared" si="62"/>
        <v>-0.3551577563873598</v>
      </c>
      <c r="AY211" s="2">
        <f t="shared" si="63"/>
        <v>-0.12707887188008948</v>
      </c>
      <c r="AZ211" s="2">
        <f t="shared" si="64"/>
        <v>0.26554889606044241</v>
      </c>
      <c r="BA211" s="2">
        <f t="shared" si="65"/>
        <v>-0.68785799657746516</v>
      </c>
      <c r="BB211" s="2">
        <f t="shared" si="66"/>
        <v>7.0954572934586846E-2</v>
      </c>
      <c r="BC211" s="2">
        <f t="shared" si="67"/>
        <v>-0.1651928146153816</v>
      </c>
      <c r="BD211" s="2">
        <f t="shared" si="68"/>
        <v>1.0058209848718436</v>
      </c>
      <c r="BE211" s="2">
        <f t="shared" si="69"/>
        <v>4.1689266991692273</v>
      </c>
      <c r="BF211" s="2">
        <f t="shared" si="70"/>
        <v>-0.57528670282761785</v>
      </c>
      <c r="BG211" s="2">
        <f t="shared" si="71"/>
        <v>6.7311681420153731</v>
      </c>
      <c r="BH211" s="2">
        <f t="shared" si="72"/>
        <v>14.910800209378523</v>
      </c>
      <c r="BI211" s="2">
        <f t="shared" si="73"/>
        <v>0.22917390172789265</v>
      </c>
    </row>
    <row r="212" spans="1:61" hidden="1" x14ac:dyDescent="0.2">
      <c r="A212" t="str">
        <f t="shared" si="74"/>
        <v/>
      </c>
      <c r="B212" t="str">
        <f t="shared" si="75"/>
        <v>CAFood PreparationDishwasher</v>
      </c>
      <c r="C212" t="str">
        <f t="shared" si="76"/>
        <v>CA2021 CPAFood Preparation_Dishwasher</v>
      </c>
      <c r="D212" t="s">
        <v>118</v>
      </c>
      <c r="E212" t="s">
        <v>114</v>
      </c>
      <c r="F212" s="3" t="s">
        <v>96</v>
      </c>
      <c r="G212" s="3" t="s">
        <v>32</v>
      </c>
      <c r="H212" s="3" t="s">
        <v>35</v>
      </c>
      <c r="I212" s="7">
        <v>4.4755102040816327E-2</v>
      </c>
      <c r="J212" s="7">
        <v>0.49342499999999995</v>
      </c>
      <c r="K212" s="7">
        <v>0.10632727272727273</v>
      </c>
      <c r="L212" s="7">
        <v>0.10965</v>
      </c>
      <c r="M212" s="7">
        <v>6.8575304942427371</v>
      </c>
      <c r="N212" s="7">
        <v>0.82553863636363634</v>
      </c>
      <c r="O212" s="7">
        <v>0.18183625000000003</v>
      </c>
      <c r="P212" s="7">
        <v>0.25977179487179486</v>
      </c>
      <c r="Q212" s="7">
        <v>9.5038461538461544E-2</v>
      </c>
      <c r="R212" s="7">
        <v>0.52949999999999997</v>
      </c>
      <c r="S212" s="7">
        <v>0.16447500000000001</v>
      </c>
      <c r="T212" s="7">
        <v>2.1930000000000002E-2</v>
      </c>
      <c r="U212" s="7">
        <v>0.51169999999999993</v>
      </c>
      <c r="V212" s="7">
        <v>1.2061500000000003</v>
      </c>
      <c r="W212" s="7">
        <f t="shared" si="58"/>
        <v>0.81483057227033695</v>
      </c>
      <c r="AR212" s="5" t="s">
        <v>96</v>
      </c>
      <c r="AS212" s="5" t="s">
        <v>32</v>
      </c>
      <c r="AT212" s="5" t="s">
        <v>35</v>
      </c>
      <c r="AU212" s="2">
        <f t="shared" si="59"/>
        <v>-0.74541440683998506</v>
      </c>
      <c r="AV212" s="2">
        <f t="shared" si="60"/>
        <v>0.32568040896978512</v>
      </c>
      <c r="AW212" s="2">
        <f t="shared" si="61"/>
        <v>-0.66991630115015632</v>
      </c>
      <c r="AX212" s="2">
        <f t="shared" si="62"/>
        <v>-0.70540435356226994</v>
      </c>
      <c r="AY212" s="2">
        <f t="shared" si="63"/>
        <v>0.74584225623982126</v>
      </c>
      <c r="AZ212" s="2">
        <f t="shared" si="64"/>
        <v>-0.34854280169166252</v>
      </c>
      <c r="BA212" s="2">
        <f t="shared" si="65"/>
        <v>-0.85739818352553843</v>
      </c>
      <c r="BB212" s="2">
        <f t="shared" si="66"/>
        <v>-0.44871267497344736</v>
      </c>
      <c r="BC212" s="2">
        <f t="shared" si="67"/>
        <v>-0.57027251036189219</v>
      </c>
      <c r="BD212" s="2">
        <f t="shared" si="68"/>
        <v>3.2521558969676567E-2</v>
      </c>
      <c r="BE212" s="2">
        <f t="shared" si="69"/>
        <v>1.3614198936472279</v>
      </c>
      <c r="BF212" s="2">
        <f t="shared" si="70"/>
        <v>-0.80597008094532185</v>
      </c>
      <c r="BG212" s="2">
        <f t="shared" si="71"/>
        <v>2.5319777807298074</v>
      </c>
      <c r="BH212" s="2">
        <f t="shared" si="72"/>
        <v>6.2688359353812624</v>
      </c>
      <c r="BI212" s="2">
        <f t="shared" si="73"/>
        <v>0.21212322082777191</v>
      </c>
    </row>
    <row r="213" spans="1:61" hidden="1" x14ac:dyDescent="0.2">
      <c r="A213" t="str">
        <f t="shared" si="74"/>
        <v/>
      </c>
      <c r="B213" t="str">
        <f t="shared" si="75"/>
        <v>CAFood PreparationHot Food Container</v>
      </c>
      <c r="C213" t="str">
        <f t="shared" si="76"/>
        <v>CA2021 CPAFood Preparation_Hot Food Container</v>
      </c>
      <c r="D213" t="s">
        <v>118</v>
      </c>
      <c r="E213" t="s">
        <v>114</v>
      </c>
      <c r="F213" s="3" t="s">
        <v>97</v>
      </c>
      <c r="G213" s="3" t="s">
        <v>32</v>
      </c>
      <c r="H213" s="3" t="s">
        <v>36</v>
      </c>
      <c r="I213" s="7">
        <v>1.3408163265306123E-2</v>
      </c>
      <c r="J213" s="7">
        <v>0.14782499999999998</v>
      </c>
      <c r="K213" s="7">
        <v>3.1854545454545455E-2</v>
      </c>
      <c r="L213" s="7">
        <v>3.2849999999999997E-2</v>
      </c>
      <c r="M213" s="7">
        <v>0.93857142857142861</v>
      </c>
      <c r="N213" s="7">
        <v>0.21949772727272726</v>
      </c>
      <c r="O213" s="7">
        <v>5.4476250000000004E-2</v>
      </c>
      <c r="P213" s="7">
        <v>6.9069230769230758E-2</v>
      </c>
      <c r="Q213" s="7">
        <v>2.526923076923077E-2</v>
      </c>
      <c r="R213" s="7">
        <v>0.14078571428571429</v>
      </c>
      <c r="S213" s="7">
        <v>4.9274999999999999E-2</v>
      </c>
      <c r="T213" s="7">
        <v>6.5700000000000003E-3</v>
      </c>
      <c r="U213" s="7">
        <v>0.15330000000000002</v>
      </c>
      <c r="V213" s="7">
        <v>0.36135000000000006</v>
      </c>
      <c r="W213" s="7">
        <f t="shared" si="58"/>
        <v>0.16029302074201307</v>
      </c>
      <c r="AR213" s="5" t="s">
        <v>97</v>
      </c>
      <c r="AS213" s="5" t="s">
        <v>32</v>
      </c>
      <c r="AT213" s="5" t="s">
        <v>36</v>
      </c>
      <c r="AU213" s="2">
        <f t="shared" si="59"/>
        <v>-0.44273601097000692</v>
      </c>
      <c r="AV213" s="2">
        <f t="shared" si="60"/>
        <v>1.9017900962568808</v>
      </c>
      <c r="AW213" s="2">
        <f t="shared" si="61"/>
        <v>-0.27747773763763428</v>
      </c>
      <c r="AX213" s="2">
        <f t="shared" si="62"/>
        <v>-0.3551577563873598</v>
      </c>
      <c r="AY213" s="2">
        <f t="shared" si="63"/>
        <v>0.74584225623982126</v>
      </c>
      <c r="AZ213" s="2">
        <f t="shared" si="64"/>
        <v>0.26554889606044263</v>
      </c>
      <c r="BA213" s="2">
        <f t="shared" si="65"/>
        <v>-0.68785799657746516</v>
      </c>
      <c r="BB213" s="2">
        <f t="shared" si="66"/>
        <v>7.0954572934586846E-2</v>
      </c>
      <c r="BC213" s="2">
        <f t="shared" si="67"/>
        <v>-0.16519281461538149</v>
      </c>
      <c r="BD213" s="2">
        <f t="shared" si="68"/>
        <v>1.0058209848718436</v>
      </c>
      <c r="BE213" s="2">
        <f t="shared" si="69"/>
        <v>4.1689266991692273</v>
      </c>
      <c r="BF213" s="2">
        <f t="shared" si="70"/>
        <v>-0.57528670282761796</v>
      </c>
      <c r="BG213" s="2">
        <f t="shared" si="71"/>
        <v>6.7311681420153739</v>
      </c>
      <c r="BH213" s="2">
        <f t="shared" si="72"/>
        <v>14.910800209378525</v>
      </c>
      <c r="BI213" s="2">
        <f t="shared" si="73"/>
        <v>0.7421858703730313</v>
      </c>
    </row>
    <row r="214" spans="1:61" hidden="1" x14ac:dyDescent="0.2">
      <c r="A214" t="str">
        <f t="shared" si="74"/>
        <v/>
      </c>
      <c r="B214" t="str">
        <f t="shared" si="75"/>
        <v>CAFood PreparationSteamer</v>
      </c>
      <c r="C214" t="str">
        <f t="shared" si="76"/>
        <v>CA2021 CPAFood Preparation_Steamer</v>
      </c>
      <c r="D214" t="s">
        <v>118</v>
      </c>
      <c r="E214" t="s">
        <v>114</v>
      </c>
      <c r="F214" s="3" t="s">
        <v>98</v>
      </c>
      <c r="G214" s="3" t="s">
        <v>32</v>
      </c>
      <c r="H214" s="3" t="s">
        <v>37</v>
      </c>
      <c r="I214" s="7">
        <v>7.1833008713322252E-2</v>
      </c>
      <c r="J214" s="7">
        <v>0.79195892106437782</v>
      </c>
      <c r="K214" s="7">
        <v>0.1706578146401353</v>
      </c>
      <c r="L214" s="7">
        <v>0.17599087134763952</v>
      </c>
      <c r="M214" s="7">
        <v>5.0283106099325572</v>
      </c>
      <c r="N214" s="7">
        <v>1.1759390040046822</v>
      </c>
      <c r="O214" s="7">
        <v>0.29185152831816885</v>
      </c>
      <c r="P214" s="7">
        <v>0.37003208847452407</v>
      </c>
      <c r="Q214" s="7">
        <v>0.13537759334433808</v>
      </c>
      <c r="R214" s="7">
        <v>0.75424659148988371</v>
      </c>
      <c r="S214" s="7">
        <v>0.26398630702145925</v>
      </c>
      <c r="T214" s="7">
        <v>3.5198174269527906E-2</v>
      </c>
      <c r="U214" s="7">
        <v>0.82129073295565114</v>
      </c>
      <c r="V214" s="7">
        <v>1.9358995848240348</v>
      </c>
      <c r="W214" s="7">
        <f t="shared" si="58"/>
        <v>0.85875520217145007</v>
      </c>
      <c r="AR214" s="5" t="s">
        <v>98</v>
      </c>
      <c r="AS214" s="5" t="s">
        <v>32</v>
      </c>
      <c r="AT214" s="5" t="s">
        <v>37</v>
      </c>
      <c r="AU214" s="2">
        <f t="shared" si="59"/>
        <v>-0.44273601097000692</v>
      </c>
      <c r="AV214" s="2">
        <f t="shared" si="60"/>
        <v>1.9017900962568812</v>
      </c>
      <c r="AW214" s="2">
        <f t="shared" si="61"/>
        <v>-0.27747773763763428</v>
      </c>
      <c r="AX214" s="2">
        <f t="shared" si="62"/>
        <v>-0.35515775638735969</v>
      </c>
      <c r="AY214" s="2">
        <f t="shared" si="63"/>
        <v>0.74584225623982103</v>
      </c>
      <c r="AZ214" s="2">
        <f t="shared" si="64"/>
        <v>0.26554889606044263</v>
      </c>
      <c r="BA214" s="2">
        <f t="shared" si="65"/>
        <v>-0.68785799657746516</v>
      </c>
      <c r="BB214" s="2">
        <f t="shared" si="66"/>
        <v>7.0954572934587068E-2</v>
      </c>
      <c r="BC214" s="2">
        <f t="shared" si="67"/>
        <v>-0.16519281461538149</v>
      </c>
      <c r="BD214" s="2">
        <f t="shared" si="68"/>
        <v>1.0058209848718436</v>
      </c>
      <c r="BE214" s="2">
        <f t="shared" si="69"/>
        <v>4.1689266991692264</v>
      </c>
      <c r="BF214" s="2">
        <f t="shared" si="70"/>
        <v>-0.57528670282761796</v>
      </c>
      <c r="BG214" s="2">
        <f t="shared" si="71"/>
        <v>6.7311681420153722</v>
      </c>
      <c r="BH214" s="2">
        <f t="shared" si="72"/>
        <v>14.910800209378522</v>
      </c>
      <c r="BI214" s="2">
        <f t="shared" si="73"/>
        <v>0.74218587037303174</v>
      </c>
    </row>
    <row r="215" spans="1:61" hidden="1" x14ac:dyDescent="0.2">
      <c r="A215" t="str">
        <f t="shared" si="74"/>
        <v/>
      </c>
      <c r="B215" t="str">
        <f t="shared" si="75"/>
        <v>CAOffice EquipmentDesktop Computer</v>
      </c>
      <c r="C215" t="str">
        <f t="shared" si="76"/>
        <v>CA2021 CPAOffice Equipment_Desktop Computer</v>
      </c>
      <c r="D215" t="s">
        <v>118</v>
      </c>
      <c r="E215" t="s">
        <v>114</v>
      </c>
      <c r="F215" s="3" t="s">
        <v>99</v>
      </c>
      <c r="G215" s="3" t="s">
        <v>38</v>
      </c>
      <c r="H215" s="3" t="s">
        <v>39</v>
      </c>
      <c r="I215" s="7">
        <v>0.83265306122448979</v>
      </c>
      <c r="J215" s="7">
        <v>1.02</v>
      </c>
      <c r="K215" s="7">
        <v>4.9454545454545452E-2</v>
      </c>
      <c r="L215" s="7">
        <v>0.16320000000000001</v>
      </c>
      <c r="M215" s="7">
        <v>0.11657142857142858</v>
      </c>
      <c r="N215" s="7">
        <v>3.7090909090909091E-2</v>
      </c>
      <c r="O215" s="7">
        <v>0.47599999999999998</v>
      </c>
      <c r="P215" s="7">
        <v>0.46030769230769231</v>
      </c>
      <c r="Q215" s="7">
        <v>0.31384615384615383</v>
      </c>
      <c r="R215" s="7">
        <v>5.8285714285714288E-2</v>
      </c>
      <c r="S215" s="7">
        <v>8.1600000000000006E-2</v>
      </c>
      <c r="T215" s="7">
        <v>3.0599999999999999E-2</v>
      </c>
      <c r="U215" s="7">
        <v>4.08</v>
      </c>
      <c r="V215" s="7">
        <v>8.1600000000000006E-2</v>
      </c>
      <c r="W215" s="7">
        <f t="shared" si="58"/>
        <v>0.55722925034149529</v>
      </c>
      <c r="AR215" s="5" t="s">
        <v>99</v>
      </c>
      <c r="AS215" s="5" t="s">
        <v>38</v>
      </c>
      <c r="AT215" s="5" t="s">
        <v>39</v>
      </c>
      <c r="AU215" s="2">
        <f t="shared" si="59"/>
        <v>-0.64524097238208222</v>
      </c>
      <c r="AV215" s="2">
        <f t="shared" si="60"/>
        <v>-0.17803025091439795</v>
      </c>
      <c r="AW215" s="2">
        <f t="shared" si="61"/>
        <v>-0.83695491317147952</v>
      </c>
      <c r="AX215" s="2">
        <f t="shared" si="62"/>
        <v>0.5879995635505082</v>
      </c>
      <c r="AY215" s="2">
        <f t="shared" si="63"/>
        <v>-0.60103782002332062</v>
      </c>
      <c r="AZ215" s="2">
        <f t="shared" si="64"/>
        <v>-0.76805618834420808</v>
      </c>
      <c r="BA215" s="2">
        <f t="shared" si="65"/>
        <v>-0.14600869372393244</v>
      </c>
      <c r="BB215" s="2">
        <f t="shared" si="66"/>
        <v>-3.0613960538380169E-2</v>
      </c>
      <c r="BC215" s="2">
        <f t="shared" si="67"/>
        <v>8.1841684867923536E-2</v>
      </c>
      <c r="BD215" s="2">
        <f t="shared" si="68"/>
        <v>-0.30164294984641205</v>
      </c>
      <c r="BE215" s="2">
        <f t="shared" si="69"/>
        <v>-7.7232661584459628E-2</v>
      </c>
      <c r="BF215" s="2">
        <f t="shared" si="70"/>
        <v>-0.528562488132583</v>
      </c>
      <c r="BG215" s="2">
        <f t="shared" si="71"/>
        <v>-0.23297400291352399</v>
      </c>
      <c r="BH215" s="2">
        <f t="shared" si="72"/>
        <v>-0.58691845687971211</v>
      </c>
      <c r="BI215" s="2">
        <f t="shared" si="73"/>
        <v>-0.32293631528489608</v>
      </c>
    </row>
    <row r="216" spans="1:61" hidden="1" x14ac:dyDescent="0.2">
      <c r="A216" t="str">
        <f t="shared" si="74"/>
        <v/>
      </c>
      <c r="B216" t="str">
        <f t="shared" si="75"/>
        <v>CAOffice EquipmentLaptop</v>
      </c>
      <c r="C216" t="str">
        <f t="shared" si="76"/>
        <v>CA2021 CPAOffice Equipment_Laptop</v>
      </c>
      <c r="D216" t="s">
        <v>118</v>
      </c>
      <c r="E216" t="s">
        <v>114</v>
      </c>
      <c r="F216" s="3" t="s">
        <v>100</v>
      </c>
      <c r="G216" s="3" t="s">
        <v>38</v>
      </c>
      <c r="H216" s="3" t="s">
        <v>40</v>
      </c>
      <c r="I216" s="7">
        <v>0.25714285714285712</v>
      </c>
      <c r="J216" s="7">
        <v>0.315</v>
      </c>
      <c r="K216" s="7">
        <v>1.5272727272727273E-2</v>
      </c>
      <c r="L216" s="7">
        <v>2.52E-2</v>
      </c>
      <c r="M216" s="7">
        <v>3.5999999999999997E-2</v>
      </c>
      <c r="N216" s="7">
        <v>1.1454545454545455E-2</v>
      </c>
      <c r="O216" s="7">
        <v>0.14699999999999999</v>
      </c>
      <c r="P216" s="7">
        <v>0.14215384615384616</v>
      </c>
      <c r="Q216" s="7">
        <v>9.6923076923076917E-2</v>
      </c>
      <c r="R216" s="7">
        <v>1.7999999999999999E-2</v>
      </c>
      <c r="S216" s="7">
        <v>2.52E-2</v>
      </c>
      <c r="T216" s="7">
        <v>9.4500000000000001E-3</v>
      </c>
      <c r="U216" s="7">
        <v>1.26</v>
      </c>
      <c r="V216" s="7">
        <v>2.52E-2</v>
      </c>
      <c r="W216" s="7">
        <f t="shared" si="58"/>
        <v>0.17028550378193236</v>
      </c>
      <c r="AR216" s="5" t="s">
        <v>100</v>
      </c>
      <c r="AS216" s="5" t="s">
        <v>38</v>
      </c>
      <c r="AT216" s="5" t="s">
        <v>40</v>
      </c>
      <c r="AU216" s="2">
        <f t="shared" si="59"/>
        <v>-0.29048194476416456</v>
      </c>
      <c r="AV216" s="2">
        <f t="shared" si="60"/>
        <v>0.64393949817120388</v>
      </c>
      <c r="AW216" s="2">
        <f t="shared" si="61"/>
        <v>-0.67390982634295893</v>
      </c>
      <c r="AX216" s="2">
        <f t="shared" si="62"/>
        <v>0.58799956355050798</v>
      </c>
      <c r="AY216" s="2">
        <f t="shared" si="63"/>
        <v>-2.5945500583018921E-3</v>
      </c>
      <c r="AZ216" s="2">
        <f t="shared" si="64"/>
        <v>-0.53611237668841638</v>
      </c>
      <c r="BA216" s="2">
        <f t="shared" si="65"/>
        <v>3.2699565313803376</v>
      </c>
      <c r="BB216" s="2">
        <f t="shared" si="66"/>
        <v>5.4625735964107998</v>
      </c>
      <c r="BC216" s="2">
        <f t="shared" si="67"/>
        <v>4.4092084243396172</v>
      </c>
      <c r="BD216" s="2">
        <f t="shared" si="68"/>
        <v>0.39671410030717547</v>
      </c>
      <c r="BE216" s="2">
        <f t="shared" si="69"/>
        <v>1.3069183460388509</v>
      </c>
      <c r="BF216" s="2">
        <f t="shared" si="70"/>
        <v>0.17859377966854284</v>
      </c>
      <c r="BG216" s="2">
        <f t="shared" si="71"/>
        <v>2.8351299854323795</v>
      </c>
      <c r="BH216" s="2">
        <f t="shared" si="72"/>
        <v>-0.17383691375942412</v>
      </c>
      <c r="BI216" s="2">
        <f t="shared" si="73"/>
        <v>1.0862159480484141</v>
      </c>
    </row>
    <row r="217" spans="1:61" hidden="1" x14ac:dyDescent="0.2">
      <c r="A217" t="str">
        <f t="shared" si="74"/>
        <v/>
      </c>
      <c r="B217" t="str">
        <f t="shared" si="75"/>
        <v>CAOffice EquipmentServer</v>
      </c>
      <c r="C217" t="str">
        <f t="shared" si="76"/>
        <v>CA2021 CPAOffice Equipment_Server</v>
      </c>
      <c r="D217" t="s">
        <v>118</v>
      </c>
      <c r="E217" t="s">
        <v>114</v>
      </c>
      <c r="F217" s="3" t="s">
        <v>101</v>
      </c>
      <c r="G217" s="3" t="s">
        <v>38</v>
      </c>
      <c r="H217" s="3" t="s">
        <v>41</v>
      </c>
      <c r="I217" s="7">
        <v>2.2061224489795919</v>
      </c>
      <c r="J217" s="7">
        <v>0.57499999999999996</v>
      </c>
      <c r="K217" s="7">
        <v>0.46</v>
      </c>
      <c r="L217" s="7">
        <v>0.46</v>
      </c>
      <c r="M217" s="7">
        <v>0.65714285714285714</v>
      </c>
      <c r="N217" s="7">
        <v>0.20909090909090908</v>
      </c>
      <c r="O217" s="7">
        <v>0.19166666666666668</v>
      </c>
      <c r="P217" s="7">
        <v>5.8974358974358973E-2</v>
      </c>
      <c r="Q217" s="7">
        <v>5.8974358974358973E-2</v>
      </c>
      <c r="R217" s="7">
        <v>9.3877551020408165E-2</v>
      </c>
      <c r="S217" s="7">
        <v>0.10349999999999999</v>
      </c>
      <c r="T217" s="7">
        <v>0.115</v>
      </c>
      <c r="U217" s="7">
        <v>92</v>
      </c>
      <c r="V217" s="7">
        <v>0.253</v>
      </c>
      <c r="W217" s="7">
        <f t="shared" si="58"/>
        <v>6.960167796489225</v>
      </c>
      <c r="AR217" s="5" t="s">
        <v>101</v>
      </c>
      <c r="AS217" s="5" t="s">
        <v>38</v>
      </c>
      <c r="AT217" s="5" t="s">
        <v>41</v>
      </c>
      <c r="AU217" s="2">
        <f t="shared" si="59"/>
        <v>8.5873627213742285</v>
      </c>
      <c r="AV217" s="2">
        <f t="shared" si="60"/>
        <v>0.575442019080737</v>
      </c>
      <c r="AW217" s="2">
        <f t="shared" si="61"/>
        <v>9.3126017419039258</v>
      </c>
      <c r="AX217" s="2">
        <f t="shared" si="62"/>
        <v>2.8045822876730924</v>
      </c>
      <c r="AY217" s="2">
        <f t="shared" si="63"/>
        <v>0.91169377905492155</v>
      </c>
      <c r="AZ217" s="2">
        <f t="shared" si="64"/>
        <v>1.2227948617013382</v>
      </c>
      <c r="BA217" s="2">
        <f t="shared" si="65"/>
        <v>1.9228869113615414</v>
      </c>
      <c r="BB217" s="2">
        <f t="shared" si="66"/>
        <v>5.5676084640968515E-2</v>
      </c>
      <c r="BC217" s="2">
        <f t="shared" si="67"/>
        <v>-0.13602921000131107</v>
      </c>
      <c r="BD217" s="2">
        <f t="shared" si="68"/>
        <v>0.9121681135157762</v>
      </c>
      <c r="BE217" s="2">
        <f t="shared" si="69"/>
        <v>-5.1414632707454944E-3</v>
      </c>
      <c r="BF217" s="2">
        <f t="shared" si="70"/>
        <v>0.50598094068758259</v>
      </c>
      <c r="BG217" s="2">
        <f t="shared" si="71"/>
        <v>0.47013316108241243</v>
      </c>
      <c r="BH217" s="2">
        <f t="shared" si="72"/>
        <v>1.1772839668631843</v>
      </c>
      <c r="BI217" s="2">
        <f t="shared" si="73"/>
        <v>0.51512284219720827</v>
      </c>
    </row>
    <row r="218" spans="1:61" hidden="1" x14ac:dyDescent="0.2">
      <c r="A218" t="str">
        <f t="shared" si="74"/>
        <v/>
      </c>
      <c r="B218" t="str">
        <f t="shared" si="75"/>
        <v>CAOffice EquipmentMonitor</v>
      </c>
      <c r="C218" t="str">
        <f t="shared" si="76"/>
        <v>CA2021 CPAOffice Equipment_Monitor</v>
      </c>
      <c r="D218" t="s">
        <v>118</v>
      </c>
      <c r="E218" t="s">
        <v>114</v>
      </c>
      <c r="F218" s="3" t="s">
        <v>102</v>
      </c>
      <c r="G218" s="3" t="s">
        <v>38</v>
      </c>
      <c r="H218" s="3" t="s">
        <v>42</v>
      </c>
      <c r="I218" s="7">
        <v>0.14693877551020409</v>
      </c>
      <c r="J218" s="7">
        <v>0.18</v>
      </c>
      <c r="K218" s="7">
        <v>1.090909090909091E-2</v>
      </c>
      <c r="L218" s="7">
        <v>2.8799999999999999E-2</v>
      </c>
      <c r="M218" s="7">
        <v>2.057142857142857E-2</v>
      </c>
      <c r="N218" s="7">
        <v>6.5454545454545453E-3</v>
      </c>
      <c r="O218" s="7">
        <v>8.4000000000000005E-2</v>
      </c>
      <c r="P218" s="7">
        <v>8.1230769230769231E-2</v>
      </c>
      <c r="Q218" s="7">
        <v>5.5384615384615386E-2</v>
      </c>
      <c r="R218" s="7">
        <v>1.0285714285714285E-2</v>
      </c>
      <c r="S218" s="7">
        <v>1.44E-2</v>
      </c>
      <c r="T218" s="7">
        <v>5.4000000000000003E-3</v>
      </c>
      <c r="U218" s="7">
        <v>1.44</v>
      </c>
      <c r="V218" s="7">
        <v>1.44E-2</v>
      </c>
      <c r="W218" s="7">
        <f t="shared" si="58"/>
        <v>0.14991898917409122</v>
      </c>
      <c r="AR218" s="5" t="s">
        <v>102</v>
      </c>
      <c r="AS218" s="5" t="s">
        <v>38</v>
      </c>
      <c r="AT218" s="5" t="s">
        <v>42</v>
      </c>
      <c r="AU218" s="2">
        <f t="shared" si="59"/>
        <v>-0.64524097238208222</v>
      </c>
      <c r="AV218" s="2">
        <f t="shared" si="60"/>
        <v>-0.17803025091439806</v>
      </c>
      <c r="AW218" s="2">
        <f t="shared" si="61"/>
        <v>-0.79619364146434934</v>
      </c>
      <c r="AX218" s="2">
        <f t="shared" si="62"/>
        <v>0.58799956355050798</v>
      </c>
      <c r="AY218" s="2">
        <f t="shared" si="63"/>
        <v>-0.60103782002332073</v>
      </c>
      <c r="AZ218" s="2">
        <f t="shared" si="64"/>
        <v>-0.76805618834420819</v>
      </c>
      <c r="BA218" s="2">
        <f t="shared" si="65"/>
        <v>-0.14600869372393233</v>
      </c>
      <c r="BB218" s="2">
        <f t="shared" si="66"/>
        <v>-3.0613960538379947E-2</v>
      </c>
      <c r="BC218" s="2">
        <f t="shared" si="67"/>
        <v>8.1841684867923759E-2</v>
      </c>
      <c r="BD218" s="2">
        <f t="shared" si="68"/>
        <v>-0.30164294984641216</v>
      </c>
      <c r="BE218" s="2">
        <f t="shared" si="69"/>
        <v>-7.7232661584459517E-2</v>
      </c>
      <c r="BF218" s="2">
        <f t="shared" si="70"/>
        <v>-0.52856248813258278</v>
      </c>
      <c r="BG218" s="2">
        <f t="shared" si="71"/>
        <v>0.53405199417295202</v>
      </c>
      <c r="BH218" s="2">
        <f t="shared" si="72"/>
        <v>-0.58691845687971211</v>
      </c>
      <c r="BI218" s="2">
        <f t="shared" si="73"/>
        <v>3.2238199786440047E-2</v>
      </c>
    </row>
    <row r="219" spans="1:61" hidden="1" x14ac:dyDescent="0.2">
      <c r="A219" t="str">
        <f t="shared" si="74"/>
        <v/>
      </c>
      <c r="B219" t="str">
        <f t="shared" si="75"/>
        <v>CAOffice EquipmentPrinter/Copier/Fax</v>
      </c>
      <c r="C219" t="str">
        <f t="shared" si="76"/>
        <v>CA2021 CPAOffice Equipment_Printer/Copier/Fax</v>
      </c>
      <c r="D219" t="s">
        <v>118</v>
      </c>
      <c r="E219" t="s">
        <v>114</v>
      </c>
      <c r="F219" s="3" t="s">
        <v>103</v>
      </c>
      <c r="G219" s="3" t="s">
        <v>38</v>
      </c>
      <c r="H219" s="3" t="s">
        <v>43</v>
      </c>
      <c r="I219" s="7">
        <v>3.1924198250728869E-2</v>
      </c>
      <c r="J219" s="7">
        <v>0.19553571428571431</v>
      </c>
      <c r="K219" s="7">
        <v>4.7402597402597408E-3</v>
      </c>
      <c r="L219" s="7">
        <v>4.0671428571428581E-2</v>
      </c>
      <c r="M219" s="7">
        <v>3.1285714285714285E-2</v>
      </c>
      <c r="N219" s="7">
        <v>1.4220779220779222E-2</v>
      </c>
      <c r="O219" s="7">
        <v>2.6071428571428575E-2</v>
      </c>
      <c r="P219" s="7">
        <v>1.2032967032967034E-2</v>
      </c>
      <c r="Q219" s="7">
        <v>1.2032967032967034E-2</v>
      </c>
      <c r="R219" s="7">
        <v>6.3848396501457729E-3</v>
      </c>
      <c r="S219" s="7">
        <v>7.8214285714285729E-3</v>
      </c>
      <c r="T219" s="7">
        <v>7.8214285714285729E-3</v>
      </c>
      <c r="U219" s="7">
        <v>0.52142857142857146</v>
      </c>
      <c r="V219" s="7">
        <v>3.1285714285714292E-2</v>
      </c>
      <c r="W219" s="7">
        <f t="shared" si="58"/>
        <v>6.7375531392805457E-2</v>
      </c>
      <c r="AR219" s="5" t="s">
        <v>103</v>
      </c>
      <c r="AS219" s="5" t="s">
        <v>38</v>
      </c>
      <c r="AT219" s="5" t="s">
        <v>43</v>
      </c>
      <c r="AU219" s="2">
        <f t="shared" si="59"/>
        <v>-0.85093035598054279</v>
      </c>
      <c r="AV219" s="2">
        <f t="shared" si="60"/>
        <v>0.15130486097097262</v>
      </c>
      <c r="AW219" s="2">
        <f t="shared" si="61"/>
        <v>-0.88581416698611315</v>
      </c>
      <c r="AX219" s="2">
        <f t="shared" si="62"/>
        <v>2.6144169301852975</v>
      </c>
      <c r="AY219" s="2">
        <f t="shared" si="63"/>
        <v>-0.5110389275834164</v>
      </c>
      <c r="AZ219" s="2">
        <f t="shared" si="64"/>
        <v>-0.18781062767664303</v>
      </c>
      <c r="BA219" s="2">
        <f t="shared" si="65"/>
        <v>-0.57280130041440502</v>
      </c>
      <c r="BB219" s="2">
        <f t="shared" si="66"/>
        <v>-0.81484738990514405</v>
      </c>
      <c r="BC219" s="2">
        <f t="shared" si="67"/>
        <v>-0.62117535591332484</v>
      </c>
      <c r="BD219" s="2">
        <f t="shared" si="68"/>
        <v>-0.30131086469022639</v>
      </c>
      <c r="BE219" s="2">
        <f t="shared" si="69"/>
        <v>-0.192194631063896</v>
      </c>
      <c r="BF219" s="2">
        <f t="shared" si="70"/>
        <v>0.10054394674260458</v>
      </c>
      <c r="BG219" s="2">
        <f t="shared" si="71"/>
        <v>-0.10471080807297783</v>
      </c>
      <c r="BH219" s="2">
        <f t="shared" si="72"/>
        <v>0.44647290578770948</v>
      </c>
      <c r="BI219" s="2">
        <f t="shared" si="73"/>
        <v>-0.2777542555640804</v>
      </c>
    </row>
    <row r="220" spans="1:61" hidden="1" x14ac:dyDescent="0.2">
      <c r="A220" t="str">
        <f t="shared" si="74"/>
        <v/>
      </c>
      <c r="B220" t="str">
        <f t="shared" si="75"/>
        <v>CAOffice EquipmentPOS Terminal</v>
      </c>
      <c r="C220" t="str">
        <f t="shared" si="76"/>
        <v>CA2021 CPAOffice Equipment_POS Terminal</v>
      </c>
      <c r="D220" t="s">
        <v>118</v>
      </c>
      <c r="E220" t="s">
        <v>114</v>
      </c>
      <c r="F220" s="3" t="s">
        <v>104</v>
      </c>
      <c r="G220" s="3" t="s">
        <v>38</v>
      </c>
      <c r="H220" s="3" t="s">
        <v>44</v>
      </c>
      <c r="I220" s="7">
        <v>6.5408163265306121E-3</v>
      </c>
      <c r="J220" s="7">
        <v>0.16025</v>
      </c>
      <c r="K220" s="7">
        <v>3.8848484848484847E-2</v>
      </c>
      <c r="L220" s="7">
        <v>0.25640000000000002</v>
      </c>
      <c r="M220" s="7">
        <v>9.1571428571428568E-2</v>
      </c>
      <c r="N220" s="7">
        <v>0.10197727272727272</v>
      </c>
      <c r="O220" s="7">
        <v>2.6708333333333334E-2</v>
      </c>
      <c r="P220" s="7">
        <v>1.6435897435897438E-2</v>
      </c>
      <c r="Q220" s="7">
        <v>1.6435897435897438E-2</v>
      </c>
      <c r="R220" s="7">
        <v>1.3081632653061224E-2</v>
      </c>
      <c r="S220" s="7">
        <v>1.6025000000000001E-2</v>
      </c>
      <c r="T220" s="7">
        <v>1.6025000000000001E-2</v>
      </c>
      <c r="U220" s="7">
        <v>0</v>
      </c>
      <c r="V220" s="7">
        <v>6.4100000000000004E-2</v>
      </c>
      <c r="W220" s="7">
        <f t="shared" si="58"/>
        <v>5.8885697380850435E-2</v>
      </c>
      <c r="AR220" s="5" t="s">
        <v>104</v>
      </c>
      <c r="AS220" s="5" t="s">
        <v>38</v>
      </c>
      <c r="AT220" s="5" t="s">
        <v>44</v>
      </c>
      <c r="AU220" s="2">
        <f t="shared" si="59"/>
        <v>-0.78714458342924942</v>
      </c>
      <c r="AV220" s="2">
        <f t="shared" si="60"/>
        <v>0.64393949817120388</v>
      </c>
      <c r="AW220" s="2">
        <f t="shared" si="61"/>
        <v>4.4348362276173505</v>
      </c>
      <c r="AX220" s="2">
        <f t="shared" si="62"/>
        <v>6.9399978177525412</v>
      </c>
      <c r="AY220" s="2">
        <f t="shared" si="63"/>
        <v>-2.5945500583017811E-3</v>
      </c>
      <c r="AZ220" s="2">
        <f t="shared" si="64"/>
        <v>0.62360668159054256</v>
      </c>
      <c r="BA220" s="2">
        <f t="shared" si="65"/>
        <v>-0.39000620980280887</v>
      </c>
      <c r="BB220" s="2">
        <f t="shared" si="66"/>
        <v>-0.1187399641257999</v>
      </c>
      <c r="BC220" s="2">
        <f t="shared" si="67"/>
        <v>0.803069474779873</v>
      </c>
      <c r="BD220" s="2">
        <f t="shared" si="68"/>
        <v>-2.347071209160223E-3</v>
      </c>
      <c r="BE220" s="2">
        <f t="shared" si="69"/>
        <v>-0.42327041349028716</v>
      </c>
      <c r="BF220" s="2">
        <f t="shared" si="70"/>
        <v>-0.21427081355430477</v>
      </c>
      <c r="BG220" s="2">
        <f t="shared" si="71"/>
        <v>-1</v>
      </c>
      <c r="BH220" s="2">
        <f t="shared" si="72"/>
        <v>1.0654077156014399</v>
      </c>
      <c r="BI220" s="2">
        <f t="shared" si="73"/>
        <v>0.26192921348187581</v>
      </c>
    </row>
    <row r="221" spans="1:61" hidden="1" x14ac:dyDescent="0.2">
      <c r="A221" t="str">
        <f t="shared" si="74"/>
        <v/>
      </c>
      <c r="B221" t="str">
        <f t="shared" si="75"/>
        <v>CAMiscellaneousNon-HVAC Motors</v>
      </c>
      <c r="C221" t="str">
        <f t="shared" si="76"/>
        <v>CA2021 CPAMiscellaneous_Non-HVAC Motors</v>
      </c>
      <c r="D221" t="s">
        <v>118</v>
      </c>
      <c r="E221" t="s">
        <v>114</v>
      </c>
      <c r="F221" s="3" t="s">
        <v>105</v>
      </c>
      <c r="G221" s="3" t="s">
        <v>45</v>
      </c>
      <c r="H221" s="3" t="s">
        <v>46</v>
      </c>
      <c r="I221" s="7">
        <v>0.16570775510204083</v>
      </c>
      <c r="J221" s="7">
        <v>1.2686999999999999</v>
      </c>
      <c r="K221" s="7">
        <v>0.38445454545454544</v>
      </c>
      <c r="L221" s="7">
        <v>0.76122000000000001</v>
      </c>
      <c r="M221" s="7">
        <v>1.4499428571428572</v>
      </c>
      <c r="N221" s="7">
        <v>0.69201818181818175</v>
      </c>
      <c r="O221" s="7">
        <v>0.105725</v>
      </c>
      <c r="P221" s="7">
        <v>9.7592307692307687E-2</v>
      </c>
      <c r="Q221" s="7">
        <v>9.7592307692307687E-2</v>
      </c>
      <c r="R221" s="7">
        <v>0.25891836734693879</v>
      </c>
      <c r="S221" s="7">
        <v>0.25374000000000002</v>
      </c>
      <c r="T221" s="7">
        <v>0.64703699999999997</v>
      </c>
      <c r="U221" s="7">
        <v>8.4580000000000002</v>
      </c>
      <c r="V221" s="7">
        <v>1.52244</v>
      </c>
      <c r="W221" s="7">
        <f t="shared" si="58"/>
        <v>1.1545063087320844</v>
      </c>
      <c r="AR221" s="5" t="s">
        <v>105</v>
      </c>
      <c r="AS221" s="5" t="s">
        <v>45</v>
      </c>
      <c r="AT221" s="5" t="s">
        <v>46</v>
      </c>
      <c r="AU221" s="2">
        <f t="shared" si="59"/>
        <v>-0.52615134143533271</v>
      </c>
      <c r="AV221" s="2">
        <f t="shared" si="60"/>
        <v>3.5692189475145026</v>
      </c>
      <c r="AW221" s="2">
        <f t="shared" si="61"/>
        <v>0.86531406835718316</v>
      </c>
      <c r="AX221" s="2">
        <f t="shared" si="62"/>
        <v>4.6481490934172687</v>
      </c>
      <c r="AY221" s="2">
        <f t="shared" si="63"/>
        <v>1.7025775443930939</v>
      </c>
      <c r="AZ221" s="2">
        <f t="shared" si="64"/>
        <v>2.4668732772371933</v>
      </c>
      <c r="BA221" s="2">
        <f t="shared" si="65"/>
        <v>-0.83177048684423605</v>
      </c>
      <c r="BB221" s="2">
        <f t="shared" si="66"/>
        <v>0.23298025061318173</v>
      </c>
      <c r="BC221" s="2">
        <f t="shared" si="67"/>
        <v>0.36468585899723105</v>
      </c>
      <c r="BD221" s="2">
        <f t="shared" si="68"/>
        <v>0.89817408589956838</v>
      </c>
      <c r="BE221" s="2">
        <f t="shared" si="69"/>
        <v>1.0507657812253797</v>
      </c>
      <c r="BF221" s="2">
        <f t="shared" si="70"/>
        <v>6.1484744013148696</v>
      </c>
      <c r="BG221" s="2">
        <f t="shared" si="71"/>
        <v>0.57271424224138667</v>
      </c>
      <c r="BH221" s="2">
        <f t="shared" si="72"/>
        <v>9.4588719916530302</v>
      </c>
      <c r="BI221" s="2">
        <f t="shared" si="73"/>
        <v>0.93392558267991332</v>
      </c>
    </row>
    <row r="222" spans="1:61" hidden="1" x14ac:dyDescent="0.2">
      <c r="A222" t="str">
        <f t="shared" si="74"/>
        <v/>
      </c>
      <c r="B222" t="str">
        <f t="shared" si="75"/>
        <v>CAMiscellaneousPool Pump</v>
      </c>
      <c r="C222" t="str">
        <f t="shared" si="76"/>
        <v>CA2021 CPAMiscellaneous_Pool Pump</v>
      </c>
      <c r="D222" t="s">
        <v>118</v>
      </c>
      <c r="E222" t="s">
        <v>114</v>
      </c>
      <c r="F222" s="3" t="s">
        <v>106</v>
      </c>
      <c r="G222" s="3" t="s">
        <v>45</v>
      </c>
      <c r="H222" s="3" t="s">
        <v>47</v>
      </c>
      <c r="I222" s="7">
        <v>1.5685714285714285E-2</v>
      </c>
      <c r="J222" s="7">
        <v>0.96074999999999999</v>
      </c>
      <c r="K222" s="7">
        <v>2.3290909090909091E-2</v>
      </c>
      <c r="L222" s="7">
        <v>0.76859999999999995</v>
      </c>
      <c r="M222" s="7">
        <v>1.0980000000000001</v>
      </c>
      <c r="N222" s="7">
        <v>0.34936363636363638</v>
      </c>
      <c r="O222" s="7">
        <v>0.32024999999999998</v>
      </c>
      <c r="P222" s="7">
        <v>9.8538461538461533E-2</v>
      </c>
      <c r="Q222" s="7">
        <v>9.8538461538461533E-2</v>
      </c>
      <c r="R222" s="7">
        <v>7.8428571428571431E-2</v>
      </c>
      <c r="S222" s="7">
        <v>0.19214999999999999</v>
      </c>
      <c r="T222" s="7">
        <v>0.19214999999999999</v>
      </c>
      <c r="U222" s="7">
        <v>0.12809999999999999</v>
      </c>
      <c r="V222" s="7">
        <v>0.76859999999999995</v>
      </c>
      <c r="W222" s="7">
        <f t="shared" si="58"/>
        <v>0.36374612530326816</v>
      </c>
      <c r="AR222" s="5" t="s">
        <v>106</v>
      </c>
      <c r="AS222" s="5" t="s">
        <v>45</v>
      </c>
      <c r="AT222" s="5" t="s">
        <v>47</v>
      </c>
      <c r="AU222" s="2" t="str">
        <f t="shared" si="59"/>
        <v>NA</v>
      </c>
      <c r="AV222" s="2" t="str">
        <f t="shared" si="60"/>
        <v>NA</v>
      </c>
      <c r="AW222" s="2" t="str">
        <f t="shared" si="61"/>
        <v>NA</v>
      </c>
      <c r="AX222" s="2" t="str">
        <f t="shared" si="62"/>
        <v>NA</v>
      </c>
      <c r="AY222" s="2" t="str">
        <f t="shared" si="63"/>
        <v>NA</v>
      </c>
      <c r="AZ222" s="2" t="str">
        <f t="shared" si="64"/>
        <v>NA</v>
      </c>
      <c r="BA222" s="2" t="str">
        <f t="shared" si="65"/>
        <v>NA</v>
      </c>
      <c r="BB222" s="2">
        <f t="shared" si="66"/>
        <v>7.2198683374212127</v>
      </c>
      <c r="BC222" s="2">
        <f t="shared" si="67"/>
        <v>3.5489528633241036</v>
      </c>
      <c r="BD222" s="2">
        <f t="shared" si="68"/>
        <v>4.6945222576987042</v>
      </c>
      <c r="BE222" s="2" t="str">
        <f t="shared" si="69"/>
        <v>NA</v>
      </c>
      <c r="BF222" s="2" t="str">
        <f t="shared" si="70"/>
        <v>NA</v>
      </c>
      <c r="BG222" s="2" t="str">
        <f t="shared" si="71"/>
        <v>NA</v>
      </c>
      <c r="BH222" s="2">
        <f t="shared" si="72"/>
        <v>68.725813277686854</v>
      </c>
      <c r="BI222" s="2">
        <f t="shared" si="73"/>
        <v>86.131616924575013</v>
      </c>
    </row>
    <row r="223" spans="1:61" hidden="1" x14ac:dyDescent="0.2">
      <c r="A223" t="str">
        <f t="shared" si="74"/>
        <v/>
      </c>
      <c r="B223" t="str">
        <f t="shared" si="75"/>
        <v>CAMiscellaneousPool Heater</v>
      </c>
      <c r="C223" t="str">
        <f t="shared" si="76"/>
        <v>CA2021 CPAMiscellaneous_Pool Heater</v>
      </c>
      <c r="D223" t="s">
        <v>118</v>
      </c>
      <c r="E223" t="s">
        <v>114</v>
      </c>
      <c r="F223" s="3" t="s">
        <v>107</v>
      </c>
      <c r="G223" s="3" t="s">
        <v>45</v>
      </c>
      <c r="H223" s="3" t="s">
        <v>48</v>
      </c>
      <c r="I223" s="7">
        <v>2.0330991836734692E-2</v>
      </c>
      <c r="J223" s="7">
        <v>1.2452732499999999</v>
      </c>
      <c r="K223" s="7">
        <v>3.0188442424242422E-2</v>
      </c>
      <c r="L223" s="7">
        <v>0.99621859999999995</v>
      </c>
      <c r="M223" s="7">
        <v>1.4231694285714285</v>
      </c>
      <c r="N223" s="7">
        <v>0.45282663636363635</v>
      </c>
      <c r="O223" s="7">
        <v>0.41509108333333333</v>
      </c>
      <c r="P223" s="7">
        <v>0.12772033333333332</v>
      </c>
      <c r="Q223" s="7">
        <v>0.12772033333333332</v>
      </c>
      <c r="R223" s="7">
        <v>0.10165495918367347</v>
      </c>
      <c r="S223" s="7">
        <v>0.24905464999999999</v>
      </c>
      <c r="T223" s="7">
        <v>0.24905464999999999</v>
      </c>
      <c r="U223" s="7">
        <v>0.16603643333333332</v>
      </c>
      <c r="V223" s="7">
        <v>0.99621859999999995</v>
      </c>
      <c r="W223" s="7">
        <f t="shared" si="58"/>
        <v>0.47146845655093206</v>
      </c>
      <c r="AR223" s="5" t="s">
        <v>107</v>
      </c>
      <c r="AS223" s="5" t="s">
        <v>45</v>
      </c>
      <c r="AT223" s="5" t="s">
        <v>48</v>
      </c>
      <c r="AU223" s="2" t="str">
        <f t="shared" si="59"/>
        <v>NA</v>
      </c>
      <c r="AV223" s="2" t="str">
        <f t="shared" si="60"/>
        <v>NA</v>
      </c>
      <c r="AW223" s="2" t="str">
        <f t="shared" si="61"/>
        <v>NA</v>
      </c>
      <c r="AX223" s="2" t="str">
        <f t="shared" si="62"/>
        <v>NA</v>
      </c>
      <c r="AY223" s="2" t="str">
        <f t="shared" si="63"/>
        <v>NA</v>
      </c>
      <c r="AZ223" s="2" t="str">
        <f t="shared" si="64"/>
        <v>NA</v>
      </c>
      <c r="BA223" s="2" t="str">
        <f t="shared" si="65"/>
        <v>NA</v>
      </c>
      <c r="BB223" s="2">
        <f t="shared" si="66"/>
        <v>7.2198683374212109</v>
      </c>
      <c r="BC223" s="2">
        <f t="shared" si="67"/>
        <v>8.0979057266482073</v>
      </c>
      <c r="BD223" s="2">
        <f t="shared" si="68"/>
        <v>4.6945222576987042</v>
      </c>
      <c r="BE223" s="2" t="str">
        <f t="shared" si="69"/>
        <v>NA</v>
      </c>
      <c r="BF223" s="2" t="str">
        <f t="shared" si="70"/>
        <v>NA</v>
      </c>
      <c r="BG223" s="2" t="str">
        <f t="shared" si="71"/>
        <v>NA</v>
      </c>
      <c r="BH223" s="2">
        <f t="shared" si="72"/>
        <v>68.725813277686868</v>
      </c>
      <c r="BI223" s="2">
        <f t="shared" si="73"/>
        <v>105.95147192915962</v>
      </c>
    </row>
    <row r="224" spans="1:61" hidden="1" x14ac:dyDescent="0.2">
      <c r="A224" t="str">
        <f t="shared" si="74"/>
        <v/>
      </c>
      <c r="B224" t="str">
        <f t="shared" si="75"/>
        <v>CAMiscellaneousClothes Washer</v>
      </c>
      <c r="C224" t="str">
        <f t="shared" si="76"/>
        <v>CA2021 CPAMiscellaneous_Clothes Washer</v>
      </c>
      <c r="D224" t="s">
        <v>118</v>
      </c>
      <c r="E224" t="s">
        <v>114</v>
      </c>
      <c r="F224" s="3" t="s">
        <v>108</v>
      </c>
      <c r="G224" s="3" t="s">
        <v>45</v>
      </c>
      <c r="H224" s="3" t="s">
        <v>49</v>
      </c>
      <c r="I224" s="7">
        <v>4.9462206262662249E-3</v>
      </c>
      <c r="J224" s="7">
        <v>0.30295601335880629</v>
      </c>
      <c r="K224" s="7">
        <v>7.3443882026377281E-3</v>
      </c>
      <c r="L224" s="7">
        <v>0.24236481068704502</v>
      </c>
      <c r="M224" s="7">
        <v>0.34623544383863575</v>
      </c>
      <c r="N224" s="7">
        <v>0.11016582303956592</v>
      </c>
      <c r="O224" s="7">
        <v>0.10098533778626875</v>
      </c>
      <c r="P224" s="7">
        <v>3.1072411626544234E-2</v>
      </c>
      <c r="Q224" s="7">
        <v>3.1072411626544234E-2</v>
      </c>
      <c r="R224" s="7">
        <v>2.4731103131331124E-2</v>
      </c>
      <c r="S224" s="7">
        <v>6.0591202671761255E-2</v>
      </c>
      <c r="T224" s="7">
        <v>6.0591202671761255E-2</v>
      </c>
      <c r="U224" s="7">
        <v>4.0394135114507505E-2</v>
      </c>
      <c r="V224" s="7">
        <v>0.24236481068704502</v>
      </c>
      <c r="W224" s="7">
        <f t="shared" si="58"/>
        <v>0.11470109393348001</v>
      </c>
      <c r="AR224" s="5" t="s">
        <v>108</v>
      </c>
      <c r="AS224" s="5" t="s">
        <v>45</v>
      </c>
      <c r="AT224" s="5" t="s">
        <v>49</v>
      </c>
      <c r="AU224" s="2" t="str">
        <f t="shared" si="59"/>
        <v>NA</v>
      </c>
      <c r="AV224" s="2" t="str">
        <f t="shared" si="60"/>
        <v>NA</v>
      </c>
      <c r="AW224" s="2">
        <f t="shared" si="61"/>
        <v>2.7306281367143663</v>
      </c>
      <c r="AX224" s="2">
        <f t="shared" si="62"/>
        <v>55.481490934172683</v>
      </c>
      <c r="AY224" s="2" t="str">
        <f t="shared" si="63"/>
        <v>NA</v>
      </c>
      <c r="AZ224" s="2" t="str">
        <f t="shared" si="64"/>
        <v>NA</v>
      </c>
      <c r="BA224" s="2">
        <f t="shared" si="65"/>
        <v>1.6916722104922237</v>
      </c>
      <c r="BB224" s="2">
        <f t="shared" si="66"/>
        <v>7.2198683374212145</v>
      </c>
      <c r="BC224" s="2">
        <f t="shared" si="67"/>
        <v>3.5489528633241045</v>
      </c>
      <c r="BD224" s="2">
        <f t="shared" si="68"/>
        <v>0.13890445153974107</v>
      </c>
      <c r="BE224" s="2" t="str">
        <f t="shared" si="69"/>
        <v>NA</v>
      </c>
      <c r="BF224" s="2" t="str">
        <f t="shared" si="70"/>
        <v>NA</v>
      </c>
      <c r="BG224" s="2" t="str">
        <f t="shared" si="71"/>
        <v>NA</v>
      </c>
      <c r="BH224" s="2">
        <f t="shared" si="72"/>
        <v>173.31453319421715</v>
      </c>
      <c r="BI224" s="2">
        <f t="shared" si="73"/>
        <v>19.721947388065779</v>
      </c>
    </row>
    <row r="225" spans="1:61" hidden="1" x14ac:dyDescent="0.2">
      <c r="A225" t="str">
        <f t="shared" si="74"/>
        <v/>
      </c>
      <c r="B225" t="str">
        <f t="shared" si="75"/>
        <v>CAMiscellaneousClothes Dryer</v>
      </c>
      <c r="C225" t="str">
        <f t="shared" si="76"/>
        <v>CA2021 CPAMiscellaneous_Clothes Dryer</v>
      </c>
      <c r="D225" t="s">
        <v>118</v>
      </c>
      <c r="E225" t="s">
        <v>114</v>
      </c>
      <c r="F225" s="3" t="s">
        <v>109</v>
      </c>
      <c r="G225" s="3" t="s">
        <v>45</v>
      </c>
      <c r="H225" s="3" t="s">
        <v>50</v>
      </c>
      <c r="I225" s="7">
        <v>1.6054887417001226E-2</v>
      </c>
      <c r="J225" s="7">
        <v>0.98336185429132505</v>
      </c>
      <c r="K225" s="7">
        <v>2.3839075255547272E-2</v>
      </c>
      <c r="L225" s="7">
        <v>0.78668948343306</v>
      </c>
      <c r="M225" s="7">
        <v>1.1238421191900858</v>
      </c>
      <c r="N225" s="7">
        <v>0.35758612883320912</v>
      </c>
      <c r="O225" s="7">
        <v>0.327787284763775</v>
      </c>
      <c r="P225" s="7">
        <v>0.10085762608116154</v>
      </c>
      <c r="Q225" s="7">
        <v>0.10085762608116154</v>
      </c>
      <c r="R225" s="7">
        <v>8.0274437085006117E-2</v>
      </c>
      <c r="S225" s="7">
        <v>0.196672370858265</v>
      </c>
      <c r="T225" s="7">
        <v>0.196672370858265</v>
      </c>
      <c r="U225" s="7">
        <v>0.13111491390551</v>
      </c>
      <c r="V225" s="7">
        <v>0.78668948343306</v>
      </c>
      <c r="W225" s="7">
        <f t="shared" si="58"/>
        <v>0.3723071186776023</v>
      </c>
      <c r="AR225" s="5" t="s">
        <v>109</v>
      </c>
      <c r="AS225" s="5" t="s">
        <v>45</v>
      </c>
      <c r="AT225" s="5" t="s">
        <v>50</v>
      </c>
      <c r="AU225" s="2" t="str">
        <f t="shared" si="59"/>
        <v>NA</v>
      </c>
      <c r="AV225" s="2" t="str">
        <f t="shared" si="60"/>
        <v>NA</v>
      </c>
      <c r="AW225" s="2">
        <f t="shared" si="61"/>
        <v>2.7306281367143663</v>
      </c>
      <c r="AX225" s="2">
        <f t="shared" si="62"/>
        <v>55.481490934172676</v>
      </c>
      <c r="AY225" s="2" t="str">
        <f t="shared" si="63"/>
        <v>NA</v>
      </c>
      <c r="AZ225" s="2" t="str">
        <f t="shared" si="64"/>
        <v>NA</v>
      </c>
      <c r="BA225" s="2">
        <f t="shared" si="65"/>
        <v>1.6916722104922237</v>
      </c>
      <c r="BB225" s="2">
        <f t="shared" si="66"/>
        <v>7.2198683374212109</v>
      </c>
      <c r="BC225" s="2">
        <f t="shared" si="67"/>
        <v>3.5489528633241036</v>
      </c>
      <c r="BD225" s="2">
        <f t="shared" si="68"/>
        <v>0.13890445153974063</v>
      </c>
      <c r="BE225" s="2" t="str">
        <f t="shared" si="69"/>
        <v>NA</v>
      </c>
      <c r="BF225" s="2" t="str">
        <f t="shared" si="70"/>
        <v>NA</v>
      </c>
      <c r="BG225" s="2" t="str">
        <f t="shared" si="71"/>
        <v>NA</v>
      </c>
      <c r="BH225" s="2">
        <f t="shared" si="72"/>
        <v>173.31453319421715</v>
      </c>
      <c r="BI225" s="2">
        <f t="shared" si="73"/>
        <v>19.721947388065768</v>
      </c>
    </row>
    <row r="226" spans="1:61" hidden="1" x14ac:dyDescent="0.2">
      <c r="A226" t="str">
        <f t="shared" si="74"/>
        <v/>
      </c>
      <c r="B226" t="str">
        <f t="shared" si="75"/>
        <v>CAMiscellaneousOther Miscellaneous</v>
      </c>
      <c r="C226" t="str">
        <f t="shared" si="76"/>
        <v>CA2021 CPAMiscellaneous_Other Miscellaneous</v>
      </c>
      <c r="D226" t="s">
        <v>118</v>
      </c>
      <c r="E226" t="s">
        <v>114</v>
      </c>
      <c r="F226" s="3" t="s">
        <v>110</v>
      </c>
      <c r="G226" s="3" t="s">
        <v>45</v>
      </c>
      <c r="H226" s="3" t="s">
        <v>51</v>
      </c>
      <c r="I226" s="7">
        <v>1.3737413733877488</v>
      </c>
      <c r="J226" s="7">
        <v>0.8813194182913231</v>
      </c>
      <c r="K226" s="7">
        <v>1.0133448269830498</v>
      </c>
      <c r="L226" s="7">
        <v>0.84139761054978313</v>
      </c>
      <c r="M226" s="7">
        <v>1.2051679205197474</v>
      </c>
      <c r="N226" s="7">
        <v>0.97295104530580889</v>
      </c>
      <c r="O226" s="7">
        <v>3.4222178776828085</v>
      </c>
      <c r="P226" s="7">
        <v>1.0168734208687551</v>
      </c>
      <c r="Q226" s="7">
        <v>0.31243684879386835</v>
      </c>
      <c r="R226" s="7">
        <v>1.3286808940959649</v>
      </c>
      <c r="S226" s="7">
        <v>0.66131703059987612</v>
      </c>
      <c r="T226" s="7">
        <v>2.0997899636618822</v>
      </c>
      <c r="U226" s="7">
        <v>8.5</v>
      </c>
      <c r="V226" s="7">
        <v>1.8972103278144257</v>
      </c>
      <c r="W226" s="7">
        <f t="shared" si="58"/>
        <v>1.8233177541825032</v>
      </c>
      <c r="AR226" s="5" t="s">
        <v>110</v>
      </c>
      <c r="AS226" s="5" t="s">
        <v>45</v>
      </c>
      <c r="AT226" s="5" t="s">
        <v>51</v>
      </c>
      <c r="AU226" s="2">
        <f t="shared" si="59"/>
        <v>-3.0227123228089736E-2</v>
      </c>
      <c r="AV226" s="2">
        <f t="shared" si="60"/>
        <v>-0.25647341860263073</v>
      </c>
      <c r="AW226" s="2">
        <f t="shared" si="61"/>
        <v>0.30020462358075717</v>
      </c>
      <c r="AX226" s="2">
        <f t="shared" si="62"/>
        <v>0.46243767707165673</v>
      </c>
      <c r="AY226" s="2">
        <f t="shared" si="63"/>
        <v>-0.43892300870751799</v>
      </c>
      <c r="AZ226" s="2">
        <f t="shared" si="64"/>
        <v>0.53775036378248053</v>
      </c>
      <c r="BA226" s="2">
        <f t="shared" si="65"/>
        <v>-0.30017723762103776</v>
      </c>
      <c r="BB226" s="2">
        <f t="shared" si="66"/>
        <v>1.9185699888589833</v>
      </c>
      <c r="BC226" s="2">
        <f t="shared" si="67"/>
        <v>-4.4417461286553328E-2</v>
      </c>
      <c r="BD226" s="2">
        <f t="shared" si="68"/>
        <v>1.1039821888690176</v>
      </c>
      <c r="BE226" s="2">
        <f t="shared" si="69"/>
        <v>0.53143264976408</v>
      </c>
      <c r="BF226" s="2">
        <f t="shared" si="70"/>
        <v>5.5898825613456715</v>
      </c>
      <c r="BG226" s="2">
        <f t="shared" si="71"/>
        <v>-0.53777421163601458</v>
      </c>
      <c r="BH226" s="2">
        <f t="shared" si="72"/>
        <v>2.3572030973198803</v>
      </c>
      <c r="BI226" s="2">
        <f t="shared" si="73"/>
        <v>-0.21791881962277604</v>
      </c>
    </row>
    <row r="227" spans="1:61" hidden="1" x14ac:dyDescent="0.2">
      <c r="A227">
        <f t="shared" si="74"/>
        <v>1</v>
      </c>
      <c r="B227" t="str">
        <f t="shared" si="75"/>
        <v>WYCoolingAir-Cooled Chiller</v>
      </c>
      <c r="C227" t="str">
        <f t="shared" si="76"/>
        <v>WY2019 CPACooling_Air-Cooled Chiller</v>
      </c>
      <c r="D227" t="s">
        <v>115</v>
      </c>
      <c r="E227" t="s">
        <v>120</v>
      </c>
      <c r="F227" s="4" t="s">
        <v>66</v>
      </c>
      <c r="G227" s="4" t="s">
        <v>3</v>
      </c>
      <c r="H227" s="4" t="s">
        <v>4</v>
      </c>
      <c r="I227" s="6">
        <v>5.4705765399793691</v>
      </c>
      <c r="J227" s="6">
        <v>5.5404493058575559</v>
      </c>
      <c r="K227" s="6">
        <v>5.0938779738139521</v>
      </c>
      <c r="L227" s="6">
        <v>5.5873063955321385</v>
      </c>
      <c r="M227" s="6">
        <v>6.169853700064321</v>
      </c>
      <c r="N227" s="6">
        <v>6.9501466534699885</v>
      </c>
      <c r="O227" s="6">
        <v>8.2714197903056164</v>
      </c>
      <c r="P227" s="6">
        <v>7.5112398687600299</v>
      </c>
      <c r="Q227" s="6">
        <v>3.7556199343800136</v>
      </c>
      <c r="R227" s="6">
        <v>0.9359613627846689</v>
      </c>
      <c r="S227" s="6">
        <v>2.6027838554678033</v>
      </c>
      <c r="T227" s="6">
        <v>2.2608507358761472</v>
      </c>
      <c r="U227" s="6">
        <v>36.105805163863842</v>
      </c>
      <c r="V227" s="6">
        <v>2.8335973266088383</v>
      </c>
      <c r="W227" s="2">
        <f t="shared" ref="W227:W290" si="77">AVERAGE(I227:V227)</f>
        <v>7.0778206147688776</v>
      </c>
    </row>
    <row r="228" spans="1:61" hidden="1" x14ac:dyDescent="0.2">
      <c r="A228" t="str">
        <f t="shared" si="74"/>
        <v/>
      </c>
      <c r="B228" t="str">
        <f t="shared" si="75"/>
        <v>WYCoolingWater-Cooled Chiller</v>
      </c>
      <c r="C228" t="str">
        <f t="shared" si="76"/>
        <v>WY2019 CPACooling_Water-Cooled Chiller</v>
      </c>
      <c r="D228" t="s">
        <v>115</v>
      </c>
      <c r="E228" t="s">
        <v>120</v>
      </c>
      <c r="F228" s="4" t="s">
        <v>67</v>
      </c>
      <c r="G228" s="4" t="s">
        <v>3</v>
      </c>
      <c r="H228" s="4" t="s">
        <v>5</v>
      </c>
      <c r="I228" s="6">
        <v>5.6938329461999349</v>
      </c>
      <c r="J228" s="6">
        <v>5.7308205337331541</v>
      </c>
      <c r="K228" s="6">
        <v>5.2689048987058005</v>
      </c>
      <c r="L228" s="6">
        <v>5.7792876447622499</v>
      </c>
      <c r="M228" s="6">
        <v>6.2399046751694529</v>
      </c>
      <c r="N228" s="6">
        <v>7.1889554358078618</v>
      </c>
      <c r="O228" s="6">
        <v>9.7387910683004719</v>
      </c>
      <c r="P228" s="6">
        <v>9.7699146608882668</v>
      </c>
      <c r="Q228" s="6">
        <v>4.8849573304441316</v>
      </c>
      <c r="R228" s="6">
        <v>1.1838799838769796</v>
      </c>
      <c r="S228" s="6">
        <v>2.6800528648680424</v>
      </c>
      <c r="T228" s="6">
        <v>2.3279687550677766</v>
      </c>
      <c r="U228" s="6">
        <v>37.579297444919575</v>
      </c>
      <c r="V228" s="6">
        <v>2.9309604415102282</v>
      </c>
      <c r="W228" s="2">
        <f t="shared" si="77"/>
        <v>7.6426806203038504</v>
      </c>
    </row>
    <row r="229" spans="1:61" hidden="1" x14ac:dyDescent="0.2">
      <c r="A229" t="str">
        <f t="shared" si="74"/>
        <v/>
      </c>
      <c r="B229" t="str">
        <f t="shared" si="75"/>
        <v>WYCoolingRTU</v>
      </c>
      <c r="C229" t="str">
        <f t="shared" si="76"/>
        <v>WY2019 CPACooling_RTU</v>
      </c>
      <c r="D229" t="s">
        <v>115</v>
      </c>
      <c r="E229" t="s">
        <v>120</v>
      </c>
      <c r="F229" s="4" t="s">
        <v>68</v>
      </c>
      <c r="G229" s="4" t="s">
        <v>3</v>
      </c>
      <c r="H229" s="4" t="s">
        <v>6</v>
      </c>
      <c r="I229" s="6">
        <v>5.7807835294646042</v>
      </c>
      <c r="J229" s="6">
        <v>6.1767933715208301</v>
      </c>
      <c r="K229" s="6">
        <v>5.6789314308363608</v>
      </c>
      <c r="L229" s="6">
        <v>6.2290321963765551</v>
      </c>
      <c r="M229" s="6">
        <v>7.5995914180146702</v>
      </c>
      <c r="N229" s="6">
        <v>7.7484004293414275</v>
      </c>
      <c r="O229" s="6">
        <v>8.1173887984045603</v>
      </c>
      <c r="P229" s="6">
        <v>4.1185324651768482</v>
      </c>
      <c r="Q229" s="6">
        <v>2.0592662325884232</v>
      </c>
      <c r="R229" s="6">
        <v>2.8450897688642529</v>
      </c>
      <c r="S229" s="6">
        <v>2.7782299591648161</v>
      </c>
      <c r="T229" s="6">
        <v>2.4132481206289054</v>
      </c>
      <c r="U229" s="6">
        <v>38.153171294466404</v>
      </c>
      <c r="V229" s="6">
        <v>3.1590479793854112</v>
      </c>
      <c r="W229" s="2">
        <f t="shared" si="77"/>
        <v>7.3469647853024336</v>
      </c>
    </row>
    <row r="230" spans="1:61" hidden="1" x14ac:dyDescent="0.2">
      <c r="A230" t="str">
        <f t="shared" si="74"/>
        <v/>
      </c>
      <c r="B230" t="str">
        <f t="shared" si="75"/>
        <v>WYCoolingPTAC</v>
      </c>
      <c r="C230" t="str">
        <f t="shared" si="76"/>
        <v>WY2019 CPACooling_PTAC</v>
      </c>
      <c r="D230" t="s">
        <v>115</v>
      </c>
      <c r="E230" t="s">
        <v>120</v>
      </c>
      <c r="F230" s="4" t="s">
        <v>69</v>
      </c>
      <c r="G230" s="4" t="s">
        <v>3</v>
      </c>
      <c r="H230" s="4" t="s">
        <v>7</v>
      </c>
      <c r="I230" s="6">
        <v>7.3042866994482347</v>
      </c>
      <c r="J230" s="6">
        <v>7.804663405726628</v>
      </c>
      <c r="K230" s="6">
        <v>7.1755918736466411</v>
      </c>
      <c r="L230" s="6">
        <v>6.4042713071910047</v>
      </c>
      <c r="M230" s="6">
        <v>9.6024343815874751</v>
      </c>
      <c r="N230" s="6">
        <v>9.790461433050643</v>
      </c>
      <c r="O230" s="6">
        <v>10.256695261503401</v>
      </c>
      <c r="P230" s="6">
        <v>5.203955787879706</v>
      </c>
      <c r="Q230" s="6">
        <v>2.6019778939398521</v>
      </c>
      <c r="R230" s="6">
        <v>3.594902187831293</v>
      </c>
      <c r="S230" s="6">
        <v>3.5104217335423455</v>
      </c>
      <c r="T230" s="6">
        <v>3.0492503412613892</v>
      </c>
      <c r="U230" s="6">
        <v>48.208292216358359</v>
      </c>
      <c r="V230" s="6">
        <v>3.9916028720211854</v>
      </c>
      <c r="W230" s="2">
        <f t="shared" si="77"/>
        <v>9.1784862424991527</v>
      </c>
    </row>
    <row r="231" spans="1:61" hidden="1" x14ac:dyDescent="0.2">
      <c r="A231" t="str">
        <f t="shared" si="74"/>
        <v/>
      </c>
      <c r="B231" t="str">
        <f t="shared" si="75"/>
        <v>WYCoolingPTHP</v>
      </c>
      <c r="C231" t="str">
        <f t="shared" si="76"/>
        <v>WY2019 CPACooling_PTHP</v>
      </c>
      <c r="D231" t="s">
        <v>115</v>
      </c>
      <c r="E231" t="s">
        <v>120</v>
      </c>
      <c r="F231" s="4" t="s">
        <v>70</v>
      </c>
      <c r="G231" s="4" t="s">
        <v>3</v>
      </c>
      <c r="H231" s="4" t="s">
        <v>8</v>
      </c>
      <c r="I231" s="6">
        <v>7.3042866994482347</v>
      </c>
      <c r="J231" s="6">
        <v>7.804663405726628</v>
      </c>
      <c r="K231" s="6">
        <v>7.1755918736466411</v>
      </c>
      <c r="L231" s="6">
        <v>6.4042713071910047</v>
      </c>
      <c r="M231" s="6">
        <v>9.6024343815874751</v>
      </c>
      <c r="N231" s="6">
        <v>9.790461433050643</v>
      </c>
      <c r="O231" s="6">
        <v>10.256695261503401</v>
      </c>
      <c r="P231" s="6">
        <v>5.203955787879706</v>
      </c>
      <c r="Q231" s="6">
        <v>2.6019778939398521</v>
      </c>
      <c r="R231" s="6">
        <v>3.594902187831293</v>
      </c>
      <c r="S231" s="6">
        <v>3.5104217335423455</v>
      </c>
      <c r="T231" s="6">
        <v>3.0492503412613892</v>
      </c>
      <c r="U231" s="6">
        <v>48.208292216358359</v>
      </c>
      <c r="V231" s="6">
        <v>3.9916028720211854</v>
      </c>
      <c r="W231" s="2">
        <f t="shared" si="77"/>
        <v>9.1784862424991527</v>
      </c>
    </row>
    <row r="232" spans="1:61" hidden="1" x14ac:dyDescent="0.2">
      <c r="A232" t="str">
        <f t="shared" si="74"/>
        <v/>
      </c>
      <c r="B232" t="str">
        <f t="shared" si="75"/>
        <v>WYCoolingEvaporative AC</v>
      </c>
      <c r="C232" t="str">
        <f t="shared" si="76"/>
        <v>WY2019 CPACooling_Evaporative AC</v>
      </c>
      <c r="D232" t="s">
        <v>115</v>
      </c>
      <c r="E232" t="s">
        <v>120</v>
      </c>
      <c r="F232" s="4" t="s">
        <v>71</v>
      </c>
      <c r="G232" s="4" t="s">
        <v>3</v>
      </c>
      <c r="H232" s="4" t="s">
        <v>9</v>
      </c>
      <c r="I232" s="6">
        <v>2.3123134117858419</v>
      </c>
      <c r="J232" s="6">
        <v>2.470717348608332</v>
      </c>
      <c r="K232" s="6">
        <v>2.2715725723345446</v>
      </c>
      <c r="L232" s="6">
        <v>2.4916128785506224</v>
      </c>
      <c r="M232" s="6">
        <v>3.0398365672058683</v>
      </c>
      <c r="N232" s="6">
        <v>3.0993601717365715</v>
      </c>
      <c r="O232" s="6">
        <v>3.246955519361824</v>
      </c>
      <c r="P232" s="6">
        <v>1.6474129860707396</v>
      </c>
      <c r="Q232" s="6">
        <v>0.82370649303536936</v>
      </c>
      <c r="R232" s="6">
        <v>1.1380359075457012</v>
      </c>
      <c r="S232" s="6">
        <v>1.1112919836659265</v>
      </c>
      <c r="T232" s="6">
        <v>0.96529924825156221</v>
      </c>
      <c r="U232" s="6">
        <v>15.261268517786561</v>
      </c>
      <c r="V232" s="6">
        <v>1.2636191917541646</v>
      </c>
      <c r="W232" s="2">
        <f t="shared" si="77"/>
        <v>2.9387859141209738</v>
      </c>
    </row>
    <row r="233" spans="1:61" hidden="1" x14ac:dyDescent="0.2">
      <c r="A233" t="str">
        <f t="shared" si="74"/>
        <v/>
      </c>
      <c r="B233" t="str">
        <f t="shared" si="75"/>
        <v>WYCoolingAir-Source Heat Pump</v>
      </c>
      <c r="C233" t="str">
        <f t="shared" si="76"/>
        <v>WY2019 CPACooling_Air-Source Heat Pump</v>
      </c>
      <c r="D233" t="s">
        <v>115</v>
      </c>
      <c r="E233" t="s">
        <v>120</v>
      </c>
      <c r="F233" s="4" t="s">
        <v>72</v>
      </c>
      <c r="G233" s="4" t="s">
        <v>3</v>
      </c>
      <c r="H233" s="4" t="s">
        <v>10</v>
      </c>
      <c r="I233" s="6">
        <v>5.7805110994387094</v>
      </c>
      <c r="J233" s="6">
        <v>6.175912231239586</v>
      </c>
      <c r="K233" s="6">
        <v>5.678517566654544</v>
      </c>
      <c r="L233" s="6">
        <v>6.2221375428363146</v>
      </c>
      <c r="M233" s="6">
        <v>7.5987862343927723</v>
      </c>
      <c r="N233" s="6">
        <v>7.2516632460608488</v>
      </c>
      <c r="O233" s="6">
        <v>8.102267372828134</v>
      </c>
      <c r="P233" s="6">
        <v>4.1085896561139217</v>
      </c>
      <c r="Q233" s="6">
        <v>2.05429482805696</v>
      </c>
      <c r="R233" s="6">
        <v>2.8451136186594512</v>
      </c>
      <c r="S233" s="6">
        <v>2.777563324573912</v>
      </c>
      <c r="T233" s="6">
        <v>2.4126690632084284</v>
      </c>
      <c r="U233" s="6">
        <v>38.151373256295493</v>
      </c>
      <c r="V233" s="6">
        <v>3.1588177570586882</v>
      </c>
      <c r="W233" s="2">
        <f t="shared" si="77"/>
        <v>7.3084440569584102</v>
      </c>
    </row>
    <row r="234" spans="1:61" hidden="1" x14ac:dyDescent="0.2">
      <c r="A234" t="str">
        <f t="shared" si="74"/>
        <v/>
      </c>
      <c r="B234" t="str">
        <f t="shared" si="75"/>
        <v>WYCoolingGeothermal Heat Pump</v>
      </c>
      <c r="C234" t="str">
        <f t="shared" si="76"/>
        <v>WY2019 CPACooling_Geothermal Heat Pump</v>
      </c>
      <c r="D234" t="s">
        <v>115</v>
      </c>
      <c r="E234" t="s">
        <v>120</v>
      </c>
      <c r="F234" s="4" t="s">
        <v>73</v>
      </c>
      <c r="G234" s="4" t="s">
        <v>3</v>
      </c>
      <c r="H234" s="4" t="s">
        <v>11</v>
      </c>
      <c r="I234" s="6">
        <v>3.5224748298119208</v>
      </c>
      <c r="J234" s="6">
        <v>3.7633501411933614</v>
      </c>
      <c r="K234" s="6">
        <v>3.4604312962173029</v>
      </c>
      <c r="L234" s="6">
        <v>3.7891866748239065</v>
      </c>
      <c r="M234" s="6">
        <v>4.630476812265516</v>
      </c>
      <c r="N234" s="6">
        <v>2.5728887204427178</v>
      </c>
      <c r="O234" s="6">
        <v>4.93269797259273</v>
      </c>
      <c r="P234" s="6">
        <v>2.5000641010448521</v>
      </c>
      <c r="Q234" s="6">
        <v>1.2500320505224256</v>
      </c>
      <c r="R234" s="6">
        <v>2.6801684350640289</v>
      </c>
      <c r="S234" s="6">
        <v>1.6919791948590297</v>
      </c>
      <c r="T234" s="6">
        <v>1.4697003747537991</v>
      </c>
      <c r="U234" s="6">
        <v>23.248333876758686</v>
      </c>
      <c r="V234" s="6">
        <v>1.9249516616381042</v>
      </c>
      <c r="W234" s="2">
        <f t="shared" si="77"/>
        <v>4.3883382958563129</v>
      </c>
    </row>
    <row r="235" spans="1:61" hidden="1" x14ac:dyDescent="0.2">
      <c r="A235" t="str">
        <f t="shared" si="74"/>
        <v/>
      </c>
      <c r="B235" t="str">
        <f t="shared" si="75"/>
        <v>WYHeatingElectric Furnace</v>
      </c>
      <c r="C235" t="str">
        <f t="shared" si="76"/>
        <v>WY2019 CPAHeating_Electric Furnace</v>
      </c>
      <c r="D235" t="s">
        <v>115</v>
      </c>
      <c r="E235" t="s">
        <v>120</v>
      </c>
      <c r="F235" s="4" t="s">
        <v>74</v>
      </c>
      <c r="G235" s="4" t="s">
        <v>12</v>
      </c>
      <c r="H235" s="4" t="s">
        <v>13</v>
      </c>
      <c r="I235" s="6">
        <v>4.7764976588722208</v>
      </c>
      <c r="J235" s="6">
        <v>5.8077742644132133</v>
      </c>
      <c r="K235" s="6">
        <v>4.4599904217541164</v>
      </c>
      <c r="L235" s="6">
        <v>6.3895907807015355</v>
      </c>
      <c r="M235" s="6">
        <v>5.0499504564118673</v>
      </c>
      <c r="N235" s="6">
        <v>5.8744737221790766</v>
      </c>
      <c r="O235" s="6">
        <v>12.105477705961853</v>
      </c>
      <c r="P235" s="6">
        <v>9.790809649013644</v>
      </c>
      <c r="Q235" s="6">
        <v>5.8683714320828146</v>
      </c>
      <c r="R235" s="6">
        <v>2.0872495987644406</v>
      </c>
      <c r="S235" s="6">
        <v>6.1790928803589846</v>
      </c>
      <c r="T235" s="6">
        <v>5.2302116634273466</v>
      </c>
      <c r="U235" s="6">
        <v>3.1701271816298555</v>
      </c>
      <c r="V235" s="6">
        <v>3.8843405855040465</v>
      </c>
      <c r="W235" s="2">
        <f t="shared" si="77"/>
        <v>5.7624255715053581</v>
      </c>
    </row>
    <row r="236" spans="1:61" hidden="1" x14ac:dyDescent="0.2">
      <c r="A236" t="str">
        <f t="shared" si="74"/>
        <v/>
      </c>
      <c r="B236" t="str">
        <f t="shared" si="75"/>
        <v>WYHeatingElectric Room Heat</v>
      </c>
      <c r="C236" t="str">
        <f t="shared" si="76"/>
        <v>WY2019 CPAHeating_Electric Room Heat</v>
      </c>
      <c r="D236" t="s">
        <v>115</v>
      </c>
      <c r="E236" t="s">
        <v>120</v>
      </c>
      <c r="F236" s="4" t="s">
        <v>75</v>
      </c>
      <c r="G236" s="4" t="s">
        <v>12</v>
      </c>
      <c r="H236" s="4" t="s">
        <v>14</v>
      </c>
      <c r="I236" s="6">
        <v>4.5490453894021154</v>
      </c>
      <c r="J236" s="6">
        <v>5.5312135851554416</v>
      </c>
      <c r="K236" s="6">
        <v>4.2476099254801101</v>
      </c>
      <c r="L236" s="6">
        <v>6.085324553049082</v>
      </c>
      <c r="M236" s="6">
        <v>4.8094766251541587</v>
      </c>
      <c r="N236" s="6">
        <v>5.5947368782657865</v>
      </c>
      <c r="O236" s="6">
        <v>11.529026386630337</v>
      </c>
      <c r="P236" s="6">
        <v>9.3245806181082305</v>
      </c>
      <c r="Q236" s="6">
        <v>5.5889251734122043</v>
      </c>
      <c r="R236" s="6">
        <v>1.9878567607280382</v>
      </c>
      <c r="S236" s="6">
        <v>5.8848503622466515</v>
      </c>
      <c r="T236" s="6">
        <v>4.9811539651689012</v>
      </c>
      <c r="U236" s="6">
        <v>3.0191687444093858</v>
      </c>
      <c r="V236" s="6">
        <v>3.6993719861943295</v>
      </c>
      <c r="W236" s="2">
        <f t="shared" si="77"/>
        <v>5.4880243538146258</v>
      </c>
    </row>
    <row r="237" spans="1:61" hidden="1" x14ac:dyDescent="0.2">
      <c r="A237" t="str">
        <f t="shared" si="74"/>
        <v/>
      </c>
      <c r="B237" t="str">
        <f t="shared" si="75"/>
        <v>WYHeatingPTHP</v>
      </c>
      <c r="C237" t="str">
        <f t="shared" si="76"/>
        <v>WY2019 CPAHeating_PTHP</v>
      </c>
      <c r="D237" t="s">
        <v>115</v>
      </c>
      <c r="E237" t="s">
        <v>120</v>
      </c>
      <c r="F237" s="4" t="s">
        <v>76</v>
      </c>
      <c r="G237" s="4" t="s">
        <v>12</v>
      </c>
      <c r="H237" s="4" t="s">
        <v>8</v>
      </c>
      <c r="I237" s="6">
        <v>3.7670679557024789</v>
      </c>
      <c r="J237" s="6">
        <v>4.6240163920295787</v>
      </c>
      <c r="K237" s="6">
        <v>3.5082170161024684</v>
      </c>
      <c r="L237" s="6">
        <v>4.6891795284204631</v>
      </c>
      <c r="M237" s="6">
        <v>3.4645037962304053</v>
      </c>
      <c r="N237" s="6">
        <v>3.0479003157752556</v>
      </c>
      <c r="O237" s="6">
        <v>7.898043308117833</v>
      </c>
      <c r="P237" s="6">
        <v>6.4344301885457957</v>
      </c>
      <c r="Q237" s="6">
        <v>3.8566398136437479</v>
      </c>
      <c r="R237" s="6">
        <v>1.7244555927257794</v>
      </c>
      <c r="S237" s="6">
        <v>5.0334339358409004</v>
      </c>
      <c r="T237" s="6">
        <v>4.2604837616224085</v>
      </c>
      <c r="U237" s="6">
        <v>2.5001759394222933</v>
      </c>
      <c r="V237" s="6">
        <v>3.0554123327115068</v>
      </c>
      <c r="W237" s="2">
        <f t="shared" si="77"/>
        <v>4.1331399912064937</v>
      </c>
    </row>
    <row r="238" spans="1:61" hidden="1" x14ac:dyDescent="0.2">
      <c r="A238" t="str">
        <f t="shared" si="74"/>
        <v/>
      </c>
      <c r="B238" t="str">
        <f t="shared" si="75"/>
        <v>WYHeatingAir-Source Heat Pump</v>
      </c>
      <c r="C238" t="str">
        <f t="shared" si="76"/>
        <v>WY2019 CPAHeating_Air-Source Heat Pump</v>
      </c>
      <c r="D238" t="s">
        <v>115</v>
      </c>
      <c r="E238" t="s">
        <v>120</v>
      </c>
      <c r="F238" s="4" t="s">
        <v>77</v>
      </c>
      <c r="G238" s="4" t="s">
        <v>12</v>
      </c>
      <c r="H238" s="4" t="s">
        <v>10</v>
      </c>
      <c r="I238" s="6">
        <v>4.1856310618916437</v>
      </c>
      <c r="J238" s="6">
        <v>5.1377959911439763</v>
      </c>
      <c r="K238" s="6">
        <v>3.89801890678052</v>
      </c>
      <c r="L238" s="6">
        <v>5.2101994760227361</v>
      </c>
      <c r="M238" s="6">
        <v>3.849448662478228</v>
      </c>
      <c r="N238" s="6">
        <v>3.3865559064169508</v>
      </c>
      <c r="O238" s="6">
        <v>8.7756036756864813</v>
      </c>
      <c r="P238" s="6">
        <v>7.1493668761619951</v>
      </c>
      <c r="Q238" s="6">
        <v>4.2851553484930536</v>
      </c>
      <c r="R238" s="6">
        <v>1.9160617696953104</v>
      </c>
      <c r="S238" s="6">
        <v>5.5927043731565558</v>
      </c>
      <c r="T238" s="6">
        <v>4.7338708462471208</v>
      </c>
      <c r="U238" s="6">
        <v>2.7779732660247705</v>
      </c>
      <c r="V238" s="6">
        <v>3.394902591901674</v>
      </c>
      <c r="W238" s="2">
        <f t="shared" si="77"/>
        <v>4.592377768007216</v>
      </c>
    </row>
    <row r="239" spans="1:61" hidden="1" x14ac:dyDescent="0.2">
      <c r="A239" t="str">
        <f t="shared" si="74"/>
        <v/>
      </c>
      <c r="B239" t="str">
        <f t="shared" si="75"/>
        <v>WYHeatingGeothermal Heat Pump</v>
      </c>
      <c r="C239" t="str">
        <f t="shared" si="76"/>
        <v>WY2019 CPAHeating_Geothermal Heat Pump</v>
      </c>
      <c r="D239" t="s">
        <v>115</v>
      </c>
      <c r="E239" t="s">
        <v>120</v>
      </c>
      <c r="F239" s="4" t="s">
        <v>78</v>
      </c>
      <c r="G239" s="4" t="s">
        <v>12</v>
      </c>
      <c r="H239" s="4" t="s">
        <v>11</v>
      </c>
      <c r="I239" s="6">
        <v>3.2175079069986121</v>
      </c>
      <c r="J239" s="6">
        <v>3.6477314820258373</v>
      </c>
      <c r="K239" s="6">
        <v>2.8399576777711331</v>
      </c>
      <c r="L239" s="6">
        <v>3.2816186651207393</v>
      </c>
      <c r="M239" s="6">
        <v>2.5195386573499605</v>
      </c>
      <c r="N239" s="6">
        <v>2.2208053998378401</v>
      </c>
      <c r="O239" s="6">
        <v>5.8673583952264252</v>
      </c>
      <c r="P239" s="6">
        <v>5.0951377728130147</v>
      </c>
      <c r="Q239" s="6">
        <v>3.0539007518662351</v>
      </c>
      <c r="R239" s="6">
        <v>1.2881365927948594</v>
      </c>
      <c r="S239" s="6">
        <v>4.6127191928219187</v>
      </c>
      <c r="T239" s="6">
        <v>3.9043753168200901</v>
      </c>
      <c r="U239" s="6">
        <v>2.1354368831604504</v>
      </c>
      <c r="V239" s="6">
        <v>2.4734050582426126</v>
      </c>
      <c r="W239" s="2">
        <f t="shared" si="77"/>
        <v>3.29697355377498</v>
      </c>
    </row>
    <row r="240" spans="1:61" hidden="1" x14ac:dyDescent="0.2">
      <c r="A240" t="str">
        <f t="shared" si="74"/>
        <v/>
      </c>
      <c r="B240" t="str">
        <f t="shared" si="75"/>
        <v>WYVentilationVentilation</v>
      </c>
      <c r="C240" t="str">
        <f t="shared" si="76"/>
        <v>WY2019 CPAVentilation_Ventilation</v>
      </c>
      <c r="D240" t="s">
        <v>115</v>
      </c>
      <c r="E240" t="s">
        <v>120</v>
      </c>
      <c r="F240" s="4" t="s">
        <v>79</v>
      </c>
      <c r="G240" s="4" t="s">
        <v>15</v>
      </c>
      <c r="H240" s="4" t="s">
        <v>15</v>
      </c>
      <c r="I240" s="6">
        <v>2.9583199017998774</v>
      </c>
      <c r="J240" s="6">
        <v>1.1745717493409591</v>
      </c>
      <c r="K240" s="6">
        <v>2.9583199017998774</v>
      </c>
      <c r="L240" s="6">
        <v>1.1745717493409591</v>
      </c>
      <c r="M240" s="6">
        <v>2.1272489296361821</v>
      </c>
      <c r="N240" s="6">
        <v>2.0127502281400846</v>
      </c>
      <c r="O240" s="6">
        <v>3.4618981812440794</v>
      </c>
      <c r="P240" s="6">
        <v>1.475956988471705</v>
      </c>
      <c r="Q240" s="6">
        <v>0.72295119890018678</v>
      </c>
      <c r="R240" s="6">
        <v>0.88748841021476432</v>
      </c>
      <c r="S240" s="6">
        <v>0.22231104811014857</v>
      </c>
      <c r="T240" s="6">
        <v>0.68018174838308787</v>
      </c>
      <c r="U240" s="6">
        <v>25.382384757442949</v>
      </c>
      <c r="V240" s="6">
        <v>0.66997537254708617</v>
      </c>
      <c r="W240" s="2">
        <f t="shared" si="77"/>
        <v>3.2792092975265676</v>
      </c>
    </row>
    <row r="241" spans="1:23" hidden="1" x14ac:dyDescent="0.2">
      <c r="A241" t="str">
        <f t="shared" si="74"/>
        <v/>
      </c>
      <c r="B241" t="str">
        <f t="shared" si="75"/>
        <v>WYWater HeatingWater Heater</v>
      </c>
      <c r="C241" t="str">
        <f t="shared" si="76"/>
        <v>WY2019 CPAWater Heating_Water Heater</v>
      </c>
      <c r="D241" t="s">
        <v>115</v>
      </c>
      <c r="E241" t="s">
        <v>120</v>
      </c>
      <c r="F241" s="4" t="s">
        <v>80</v>
      </c>
      <c r="G241" s="4" t="s">
        <v>16</v>
      </c>
      <c r="H241" s="4" t="s">
        <v>17</v>
      </c>
      <c r="I241" s="6">
        <v>0.98360999999999998</v>
      </c>
      <c r="J241" s="6">
        <v>0.87214700000000001</v>
      </c>
      <c r="K241" s="6">
        <v>0.98360999999999998</v>
      </c>
      <c r="L241" s="6">
        <v>0.87214700000000001</v>
      </c>
      <c r="M241" s="6">
        <v>8.2710484999999991</v>
      </c>
      <c r="N241" s="6">
        <v>2.0985469999999999</v>
      </c>
      <c r="O241" s="6">
        <v>3.4380739999999999</v>
      </c>
      <c r="P241" s="6">
        <v>2.0044590000000002</v>
      </c>
      <c r="Q241" s="6">
        <v>1.0029319999999999</v>
      </c>
      <c r="R241" s="6">
        <v>2.987441</v>
      </c>
      <c r="S241" s="6">
        <v>0.22397800000000001</v>
      </c>
      <c r="T241" s="6">
        <v>0.388235</v>
      </c>
      <c r="U241" s="6">
        <v>0.64918260000000005</v>
      </c>
      <c r="V241" s="6">
        <v>1.2668889999999999</v>
      </c>
      <c r="W241" s="2">
        <f t="shared" si="77"/>
        <v>1.8601642928571429</v>
      </c>
    </row>
    <row r="242" spans="1:23" hidden="1" x14ac:dyDescent="0.2">
      <c r="A242" t="str">
        <f t="shared" si="74"/>
        <v/>
      </c>
      <c r="B242" t="str">
        <f t="shared" si="75"/>
        <v>WYInterior LightingGeneral Service Lighting</v>
      </c>
      <c r="C242" t="str">
        <f t="shared" si="76"/>
        <v>WY2019 CPAInterior Lighting_General Service Lighting</v>
      </c>
      <c r="D242" t="s">
        <v>115</v>
      </c>
      <c r="E242" t="s">
        <v>120</v>
      </c>
      <c r="F242" s="4" t="s">
        <v>81</v>
      </c>
      <c r="G242" s="4" t="s">
        <v>18</v>
      </c>
      <c r="H242" s="4" t="s">
        <v>19</v>
      </c>
      <c r="I242" s="6">
        <v>0.24854369365134049</v>
      </c>
      <c r="J242" s="6">
        <v>0.24651165830668834</v>
      </c>
      <c r="K242" s="6">
        <v>0.49780483994498642</v>
      </c>
      <c r="L242" s="6">
        <v>0.32855119436369107</v>
      </c>
      <c r="M242" s="6">
        <v>1.3402191760145017</v>
      </c>
      <c r="N242" s="6">
        <v>0.38163107331953855</v>
      </c>
      <c r="O242" s="6">
        <v>0.54894589024056883</v>
      </c>
      <c r="P242" s="6">
        <v>9.4508344790366489E-2</v>
      </c>
      <c r="Q242" s="6">
        <v>0.16264221303240564</v>
      </c>
      <c r="R242" s="6">
        <v>0.80857252946798985</v>
      </c>
      <c r="S242" s="6">
        <v>7.243721839474232E-2</v>
      </c>
      <c r="T242" s="6">
        <v>7.243721839474232E-2</v>
      </c>
      <c r="U242" s="6">
        <v>0.47440881713066591</v>
      </c>
      <c r="V242" s="6">
        <v>0.37642815015538239</v>
      </c>
      <c r="W242" s="2">
        <f t="shared" si="77"/>
        <v>0.40383157265768638</v>
      </c>
    </row>
    <row r="243" spans="1:23" hidden="1" x14ac:dyDescent="0.2">
      <c r="A243" t="str">
        <f t="shared" si="74"/>
        <v/>
      </c>
      <c r="B243" t="str">
        <f t="shared" si="75"/>
        <v>WYInterior LightingExempted Lighting</v>
      </c>
      <c r="C243" t="str">
        <f t="shared" si="76"/>
        <v>WY2019 CPAInterior Lighting_Exempted Lighting</v>
      </c>
      <c r="D243" t="s">
        <v>115</v>
      </c>
      <c r="E243" t="s">
        <v>120</v>
      </c>
      <c r="F243" s="4" t="s">
        <v>82</v>
      </c>
      <c r="G243" s="4" t="s">
        <v>18</v>
      </c>
      <c r="H243" s="4" t="s">
        <v>20</v>
      </c>
      <c r="I243" s="6">
        <v>0.1029930252348189</v>
      </c>
      <c r="J243" s="6">
        <v>0.13272466392284143</v>
      </c>
      <c r="K243" s="6">
        <v>0.47362324504374631</v>
      </c>
      <c r="L243" s="6">
        <v>0.3125913417288726</v>
      </c>
      <c r="M243" s="6">
        <v>0.93928297420356521</v>
      </c>
      <c r="N243" s="6">
        <v>0.29517487208245929</v>
      </c>
      <c r="O243" s="6">
        <v>0.22824905816351321</v>
      </c>
      <c r="P243" s="6">
        <v>4.0434000324751009E-2</v>
      </c>
      <c r="Q243" s="6">
        <v>0.18172866156643003</v>
      </c>
      <c r="R243" s="6">
        <v>0.42818557630105081</v>
      </c>
      <c r="S243" s="6">
        <v>3.5816023605558897E-2</v>
      </c>
      <c r="T243" s="6">
        <v>3.5816023605558897E-2</v>
      </c>
      <c r="U243" s="6">
        <v>0.26647444706270113</v>
      </c>
      <c r="V243" s="6">
        <v>0.2286891734756227</v>
      </c>
      <c r="W243" s="2">
        <f t="shared" si="77"/>
        <v>0.2644130775943922</v>
      </c>
    </row>
    <row r="244" spans="1:23" hidden="1" x14ac:dyDescent="0.2">
      <c r="A244" t="str">
        <f t="shared" si="74"/>
        <v/>
      </c>
      <c r="B244" t="str">
        <f t="shared" si="75"/>
        <v>WYInterior LightingHigh-Bay Lighting</v>
      </c>
      <c r="C244" t="str">
        <f t="shared" si="76"/>
        <v>WY2019 CPAInterior Lighting_High-Bay Lighting</v>
      </c>
      <c r="D244" t="s">
        <v>115</v>
      </c>
      <c r="E244" t="s">
        <v>120</v>
      </c>
      <c r="F244" s="4" t="s">
        <v>83</v>
      </c>
      <c r="G244" s="4" t="s">
        <v>18</v>
      </c>
      <c r="H244" s="4" t="s">
        <v>21</v>
      </c>
      <c r="I244" s="6">
        <v>1.0097571904109066</v>
      </c>
      <c r="J244" s="6">
        <v>1.5097319313691666</v>
      </c>
      <c r="K244" s="6">
        <v>1.9907982124912358</v>
      </c>
      <c r="L244" s="6">
        <v>1.3139268202442156</v>
      </c>
      <c r="M244" s="6">
        <v>2.9189542122173275</v>
      </c>
      <c r="N244" s="6">
        <v>2.0202514121424442</v>
      </c>
      <c r="O244" s="6">
        <v>2.593676628981044</v>
      </c>
      <c r="P244" s="6">
        <v>1.4232784408076913</v>
      </c>
      <c r="Q244" s="6">
        <v>0.81014056411215796</v>
      </c>
      <c r="R244" s="6">
        <v>1.2862972269831965</v>
      </c>
      <c r="S244" s="6">
        <v>1.6935466856330306</v>
      </c>
      <c r="T244" s="6">
        <v>1.6935466856330306</v>
      </c>
      <c r="U244" s="6">
        <v>2.7383703041952336</v>
      </c>
      <c r="V244" s="6">
        <v>1.5598450753325854</v>
      </c>
      <c r="W244" s="2">
        <f t="shared" si="77"/>
        <v>1.7544372421823762</v>
      </c>
    </row>
    <row r="245" spans="1:23" hidden="1" x14ac:dyDescent="0.2">
      <c r="A245" t="str">
        <f t="shared" si="74"/>
        <v/>
      </c>
      <c r="B245" t="str">
        <f t="shared" si="75"/>
        <v>WYInterior LightingLinear Lighting</v>
      </c>
      <c r="C245" t="str">
        <f t="shared" si="76"/>
        <v>WY2019 CPAInterior Lighting_Linear Lighting</v>
      </c>
      <c r="D245" t="s">
        <v>115</v>
      </c>
      <c r="E245" t="s">
        <v>120</v>
      </c>
      <c r="F245" s="4" t="s">
        <v>84</v>
      </c>
      <c r="G245" s="4" t="s">
        <v>18</v>
      </c>
      <c r="H245" s="4" t="s">
        <v>22</v>
      </c>
      <c r="I245" s="6">
        <v>1.7246509498917526</v>
      </c>
      <c r="J245" s="6">
        <v>1.5415598375166626</v>
      </c>
      <c r="K245" s="6">
        <v>3.0033180740724288</v>
      </c>
      <c r="L245" s="6">
        <v>1.9821899288878029</v>
      </c>
      <c r="M245" s="6">
        <v>1.8674442583618971</v>
      </c>
      <c r="N245" s="6">
        <v>5.0106479032102795</v>
      </c>
      <c r="O245" s="6">
        <v>4.0374352350241542</v>
      </c>
      <c r="P245" s="6">
        <v>2.18745514263111</v>
      </c>
      <c r="Q245" s="6">
        <v>1.5127022615307173</v>
      </c>
      <c r="R245" s="6">
        <v>0.45584450142900113</v>
      </c>
      <c r="S245" s="6">
        <v>0.28151989720595638</v>
      </c>
      <c r="T245" s="6">
        <v>0.28151989720595638</v>
      </c>
      <c r="U245" s="6">
        <v>3.907161357362638</v>
      </c>
      <c r="V245" s="6">
        <v>1.464169865932343</v>
      </c>
      <c r="W245" s="2">
        <f t="shared" si="77"/>
        <v>2.0898299364473361</v>
      </c>
    </row>
    <row r="246" spans="1:23" hidden="1" x14ac:dyDescent="0.2">
      <c r="A246" t="str">
        <f t="shared" si="74"/>
        <v/>
      </c>
      <c r="B246" t="str">
        <f t="shared" si="75"/>
        <v>WYExterior LightingGeneral Service Lighting</v>
      </c>
      <c r="C246" t="str">
        <f t="shared" si="76"/>
        <v>WY2019 CPAExterior Lighting_General Service Lighting</v>
      </c>
      <c r="D246" t="s">
        <v>115</v>
      </c>
      <c r="E246" t="s">
        <v>120</v>
      </c>
      <c r="F246" s="4" t="s">
        <v>85</v>
      </c>
      <c r="G246" s="4" t="s">
        <v>23</v>
      </c>
      <c r="H246" s="4" t="s">
        <v>19</v>
      </c>
      <c r="I246" s="6">
        <v>9.5513063085817806E-2</v>
      </c>
      <c r="J246" s="6">
        <v>0.16243010034900959</v>
      </c>
      <c r="K246" s="6">
        <v>0.23794212601226408</v>
      </c>
      <c r="L246" s="6">
        <v>0.23794212601226408</v>
      </c>
      <c r="M246" s="6">
        <v>0.27618212354593696</v>
      </c>
      <c r="N246" s="6">
        <v>0.36198121188018928</v>
      </c>
      <c r="O246" s="6">
        <v>4.4121385283345624E-2</v>
      </c>
      <c r="P246" s="6">
        <v>2.0014407489942935E-2</v>
      </c>
      <c r="Q246" s="6">
        <v>3.990962547375485E-3</v>
      </c>
      <c r="R246" s="6">
        <v>3.8082042924893707E-2</v>
      </c>
      <c r="S246" s="6">
        <v>1.9928645621352149E-2</v>
      </c>
      <c r="T246" s="6">
        <v>1.9928645621352149E-2</v>
      </c>
      <c r="U246" s="6">
        <v>0.10945423176127128</v>
      </c>
      <c r="V246" s="6">
        <v>9.2876428298923994E-2</v>
      </c>
      <c r="W246" s="2">
        <f t="shared" si="77"/>
        <v>0.12288482145956707</v>
      </c>
    </row>
    <row r="247" spans="1:23" hidden="1" x14ac:dyDescent="0.2">
      <c r="A247" t="str">
        <f t="shared" si="74"/>
        <v/>
      </c>
      <c r="B247" t="str">
        <f t="shared" si="75"/>
        <v>WYExterior LightingArea Lighting</v>
      </c>
      <c r="C247" t="str">
        <f t="shared" si="76"/>
        <v>WY2019 CPAExterior Lighting_Area Lighting</v>
      </c>
      <c r="D247" t="s">
        <v>115</v>
      </c>
      <c r="E247" t="s">
        <v>120</v>
      </c>
      <c r="F247" s="4" t="s">
        <v>86</v>
      </c>
      <c r="G247" s="4" t="s">
        <v>23</v>
      </c>
      <c r="H247" s="4" t="s">
        <v>24</v>
      </c>
      <c r="I247" s="6">
        <v>1.2776745024992495</v>
      </c>
      <c r="J247" s="6">
        <v>1.5773307041073741</v>
      </c>
      <c r="K247" s="6">
        <v>0.84447642280672996</v>
      </c>
      <c r="L247" s="6">
        <v>0.84447642280672996</v>
      </c>
      <c r="M247" s="6">
        <v>2.1410175142692172</v>
      </c>
      <c r="N247" s="6">
        <v>1.7833920471292941</v>
      </c>
      <c r="O247" s="6">
        <v>0.66430062146194035</v>
      </c>
      <c r="P247" s="6">
        <v>0.28734694198828503</v>
      </c>
      <c r="Q247" s="6">
        <v>0.12004484213925479</v>
      </c>
      <c r="R247" s="6">
        <v>1.7301616523403083</v>
      </c>
      <c r="S247" s="6">
        <v>0.37757329938433987</v>
      </c>
      <c r="T247" s="6">
        <v>0.37757329938433987</v>
      </c>
      <c r="U247" s="6">
        <v>1.1168155767710217</v>
      </c>
      <c r="V247" s="6">
        <v>0.63826748610116635</v>
      </c>
      <c r="W247" s="2">
        <f t="shared" si="77"/>
        <v>0.98431795237066055</v>
      </c>
    </row>
    <row r="248" spans="1:23" hidden="1" x14ac:dyDescent="0.2">
      <c r="A248" t="str">
        <f t="shared" si="74"/>
        <v/>
      </c>
      <c r="B248" t="str">
        <f t="shared" si="75"/>
        <v>WYExterior LightingLinear Lighting</v>
      </c>
      <c r="C248" t="str">
        <f t="shared" si="76"/>
        <v>WY2019 CPAExterior Lighting_Linear Lighting</v>
      </c>
      <c r="D248" t="s">
        <v>115</v>
      </c>
      <c r="E248" t="s">
        <v>120</v>
      </c>
      <c r="F248" s="4" t="s">
        <v>87</v>
      </c>
      <c r="G248" s="4" t="s">
        <v>23</v>
      </c>
      <c r="H248" s="4" t="s">
        <v>22</v>
      </c>
      <c r="I248" s="6">
        <v>0.17998060318671685</v>
      </c>
      <c r="J248" s="6">
        <v>7.2716734974156386E-2</v>
      </c>
      <c r="K248" s="6">
        <v>7.9875366371784634E-2</v>
      </c>
      <c r="L248" s="6">
        <v>7.9875366371784634E-2</v>
      </c>
      <c r="M248" s="6">
        <v>0.40359773533941284</v>
      </c>
      <c r="N248" s="6">
        <v>0.3815598518016472</v>
      </c>
      <c r="O248" s="6">
        <v>8.1899905131840825E-2</v>
      </c>
      <c r="P248" s="6">
        <v>0.74928674288024677</v>
      </c>
      <c r="Q248" s="6">
        <v>0.6570892244201626</v>
      </c>
      <c r="R248" s="6">
        <v>2.5582070828392617E-2</v>
      </c>
      <c r="S248" s="6">
        <v>7.7353172351847979E-2</v>
      </c>
      <c r="T248" s="6">
        <v>7.7353172351847979E-2</v>
      </c>
      <c r="U248" s="6">
        <v>0.24079761846153852</v>
      </c>
      <c r="V248" s="6">
        <v>5.901349395031337E-2</v>
      </c>
      <c r="W248" s="2">
        <f t="shared" si="77"/>
        <v>0.22614150417297804</v>
      </c>
    </row>
    <row r="249" spans="1:23" hidden="1" x14ac:dyDescent="0.2">
      <c r="A249" t="str">
        <f t="shared" si="74"/>
        <v/>
      </c>
      <c r="B249" t="str">
        <f t="shared" si="75"/>
        <v>WYRefrigeration Walk-in Refrigerator/Freezer</v>
      </c>
      <c r="C249" t="str">
        <f t="shared" si="76"/>
        <v>WY2019 CPARefrigeration _Walk-in Refrigerator/Freezer</v>
      </c>
      <c r="D249" t="s">
        <v>115</v>
      </c>
      <c r="E249" t="s">
        <v>120</v>
      </c>
      <c r="F249" s="4" t="s">
        <v>88</v>
      </c>
      <c r="G249" s="4" t="s">
        <v>25</v>
      </c>
      <c r="H249" s="4" t="s">
        <v>26</v>
      </c>
      <c r="I249" s="6">
        <v>0.13748801910765931</v>
      </c>
      <c r="J249" s="6">
        <v>0.63988201000428735</v>
      </c>
      <c r="K249" s="6">
        <v>0.3260751729760637</v>
      </c>
      <c r="L249" s="6">
        <v>0.19921965800887542</v>
      </c>
      <c r="M249" s="6">
        <v>6.7783804910282699</v>
      </c>
      <c r="N249" s="6">
        <v>5.1265126589665995</v>
      </c>
      <c r="O249" s="6">
        <v>0.23474967628341345</v>
      </c>
      <c r="P249" s="6">
        <v>0.15955923110993098</v>
      </c>
      <c r="Q249" s="6">
        <v>0.1684926358656495</v>
      </c>
      <c r="R249" s="6">
        <v>0.37958714812755084</v>
      </c>
      <c r="S249" s="6">
        <v>0.43044210342965455</v>
      </c>
      <c r="T249" s="6">
        <v>14.839121687032428</v>
      </c>
      <c r="U249" s="6">
        <v>0.10333911082569557</v>
      </c>
      <c r="V249" s="6">
        <v>0.55056167297007075</v>
      </c>
      <c r="W249" s="2">
        <f t="shared" si="77"/>
        <v>2.148100805409725</v>
      </c>
    </row>
    <row r="250" spans="1:23" hidden="1" x14ac:dyDescent="0.2">
      <c r="A250" t="str">
        <f t="shared" si="74"/>
        <v/>
      </c>
      <c r="B250" t="str">
        <f t="shared" si="75"/>
        <v>WYRefrigeration Reach-in Refrigerator/Freezer</v>
      </c>
      <c r="C250" t="str">
        <f t="shared" si="76"/>
        <v>WY2019 CPARefrigeration _Reach-in Refrigerator/Freezer</v>
      </c>
      <c r="D250" t="s">
        <v>115</v>
      </c>
      <c r="E250" t="s">
        <v>120</v>
      </c>
      <c r="F250" s="4" t="s">
        <v>89</v>
      </c>
      <c r="G250" s="4" t="s">
        <v>25</v>
      </c>
      <c r="H250" s="4" t="s">
        <v>27</v>
      </c>
      <c r="I250" s="6">
        <v>3.0857315894769182E-2</v>
      </c>
      <c r="J250" s="6">
        <v>0.14361281401996845</v>
      </c>
      <c r="K250" s="6">
        <v>7.3183137580046548E-2</v>
      </c>
      <c r="L250" s="6">
        <v>4.4712142625417228E-2</v>
      </c>
      <c r="M250" s="6">
        <v>3.0426306150038602</v>
      </c>
      <c r="N250" s="6">
        <v>0.32873601139517733</v>
      </c>
      <c r="O250" s="6">
        <v>5.2686371978346094E-2</v>
      </c>
      <c r="P250" s="6">
        <v>7.1621798470021536E-2</v>
      </c>
      <c r="Q250" s="6">
        <v>7.5631760855866731E-2</v>
      </c>
      <c r="R250" s="6">
        <v>8.5193172578874238E-2</v>
      </c>
      <c r="S250" s="6">
        <v>9.660687561100964E-2</v>
      </c>
      <c r="T250" s="6">
        <v>0.66608780673336632</v>
      </c>
      <c r="U250" s="6">
        <v>2.3193057895001753E-2</v>
      </c>
      <c r="V250" s="6">
        <v>0.12356607923114403</v>
      </c>
      <c r="W250" s="2">
        <f t="shared" si="77"/>
        <v>0.34702278284806204</v>
      </c>
    </row>
    <row r="251" spans="1:23" hidden="1" x14ac:dyDescent="0.2">
      <c r="A251" t="str">
        <f t="shared" si="74"/>
        <v/>
      </c>
      <c r="B251" t="str">
        <f t="shared" si="75"/>
        <v>WYRefrigeration Glass Door Display</v>
      </c>
      <c r="C251" t="str">
        <f t="shared" si="76"/>
        <v>WY2019 CPARefrigeration _Glass Door Display</v>
      </c>
      <c r="D251" t="s">
        <v>115</v>
      </c>
      <c r="E251" t="s">
        <v>120</v>
      </c>
      <c r="F251" s="4" t="s">
        <v>90</v>
      </c>
      <c r="G251" s="4" t="s">
        <v>25</v>
      </c>
      <c r="H251" s="4" t="s">
        <v>28</v>
      </c>
      <c r="I251" s="6">
        <v>3.1669350523578894E-2</v>
      </c>
      <c r="J251" s="6">
        <v>0.14739209859944133</v>
      </c>
      <c r="K251" s="6">
        <v>7.5109009621626727E-2</v>
      </c>
      <c r="L251" s="6">
        <v>4.5888777957665043E-2</v>
      </c>
      <c r="M251" s="6">
        <v>1.5613499208572441</v>
      </c>
      <c r="N251" s="6">
        <v>3.3738695906347145</v>
      </c>
      <c r="O251" s="6">
        <v>5.4072855451460462E-2</v>
      </c>
      <c r="P251" s="6">
        <v>3.6753291320142628E-2</v>
      </c>
      <c r="Q251" s="6">
        <v>3.8811035176036873E-2</v>
      </c>
      <c r="R251" s="6">
        <v>8.7435098173055142E-2</v>
      </c>
      <c r="S251" s="6">
        <v>9.9149161811299361E-2</v>
      </c>
      <c r="T251" s="6">
        <v>0.68361643322634968</v>
      </c>
      <c r="U251" s="6">
        <v>2.3803401523817588E-2</v>
      </c>
      <c r="V251" s="6">
        <v>0.12681781815827942</v>
      </c>
      <c r="W251" s="2">
        <f t="shared" si="77"/>
        <v>0.45612413164533649</v>
      </c>
    </row>
    <row r="252" spans="1:23" hidden="1" x14ac:dyDescent="0.2">
      <c r="A252" t="str">
        <f t="shared" si="74"/>
        <v/>
      </c>
      <c r="B252" t="str">
        <f t="shared" si="75"/>
        <v>WYRefrigeration Open Display Case</v>
      </c>
      <c r="C252" t="str">
        <f t="shared" si="76"/>
        <v>WY2019 CPARefrigeration _Open Display Case</v>
      </c>
      <c r="D252" t="s">
        <v>115</v>
      </c>
      <c r="E252" t="s">
        <v>120</v>
      </c>
      <c r="F252" s="4" t="s">
        <v>91</v>
      </c>
      <c r="G252" s="4" t="s">
        <v>25</v>
      </c>
      <c r="H252" s="4" t="s">
        <v>29</v>
      </c>
      <c r="I252" s="6">
        <v>0.18771804514194187</v>
      </c>
      <c r="J252" s="6">
        <v>0.87365721623673975</v>
      </c>
      <c r="K252" s="6">
        <v>0.44520383985208845</v>
      </c>
      <c r="L252" s="6">
        <v>0.27200278975572889</v>
      </c>
      <c r="M252" s="6">
        <v>9.254801569347924</v>
      </c>
      <c r="N252" s="6">
        <v>19.998395724795564</v>
      </c>
      <c r="O252" s="6">
        <v>0.32051338447984912</v>
      </c>
      <c r="P252" s="6">
        <v>0.21785277831993255</v>
      </c>
      <c r="Q252" s="6">
        <v>0.23004992311908826</v>
      </c>
      <c r="R252" s="6">
        <v>0.5182659396067989</v>
      </c>
      <c r="S252" s="6">
        <v>0.58770030092097625</v>
      </c>
      <c r="T252" s="6">
        <v>4.0520925863829547</v>
      </c>
      <c r="U252" s="6">
        <v>0.14109313667335671</v>
      </c>
      <c r="V252" s="6">
        <v>0.75170448778588328</v>
      </c>
      <c r="W252" s="2">
        <f t="shared" si="77"/>
        <v>2.703646551601345</v>
      </c>
    </row>
    <row r="253" spans="1:23" hidden="1" x14ac:dyDescent="0.2">
      <c r="A253" t="str">
        <f t="shared" si="74"/>
        <v/>
      </c>
      <c r="B253" t="str">
        <f t="shared" si="75"/>
        <v>WYRefrigeration Icemaker</v>
      </c>
      <c r="C253" t="str">
        <f t="shared" si="76"/>
        <v>WY2019 CPARefrigeration _Icemaker</v>
      </c>
      <c r="D253" t="s">
        <v>115</v>
      </c>
      <c r="E253" t="s">
        <v>120</v>
      </c>
      <c r="F253" s="4" t="s">
        <v>92</v>
      </c>
      <c r="G253" s="4" t="s">
        <v>25</v>
      </c>
      <c r="H253" s="4" t="s">
        <v>30</v>
      </c>
      <c r="I253" s="6">
        <v>5.1872772088364619E-2</v>
      </c>
      <c r="J253" s="6">
        <v>0.24142069893672594</v>
      </c>
      <c r="K253" s="6">
        <v>0.24604941203228287</v>
      </c>
      <c r="L253" s="6">
        <v>0.1503269300479817</v>
      </c>
      <c r="M253" s="6">
        <v>2.5574111011374554</v>
      </c>
      <c r="N253" s="6">
        <v>0.27631126852531485</v>
      </c>
      <c r="O253" s="6">
        <v>0.17713712852509203</v>
      </c>
      <c r="P253" s="6">
        <v>0.12040001279644671</v>
      </c>
      <c r="Q253" s="6">
        <v>0.12714097061770438</v>
      </c>
      <c r="R253" s="6">
        <v>0.14321420695627596</v>
      </c>
      <c r="S253" s="6">
        <v>0.1624012424745078</v>
      </c>
      <c r="T253" s="6">
        <v>1.1197286603717749</v>
      </c>
      <c r="U253" s="6">
        <v>3.8988751008755582E-2</v>
      </c>
      <c r="V253" s="6">
        <v>0.20772108266540742</v>
      </c>
      <c r="W253" s="2">
        <f t="shared" si="77"/>
        <v>0.40143744558457778</v>
      </c>
    </row>
    <row r="254" spans="1:23" hidden="1" x14ac:dyDescent="0.2">
      <c r="A254" t="str">
        <f t="shared" si="74"/>
        <v/>
      </c>
      <c r="B254" t="str">
        <f t="shared" si="75"/>
        <v>WYRefrigeration Vending Machine</v>
      </c>
      <c r="C254" t="str">
        <f t="shared" si="76"/>
        <v>WY2019 CPARefrigeration _Vending Machine</v>
      </c>
      <c r="D254" t="s">
        <v>115</v>
      </c>
      <c r="E254" t="s">
        <v>120</v>
      </c>
      <c r="F254" s="4" t="s">
        <v>93</v>
      </c>
      <c r="G254" s="4" t="s">
        <v>25</v>
      </c>
      <c r="H254" s="4" t="s">
        <v>31</v>
      </c>
      <c r="I254" s="6">
        <v>4.8722077728582919E-2</v>
      </c>
      <c r="J254" s="6">
        <v>0.11337853738418562</v>
      </c>
      <c r="K254" s="6">
        <v>0.11555232249481034</v>
      </c>
      <c r="L254" s="6">
        <v>7.0598119934869294E-2</v>
      </c>
      <c r="M254" s="6">
        <v>1.2010384006594184</v>
      </c>
      <c r="N254" s="6">
        <v>0.2595284300488242</v>
      </c>
      <c r="O254" s="6">
        <v>8.3189008386862259E-2</v>
      </c>
      <c r="P254" s="6">
        <v>5.6543525107911732E-2</v>
      </c>
      <c r="Q254" s="6">
        <v>5.9709284886210572E-2</v>
      </c>
      <c r="R254" s="6">
        <v>0.13451553565085406</v>
      </c>
      <c r="S254" s="6">
        <v>7.626858600869181E-2</v>
      </c>
      <c r="T254" s="6">
        <v>0.52585879478949971</v>
      </c>
      <c r="U254" s="6">
        <v>1.8310308864475069E-2</v>
      </c>
      <c r="V254" s="6">
        <v>0.19510433562812216</v>
      </c>
      <c r="W254" s="2">
        <f t="shared" si="77"/>
        <v>0.21130837625523702</v>
      </c>
    </row>
    <row r="255" spans="1:23" hidden="1" x14ac:dyDescent="0.2">
      <c r="A255" t="str">
        <f t="shared" si="74"/>
        <v/>
      </c>
      <c r="B255" t="str">
        <f t="shared" si="75"/>
        <v>WYFood PreparationOven</v>
      </c>
      <c r="C255" t="str">
        <f t="shared" si="76"/>
        <v>WY2019 CPAFood Preparation_Oven</v>
      </c>
      <c r="D255" t="s">
        <v>115</v>
      </c>
      <c r="E255" t="s">
        <v>120</v>
      </c>
      <c r="F255" s="4" t="s">
        <v>94</v>
      </c>
      <c r="G255" s="4" t="s">
        <v>32</v>
      </c>
      <c r="H255" s="4" t="s">
        <v>33</v>
      </c>
      <c r="I255" s="6">
        <v>8.3985940717031346E-2</v>
      </c>
      <c r="J255" s="6">
        <v>0.17492292259080544</v>
      </c>
      <c r="K255" s="6">
        <v>0.14843522994354469</v>
      </c>
      <c r="L255" s="6">
        <v>0.17492292259080547</v>
      </c>
      <c r="M255" s="6">
        <v>16.941347696793915</v>
      </c>
      <c r="N255" s="6">
        <v>0.60035885685562684</v>
      </c>
      <c r="O255" s="6">
        <v>0.49090193623934075</v>
      </c>
      <c r="P255" s="6">
        <v>0.22890841865875849</v>
      </c>
      <c r="Q255" s="6">
        <v>0.1123901481261322</v>
      </c>
      <c r="R255" s="6">
        <v>0.24496184676012958</v>
      </c>
      <c r="S255" s="6">
        <v>3.007380092614359E-2</v>
      </c>
      <c r="T255" s="6">
        <v>5.2952824468448373E-2</v>
      </c>
      <c r="U255" s="6">
        <v>7.0279052226111374E-2</v>
      </c>
      <c r="V255" s="6">
        <v>7.7282449811668E-2</v>
      </c>
      <c r="W255" s="2">
        <f t="shared" si="77"/>
        <v>1.3879802890506046</v>
      </c>
    </row>
    <row r="256" spans="1:23" hidden="1" x14ac:dyDescent="0.2">
      <c r="A256" t="str">
        <f t="shared" si="74"/>
        <v/>
      </c>
      <c r="B256" t="str">
        <f t="shared" si="75"/>
        <v>WYFood PreparationFryer</v>
      </c>
      <c r="C256" t="str">
        <f t="shared" si="76"/>
        <v>WY2019 CPAFood Preparation_Fryer</v>
      </c>
      <c r="D256" t="s">
        <v>115</v>
      </c>
      <c r="E256" t="s">
        <v>120</v>
      </c>
      <c r="F256" s="4" t="s">
        <v>95</v>
      </c>
      <c r="G256" s="4" t="s">
        <v>32</v>
      </c>
      <c r="H256" s="4" t="s">
        <v>34</v>
      </c>
      <c r="I256" s="6">
        <v>0.12145541256856369</v>
      </c>
      <c r="J256" s="6">
        <v>0.2529630024928316</v>
      </c>
      <c r="K256" s="6">
        <v>0.2146580956120305</v>
      </c>
      <c r="L256" s="6">
        <v>0.2529630024928316</v>
      </c>
      <c r="M256" s="6">
        <v>24.499557383231537</v>
      </c>
      <c r="N256" s="6">
        <v>0.86820284473880727</v>
      </c>
      <c r="O256" s="6">
        <v>0.70991283407229977</v>
      </c>
      <c r="P256" s="6">
        <v>0.33103357765901731</v>
      </c>
      <c r="Q256" s="6">
        <v>0.16253186774787456</v>
      </c>
      <c r="R256" s="6">
        <v>0.35424907916493076</v>
      </c>
      <c r="S256" s="6">
        <v>4.3490920835145372E-2</v>
      </c>
      <c r="T256" s="6">
        <v>7.657718765281292E-2</v>
      </c>
      <c r="U256" s="6">
        <v>0.10163333541513857</v>
      </c>
      <c r="V256" s="6">
        <v>0.11176122748699545</v>
      </c>
      <c r="W256" s="2">
        <f t="shared" si="77"/>
        <v>2.0072135550836294</v>
      </c>
    </row>
    <row r="257" spans="1:23" hidden="1" x14ac:dyDescent="0.2">
      <c r="A257" t="str">
        <f t="shared" si="74"/>
        <v/>
      </c>
      <c r="B257" t="str">
        <f t="shared" si="75"/>
        <v>WYFood PreparationDishwasher</v>
      </c>
      <c r="C257" t="str">
        <f t="shared" si="76"/>
        <v>WY2019 CPAFood Preparation_Dishwasher</v>
      </c>
      <c r="D257" t="s">
        <v>115</v>
      </c>
      <c r="E257" t="s">
        <v>120</v>
      </c>
      <c r="F257" s="4" t="s">
        <v>96</v>
      </c>
      <c r="G257" s="4" t="s">
        <v>32</v>
      </c>
      <c r="H257" s="4" t="s">
        <v>35</v>
      </c>
      <c r="I257" s="6">
        <v>0.16715950936574078</v>
      </c>
      <c r="J257" s="6">
        <v>0.34815386560492456</v>
      </c>
      <c r="K257" s="6">
        <v>0.29543468821231167</v>
      </c>
      <c r="L257" s="6">
        <v>0.34815386560492462</v>
      </c>
      <c r="M257" s="6">
        <v>16.859413282824708</v>
      </c>
      <c r="N257" s="6">
        <v>1.1949106135928851</v>
      </c>
      <c r="O257" s="6">
        <v>0.97705551795789791</v>
      </c>
      <c r="P257" s="6">
        <v>0.45560267142338656</v>
      </c>
      <c r="Q257" s="6">
        <v>0.22369317838095482</v>
      </c>
      <c r="R257" s="6">
        <v>0.48755424739137715</v>
      </c>
      <c r="S257" s="6">
        <v>5.985670654704809E-2</v>
      </c>
      <c r="T257" s="6">
        <v>0.10539345135752025</v>
      </c>
      <c r="U257" s="6">
        <v>0.13987831520977098</v>
      </c>
      <c r="V257" s="6">
        <v>0.15381736851202754</v>
      </c>
      <c r="W257" s="2">
        <f t="shared" si="77"/>
        <v>1.5582912344275339</v>
      </c>
    </row>
    <row r="258" spans="1:23" hidden="1" x14ac:dyDescent="0.2">
      <c r="A258" t="str">
        <f t="shared" si="74"/>
        <v/>
      </c>
      <c r="B258" t="str">
        <f t="shared" si="75"/>
        <v>WYFood PreparationHot Food Container</v>
      </c>
      <c r="C258" t="str">
        <f t="shared" si="76"/>
        <v>WY2019 CPAFood Preparation_Hot Food Container</v>
      </c>
      <c r="D258" t="s">
        <v>115</v>
      </c>
      <c r="E258" t="s">
        <v>120</v>
      </c>
      <c r="F258" s="4" t="s">
        <v>97</v>
      </c>
      <c r="G258" s="4" t="s">
        <v>32</v>
      </c>
      <c r="H258" s="4" t="s">
        <v>36</v>
      </c>
      <c r="I258" s="6">
        <v>2.2878664504141964E-2</v>
      </c>
      <c r="J258" s="6">
        <v>4.7650866631627486E-2</v>
      </c>
      <c r="K258" s="6">
        <v>4.0435337122857969E-2</v>
      </c>
      <c r="L258" s="6">
        <v>4.7650866631627493E-2</v>
      </c>
      <c r="M258" s="6">
        <v>2.3075017490657608</v>
      </c>
      <c r="N258" s="6">
        <v>0.16354414501788989</v>
      </c>
      <c r="O258" s="6">
        <v>0.13372691438313578</v>
      </c>
      <c r="P258" s="6">
        <v>6.2357090579154291E-2</v>
      </c>
      <c r="Q258" s="6">
        <v>3.0616273040413321E-2</v>
      </c>
      <c r="R258" s="6">
        <v>6.6730215325236389E-2</v>
      </c>
      <c r="S258" s="6">
        <v>8.1924235875596389E-3</v>
      </c>
      <c r="T258" s="6">
        <v>1.4424913208296947E-2</v>
      </c>
      <c r="U258" s="6">
        <v>1.9144762133077024E-2</v>
      </c>
      <c r="V258" s="6">
        <v>2.1052562205102359E-2</v>
      </c>
      <c r="W258" s="2">
        <f t="shared" si="77"/>
        <v>0.21327905595970581</v>
      </c>
    </row>
    <row r="259" spans="1:23" hidden="1" x14ac:dyDescent="0.2">
      <c r="A259" t="str">
        <f t="shared" ref="A259:A322" si="78">IF(D259=D258,"",1)</f>
        <v/>
      </c>
      <c r="B259" t="str">
        <f t="shared" ref="B259:B322" si="79">D259&amp;G259&amp;H259</f>
        <v>WYFood PreparationSteamer</v>
      </c>
      <c r="C259" t="str">
        <f t="shared" ref="C259:C322" si="80">D259&amp;E259&amp;F259</f>
        <v>WY2019 CPAFood Preparation_Steamer</v>
      </c>
      <c r="D259" t="s">
        <v>115</v>
      </c>
      <c r="E259" t="s">
        <v>120</v>
      </c>
      <c r="F259" s="4" t="s">
        <v>98</v>
      </c>
      <c r="G259" s="4" t="s">
        <v>32</v>
      </c>
      <c r="H259" s="4" t="s">
        <v>37</v>
      </c>
      <c r="I259" s="6">
        <v>0.12257035316146897</v>
      </c>
      <c r="J259" s="6">
        <v>0.25528516100366155</v>
      </c>
      <c r="K259" s="6">
        <v>0.21662862141513944</v>
      </c>
      <c r="L259" s="6">
        <v>0.25528516100366155</v>
      </c>
      <c r="M259" s="6">
        <v>12.36222963331158</v>
      </c>
      <c r="N259" s="6">
        <v>0.87617280321166391</v>
      </c>
      <c r="O259" s="6">
        <v>0.71642971643589803</v>
      </c>
      <c r="P259" s="6">
        <v>0.33407241113330433</v>
      </c>
      <c r="Q259" s="6">
        <v>0.16402388340333593</v>
      </c>
      <c r="R259" s="6">
        <v>0.35750102710209924</v>
      </c>
      <c r="S259" s="6">
        <v>4.3890160292955123E-2</v>
      </c>
      <c r="T259" s="6">
        <v>7.7280153565974258E-2</v>
      </c>
      <c r="U259" s="6">
        <v>0.10256631261928521</v>
      </c>
      <c r="V259" s="6">
        <v>0.112787177064729</v>
      </c>
      <c r="W259" s="2">
        <f t="shared" si="77"/>
        <v>1.1426230410517684</v>
      </c>
    </row>
    <row r="260" spans="1:23" hidden="1" x14ac:dyDescent="0.2">
      <c r="A260" t="str">
        <f t="shared" si="78"/>
        <v/>
      </c>
      <c r="B260" t="str">
        <f t="shared" si="79"/>
        <v>WYOffice EquipmentDesktop Computer</v>
      </c>
      <c r="C260" t="str">
        <f t="shared" si="80"/>
        <v>WY2019 CPAOffice Equipment_Desktop Computer</v>
      </c>
      <c r="D260" t="s">
        <v>115</v>
      </c>
      <c r="E260" t="s">
        <v>120</v>
      </c>
      <c r="F260" s="4" t="s">
        <v>99</v>
      </c>
      <c r="G260" s="4" t="s">
        <v>38</v>
      </c>
      <c r="H260" s="4" t="s">
        <v>39</v>
      </c>
      <c r="I260" s="6">
        <v>2.3470947781525466</v>
      </c>
      <c r="J260" s="6">
        <v>1.2409215803071783</v>
      </c>
      <c r="K260" s="6">
        <v>0.30331821961957245</v>
      </c>
      <c r="L260" s="6">
        <v>0.10277080910218352</v>
      </c>
      <c r="M260" s="6">
        <v>0.29218666435561025</v>
      </c>
      <c r="N260" s="6">
        <v>0.15991333774385222</v>
      </c>
      <c r="O260" s="6">
        <v>0.55738272333901806</v>
      </c>
      <c r="P260" s="6">
        <v>0.47484456508507095</v>
      </c>
      <c r="Q260" s="6">
        <v>0.29010358746203213</v>
      </c>
      <c r="R260" s="6">
        <v>8.346119549146909E-2</v>
      </c>
      <c r="S260" s="6">
        <v>8.8429657837817741E-2</v>
      </c>
      <c r="T260" s="6">
        <v>6.490785995961576E-2</v>
      </c>
      <c r="U260" s="6">
        <v>5.4010805976660627</v>
      </c>
      <c r="V260" s="6">
        <v>0.19753969006608063</v>
      </c>
      <c r="W260" s="2">
        <f t="shared" si="77"/>
        <v>0.82885394758486497</v>
      </c>
    </row>
    <row r="261" spans="1:23" hidden="1" x14ac:dyDescent="0.2">
      <c r="A261" t="str">
        <f t="shared" si="78"/>
        <v/>
      </c>
      <c r="B261" t="str">
        <f t="shared" si="79"/>
        <v>WYOffice EquipmentLaptop</v>
      </c>
      <c r="C261" t="str">
        <f t="shared" si="80"/>
        <v>WY2019 CPAOffice Equipment_Laptop</v>
      </c>
      <c r="D261" t="s">
        <v>115</v>
      </c>
      <c r="E261" t="s">
        <v>120</v>
      </c>
      <c r="F261" s="4" t="s">
        <v>100</v>
      </c>
      <c r="G261" s="4" t="s">
        <v>38</v>
      </c>
      <c r="H261" s="4" t="s">
        <v>40</v>
      </c>
      <c r="I261" s="6">
        <v>0.36241904662649616</v>
      </c>
      <c r="J261" s="6">
        <v>0.19161289107684371</v>
      </c>
      <c r="K261" s="6">
        <v>4.6835901558904575E-2</v>
      </c>
      <c r="L261" s="6">
        <v>1.5869021993719513E-2</v>
      </c>
      <c r="M261" s="6">
        <v>3.6093646773340093E-2</v>
      </c>
      <c r="N261" s="6">
        <v>2.4692500681036008E-2</v>
      </c>
      <c r="O261" s="6">
        <v>3.4426579970939349E-2</v>
      </c>
      <c r="P261" s="6">
        <v>2.1996476176734902E-2</v>
      </c>
      <c r="Q261" s="6">
        <v>1.7918162755007867E-2</v>
      </c>
      <c r="R261" s="6">
        <v>1.2887390480300376E-2</v>
      </c>
      <c r="S261" s="6">
        <v>1.0923663615259838E-2</v>
      </c>
      <c r="T261" s="6">
        <v>8.0180297597172399E-3</v>
      </c>
      <c r="U261" s="6">
        <v>0.33359615456172742</v>
      </c>
      <c r="V261" s="6">
        <v>3.0502452142556567E-2</v>
      </c>
      <c r="W261" s="2">
        <f t="shared" si="77"/>
        <v>8.1985137012327389E-2</v>
      </c>
    </row>
    <row r="262" spans="1:23" hidden="1" x14ac:dyDescent="0.2">
      <c r="A262" t="str">
        <f t="shared" si="78"/>
        <v/>
      </c>
      <c r="B262" t="str">
        <f t="shared" si="79"/>
        <v>WYOffice EquipmentServer</v>
      </c>
      <c r="C262" t="str">
        <f t="shared" si="80"/>
        <v>WY2019 CPAOffice Equipment_Server</v>
      </c>
      <c r="D262" t="s">
        <v>115</v>
      </c>
      <c r="E262" t="s">
        <v>120</v>
      </c>
      <c r="F262" s="4" t="s">
        <v>101</v>
      </c>
      <c r="G262" s="4" t="s">
        <v>38</v>
      </c>
      <c r="H262" s="4" t="s">
        <v>41</v>
      </c>
      <c r="I262" s="6">
        <v>0.23010733119142612</v>
      </c>
      <c r="J262" s="6">
        <v>0.36497693538446419</v>
      </c>
      <c r="K262" s="6">
        <v>4.4605620532290065E-2</v>
      </c>
      <c r="L262" s="6">
        <v>0.12090683423786296</v>
      </c>
      <c r="M262" s="6">
        <v>0.34374901688895326</v>
      </c>
      <c r="N262" s="6">
        <v>9.4066669261089544E-2</v>
      </c>
      <c r="O262" s="6">
        <v>6.557443803988447E-2</v>
      </c>
      <c r="P262" s="6">
        <v>5.586406648059658E-2</v>
      </c>
      <c r="Q262" s="6">
        <v>6.8259667638125202E-2</v>
      </c>
      <c r="R262" s="6">
        <v>4.9094820877334765E-2</v>
      </c>
      <c r="S262" s="6">
        <v>0.10403489157390321</v>
      </c>
      <c r="T262" s="6">
        <v>7.6362188187783231E-2</v>
      </c>
      <c r="U262" s="6">
        <v>63.542124678424265</v>
      </c>
      <c r="V262" s="6">
        <v>0.11619981768592978</v>
      </c>
      <c r="W262" s="2">
        <f t="shared" si="77"/>
        <v>4.6625662126002796</v>
      </c>
    </row>
    <row r="263" spans="1:23" hidden="1" x14ac:dyDescent="0.2">
      <c r="A263" t="str">
        <f t="shared" si="78"/>
        <v/>
      </c>
      <c r="B263" t="str">
        <f t="shared" si="79"/>
        <v>WYOffice EquipmentMonitor</v>
      </c>
      <c r="C263" t="str">
        <f t="shared" si="80"/>
        <v>WY2019 CPAOffice Equipment_Monitor</v>
      </c>
      <c r="D263" t="s">
        <v>115</v>
      </c>
      <c r="E263" t="s">
        <v>120</v>
      </c>
      <c r="F263" s="4" t="s">
        <v>102</v>
      </c>
      <c r="G263" s="4" t="s">
        <v>38</v>
      </c>
      <c r="H263" s="4" t="s">
        <v>42</v>
      </c>
      <c r="I263" s="6">
        <v>0.41419319614456707</v>
      </c>
      <c r="J263" s="6">
        <v>0.21898616123067852</v>
      </c>
      <c r="K263" s="6">
        <v>5.3526744638748076E-2</v>
      </c>
      <c r="L263" s="6">
        <v>1.8136025135679443E-2</v>
      </c>
      <c r="M263" s="6">
        <v>5.1562352533342994E-2</v>
      </c>
      <c r="N263" s="6">
        <v>2.8220000778326863E-2</v>
      </c>
      <c r="O263" s="6">
        <v>9.8361657059826704E-2</v>
      </c>
      <c r="P263" s="6">
        <v>8.3796099720894857E-2</v>
      </c>
      <c r="Q263" s="6">
        <v>5.1194750728593898E-2</v>
      </c>
      <c r="R263" s="6">
        <v>1.4728446263200428E-2</v>
      </c>
      <c r="S263" s="6">
        <v>1.560523373608548E-2</v>
      </c>
      <c r="T263" s="6">
        <v>1.1454328228167485E-2</v>
      </c>
      <c r="U263" s="6">
        <v>0.95313187017636392</v>
      </c>
      <c r="V263" s="6">
        <v>3.4859945305778933E-2</v>
      </c>
      <c r="W263" s="2">
        <f t="shared" si="77"/>
        <v>0.14626834369144676</v>
      </c>
    </row>
    <row r="264" spans="1:23" hidden="1" x14ac:dyDescent="0.2">
      <c r="A264" t="str">
        <f t="shared" si="78"/>
        <v/>
      </c>
      <c r="B264" t="str">
        <f t="shared" si="79"/>
        <v>WYOffice EquipmentPrinter/Copier/Fax</v>
      </c>
      <c r="C264" t="str">
        <f t="shared" si="80"/>
        <v>WY2019 CPAOffice Equipment_Printer/Copier/Fax</v>
      </c>
      <c r="D264" t="s">
        <v>115</v>
      </c>
      <c r="E264" t="s">
        <v>120</v>
      </c>
      <c r="F264" s="4" t="s">
        <v>103</v>
      </c>
      <c r="G264" s="4" t="s">
        <v>38</v>
      </c>
      <c r="H264" s="4" t="s">
        <v>43</v>
      </c>
      <c r="I264" s="6">
        <v>0.21415626542022179</v>
      </c>
      <c r="J264" s="6">
        <v>0.16983834683092186</v>
      </c>
      <c r="K264" s="6">
        <v>4.1513553959739019E-2</v>
      </c>
      <c r="L264" s="6">
        <v>1.1252555905149413E-2</v>
      </c>
      <c r="M264" s="6">
        <v>6.3984059367121926E-2</v>
      </c>
      <c r="N264" s="6">
        <v>1.7509191458759329E-2</v>
      </c>
      <c r="O264" s="6">
        <v>6.1028810707334138E-2</v>
      </c>
      <c r="P264" s="6">
        <v>6.498945397962469E-2</v>
      </c>
      <c r="Q264" s="6">
        <v>3.1763949945700705E-2</v>
      </c>
      <c r="R264" s="6">
        <v>9.1383124875914455E-3</v>
      </c>
      <c r="S264" s="6">
        <v>9.68231813280661E-3</v>
      </c>
      <c r="T264" s="6">
        <v>7.1068752816082232E-3</v>
      </c>
      <c r="U264" s="6">
        <v>0.59137377533951818</v>
      </c>
      <c r="V264" s="6">
        <v>2.1628966682011197E-2</v>
      </c>
      <c r="W264" s="2">
        <f t="shared" si="77"/>
        <v>9.3926173964150594E-2</v>
      </c>
    </row>
    <row r="265" spans="1:23" hidden="1" x14ac:dyDescent="0.2">
      <c r="A265" t="str">
        <f t="shared" si="78"/>
        <v/>
      </c>
      <c r="B265" t="str">
        <f t="shared" si="79"/>
        <v>WYOffice EquipmentPOS Terminal</v>
      </c>
      <c r="C265" t="str">
        <f t="shared" si="80"/>
        <v>WY2019 CPAOffice Equipment_POS Terminal</v>
      </c>
      <c r="D265" t="s">
        <v>115</v>
      </c>
      <c r="E265" t="s">
        <v>120</v>
      </c>
      <c r="F265" s="4" t="s">
        <v>104</v>
      </c>
      <c r="G265" s="4" t="s">
        <v>38</v>
      </c>
      <c r="H265" s="4" t="s">
        <v>44</v>
      </c>
      <c r="I265" s="6">
        <v>3.0728916519521702E-2</v>
      </c>
      <c r="J265" s="6">
        <v>9.7479256492267324E-2</v>
      </c>
      <c r="K265" s="6">
        <v>7.1480506902994838E-3</v>
      </c>
      <c r="L265" s="6">
        <v>3.229220031102923E-2</v>
      </c>
      <c r="M265" s="6">
        <v>9.1809633260757931E-2</v>
      </c>
      <c r="N265" s="6">
        <v>6.280909895454001E-2</v>
      </c>
      <c r="O265" s="6">
        <v>4.3784598732881194E-2</v>
      </c>
      <c r="P265" s="6">
        <v>1.8650451361490836E-2</v>
      </c>
      <c r="Q265" s="6">
        <v>9.1155097825079689E-3</v>
      </c>
      <c r="R265" s="6">
        <v>1.3112408409321492E-2</v>
      </c>
      <c r="S265" s="6">
        <v>2.7785985624529982E-2</v>
      </c>
      <c r="T265" s="6">
        <v>2.0395067761820439E-2</v>
      </c>
      <c r="U265" s="6">
        <v>0.16971042466195815</v>
      </c>
      <c r="V265" s="6">
        <v>3.1035034640283742E-2</v>
      </c>
      <c r="W265" s="2">
        <f t="shared" si="77"/>
        <v>4.6846902657372111E-2</v>
      </c>
    </row>
    <row r="266" spans="1:23" hidden="1" x14ac:dyDescent="0.2">
      <c r="A266" t="str">
        <f t="shared" si="78"/>
        <v/>
      </c>
      <c r="B266" t="str">
        <f t="shared" si="79"/>
        <v>WYMiscellaneousNon-HVAC Motors</v>
      </c>
      <c r="C266" t="str">
        <f t="shared" si="80"/>
        <v>WY2019 CPAMiscellaneous_Non-HVAC Motors</v>
      </c>
      <c r="D266" t="s">
        <v>115</v>
      </c>
      <c r="E266" t="s">
        <v>120</v>
      </c>
      <c r="F266" s="4" t="s">
        <v>105</v>
      </c>
      <c r="G266" s="4" t="s">
        <v>45</v>
      </c>
      <c r="H266" s="4" t="s">
        <v>46</v>
      </c>
      <c r="I266" s="6">
        <v>0.31777429532692775</v>
      </c>
      <c r="J266" s="6">
        <v>0.23719108358076363</v>
      </c>
      <c r="K266" s="6">
        <v>0.17580336904146063</v>
      </c>
      <c r="L266" s="6">
        <v>0.12151889078577457</v>
      </c>
      <c r="M266" s="6">
        <v>0.51711784672635641</v>
      </c>
      <c r="N266" s="6">
        <v>0.14838935921724108</v>
      </c>
      <c r="O266" s="6">
        <v>0.5252458931314401</v>
      </c>
      <c r="P266" s="6">
        <v>7.5771821454260299E-2</v>
      </c>
      <c r="Q266" s="6">
        <v>4.6113228159858272E-2</v>
      </c>
      <c r="R266" s="6">
        <v>0.11994504938411558</v>
      </c>
      <c r="S266" s="6">
        <v>9.8815928516388193E-2</v>
      </c>
      <c r="T266" s="6">
        <v>7.9083636312712563E-2</v>
      </c>
      <c r="U266" s="6">
        <v>5.3779636330792711</v>
      </c>
      <c r="V266" s="6">
        <v>0.13547438426524488</v>
      </c>
      <c r="W266" s="2">
        <f t="shared" si="77"/>
        <v>0.56972917278441537</v>
      </c>
    </row>
    <row r="267" spans="1:23" hidden="1" x14ac:dyDescent="0.2">
      <c r="A267" t="str">
        <f t="shared" si="78"/>
        <v/>
      </c>
      <c r="B267" t="str">
        <f t="shared" si="79"/>
        <v>WYMiscellaneousPool Pump</v>
      </c>
      <c r="C267" t="str">
        <f t="shared" si="80"/>
        <v>WY2019 CPAMiscellaneous_Pool Pump</v>
      </c>
      <c r="D267" t="s">
        <v>115</v>
      </c>
      <c r="E267" t="s">
        <v>120</v>
      </c>
      <c r="F267" s="4" t="s">
        <v>106</v>
      </c>
      <c r="G267" s="4" t="s">
        <v>45</v>
      </c>
      <c r="H267" s="4" t="s">
        <v>47</v>
      </c>
      <c r="I267" s="6">
        <v>0</v>
      </c>
      <c r="J267" s="6">
        <v>0</v>
      </c>
      <c r="K267" s="6">
        <v>0</v>
      </c>
      <c r="L267" s="6">
        <v>0</v>
      </c>
      <c r="M267" s="6">
        <v>0</v>
      </c>
      <c r="N267" s="6">
        <v>0</v>
      </c>
      <c r="O267" s="6">
        <v>0</v>
      </c>
      <c r="P267" s="6">
        <v>1.1475963972914097E-2</v>
      </c>
      <c r="Q267" s="6">
        <v>1.3968088265022095E-2</v>
      </c>
      <c r="R267" s="6">
        <v>1.2110791224170574E-2</v>
      </c>
      <c r="S267" s="6">
        <v>0</v>
      </c>
      <c r="T267" s="6">
        <v>0</v>
      </c>
      <c r="U267" s="6">
        <v>0</v>
      </c>
      <c r="V267" s="6">
        <v>1.025908525914984E-2</v>
      </c>
      <c r="W267" s="2">
        <f t="shared" si="77"/>
        <v>3.4152806229469008E-3</v>
      </c>
    </row>
    <row r="268" spans="1:23" hidden="1" x14ac:dyDescent="0.2">
      <c r="A268" t="str">
        <f t="shared" si="78"/>
        <v/>
      </c>
      <c r="B268" t="str">
        <f t="shared" si="79"/>
        <v>WYMiscellaneousPool Heater</v>
      </c>
      <c r="C268" t="str">
        <f t="shared" si="80"/>
        <v>WY2019 CPAMiscellaneous_Pool Heater</v>
      </c>
      <c r="D268" t="s">
        <v>115</v>
      </c>
      <c r="E268" t="s">
        <v>120</v>
      </c>
      <c r="F268" s="4" t="s">
        <v>107</v>
      </c>
      <c r="G268" s="4" t="s">
        <v>45</v>
      </c>
      <c r="H268" s="4" t="s">
        <v>48</v>
      </c>
      <c r="I268" s="6">
        <v>0</v>
      </c>
      <c r="J268" s="6">
        <v>0</v>
      </c>
      <c r="K268" s="6">
        <v>0</v>
      </c>
      <c r="L268" s="6">
        <v>0</v>
      </c>
      <c r="M268" s="6">
        <v>0</v>
      </c>
      <c r="N268" s="6">
        <v>0</v>
      </c>
      <c r="O268" s="6">
        <v>0</v>
      </c>
      <c r="P268" s="6">
        <v>1.4874536511510435E-2</v>
      </c>
      <c r="Q268" s="6">
        <v>9.0523479937917907E-3</v>
      </c>
      <c r="R268" s="6">
        <v>1.5697365961794815E-2</v>
      </c>
      <c r="S268" s="6">
        <v>0</v>
      </c>
      <c r="T268" s="6">
        <v>0</v>
      </c>
      <c r="U268" s="6">
        <v>0</v>
      </c>
      <c r="V268" s="6">
        <v>1.3297282792285831E-2</v>
      </c>
      <c r="W268" s="2">
        <f t="shared" si="77"/>
        <v>3.7801095185273476E-3</v>
      </c>
    </row>
    <row r="269" spans="1:23" hidden="1" x14ac:dyDescent="0.2">
      <c r="A269" t="str">
        <f t="shared" si="78"/>
        <v/>
      </c>
      <c r="B269" t="str">
        <f t="shared" si="79"/>
        <v>WYMiscellaneousClothes Washer</v>
      </c>
      <c r="C269" t="str">
        <f t="shared" si="80"/>
        <v>WY2019 CPAMiscellaneous_Clothes Washer</v>
      </c>
      <c r="D269" t="s">
        <v>115</v>
      </c>
      <c r="E269" t="s">
        <v>120</v>
      </c>
      <c r="F269" s="4" t="s">
        <v>108</v>
      </c>
      <c r="G269" s="4" t="s">
        <v>45</v>
      </c>
      <c r="H269" s="4" t="s">
        <v>49</v>
      </c>
      <c r="I269" s="6">
        <v>0</v>
      </c>
      <c r="J269" s="6">
        <v>0</v>
      </c>
      <c r="K269" s="6">
        <v>1.679220866078597E-3</v>
      </c>
      <c r="L269" s="6">
        <v>3.8690395628325517E-3</v>
      </c>
      <c r="M269" s="6">
        <v>0</v>
      </c>
      <c r="N269" s="6">
        <v>0</v>
      </c>
      <c r="O269" s="6">
        <v>3.1356191734883479E-2</v>
      </c>
      <c r="P269" s="6">
        <v>3.6187481599618452E-3</v>
      </c>
      <c r="Q269" s="6">
        <v>4.4045967577569806E-3</v>
      </c>
      <c r="R269" s="6">
        <v>1.9094650158186489E-2</v>
      </c>
      <c r="S269" s="6">
        <v>0</v>
      </c>
      <c r="T269" s="6">
        <v>0</v>
      </c>
      <c r="U269" s="6">
        <v>0</v>
      </c>
      <c r="V269" s="6">
        <v>1.2940105421057014E-3</v>
      </c>
      <c r="W269" s="2">
        <f t="shared" si="77"/>
        <v>4.6654612701289748E-3</v>
      </c>
    </row>
    <row r="270" spans="1:23" hidden="1" x14ac:dyDescent="0.2">
      <c r="A270" t="str">
        <f t="shared" si="78"/>
        <v/>
      </c>
      <c r="B270" t="str">
        <f t="shared" si="79"/>
        <v>WYMiscellaneousClothes Dryer</v>
      </c>
      <c r="C270" t="str">
        <f t="shared" si="80"/>
        <v>WY2019 CPAMiscellaneous_Clothes Dryer</v>
      </c>
      <c r="D270" t="s">
        <v>115</v>
      </c>
      <c r="E270" t="s">
        <v>120</v>
      </c>
      <c r="F270" s="4" t="s">
        <v>109</v>
      </c>
      <c r="G270" s="4" t="s">
        <v>45</v>
      </c>
      <c r="H270" s="4" t="s">
        <v>50</v>
      </c>
      <c r="I270" s="6">
        <v>0</v>
      </c>
      <c r="J270" s="6">
        <v>0</v>
      </c>
      <c r="K270" s="6">
        <v>5.4505659957838053E-3</v>
      </c>
      <c r="L270" s="6">
        <v>1.255847631691488E-2</v>
      </c>
      <c r="M270" s="6">
        <v>0</v>
      </c>
      <c r="N270" s="6">
        <v>0</v>
      </c>
      <c r="O270" s="6">
        <v>0.10177874505963506</v>
      </c>
      <c r="P270" s="6">
        <v>1.1746057988223002E-2</v>
      </c>
      <c r="Q270" s="6">
        <v>1.4296835989796541E-2</v>
      </c>
      <c r="R270" s="6">
        <v>6.1979131486523453E-2</v>
      </c>
      <c r="S270" s="6">
        <v>0</v>
      </c>
      <c r="T270" s="6">
        <v>0</v>
      </c>
      <c r="U270" s="6">
        <v>0</v>
      </c>
      <c r="V270" s="6">
        <v>4.2002157080490805E-3</v>
      </c>
      <c r="W270" s="2">
        <f t="shared" si="77"/>
        <v>1.5143573467494701E-2</v>
      </c>
    </row>
    <row r="271" spans="1:23" hidden="1" x14ac:dyDescent="0.2">
      <c r="A271" t="str">
        <f t="shared" si="78"/>
        <v/>
      </c>
      <c r="B271" t="str">
        <f t="shared" si="79"/>
        <v>WYMiscellaneousOther Miscellaneous</v>
      </c>
      <c r="C271" t="str">
        <f t="shared" si="80"/>
        <v>WY2019 CPAMiscellaneous_Other Miscellaneous</v>
      </c>
      <c r="D271" t="s">
        <v>115</v>
      </c>
      <c r="E271" t="s">
        <v>120</v>
      </c>
      <c r="F271" s="4" t="s">
        <v>110</v>
      </c>
      <c r="G271" s="4" t="s">
        <v>45</v>
      </c>
      <c r="H271" s="4" t="s">
        <v>51</v>
      </c>
      <c r="I271" s="6">
        <v>1.2872133370408414</v>
      </c>
      <c r="J271" s="6">
        <v>1.0125540802961925</v>
      </c>
      <c r="K271" s="6">
        <v>0.6647826983678059</v>
      </c>
      <c r="L271" s="6">
        <v>0.51875663638218839</v>
      </c>
      <c r="M271" s="6">
        <v>2.0703411152873148</v>
      </c>
      <c r="N271" s="6">
        <v>0.47035782376509083</v>
      </c>
      <c r="O271" s="6">
        <v>4.0870198891427716</v>
      </c>
      <c r="P271" s="6">
        <v>0.33353778740443857</v>
      </c>
      <c r="Q271" s="6">
        <v>0.21083207034562298</v>
      </c>
      <c r="R271" s="6">
        <v>0.55530826688979495</v>
      </c>
      <c r="S271" s="6">
        <v>0.34487831475148634</v>
      </c>
      <c r="T271" s="6">
        <v>0.27839989111571473</v>
      </c>
      <c r="U271" s="6">
        <v>18.389281199746843</v>
      </c>
      <c r="V271" s="6">
        <v>0.5259442513092597</v>
      </c>
      <c r="W271" s="2">
        <f t="shared" si="77"/>
        <v>2.1963719544175264</v>
      </c>
    </row>
    <row r="272" spans="1:23" hidden="1" x14ac:dyDescent="0.2">
      <c r="A272">
        <f t="shared" si="78"/>
        <v>1</v>
      </c>
      <c r="B272" t="str">
        <f t="shared" si="79"/>
        <v>WACoolingAir-Cooled Chiller</v>
      </c>
      <c r="C272" t="str">
        <f t="shared" si="80"/>
        <v>WA2019 CPACooling_Air-Cooled Chiller</v>
      </c>
      <c r="D272" t="s">
        <v>116</v>
      </c>
      <c r="E272" t="s">
        <v>120</v>
      </c>
      <c r="F272" s="4" t="s">
        <v>66</v>
      </c>
      <c r="G272" s="4" t="s">
        <v>3</v>
      </c>
      <c r="H272" s="4" t="s">
        <v>4</v>
      </c>
      <c r="I272" s="6">
        <v>3.0816748000086984</v>
      </c>
      <c r="J272" s="6">
        <v>3.1710711903251787</v>
      </c>
      <c r="K272" s="6">
        <v>2.8057685523072351</v>
      </c>
      <c r="L272" s="6">
        <v>3.1823280180703457</v>
      </c>
      <c r="M272" s="6">
        <v>3.4934781814025069</v>
      </c>
      <c r="N272" s="6">
        <v>3.9819613862157759</v>
      </c>
      <c r="O272" s="6">
        <v>5.5998945784609928</v>
      </c>
      <c r="P272" s="6">
        <v>4.2491426282813247</v>
      </c>
      <c r="Q272" s="6">
        <v>1.9652284655801129</v>
      </c>
      <c r="R272" s="6">
        <v>0.48924887268414968</v>
      </c>
      <c r="S272" s="6">
        <v>1.5948075981280894</v>
      </c>
      <c r="T272" s="6">
        <v>1.248645974567629</v>
      </c>
      <c r="U272" s="6">
        <v>36.055595160101788</v>
      </c>
      <c r="V272" s="6">
        <v>1.6356476528122754</v>
      </c>
      <c r="W272" s="2">
        <f t="shared" si="77"/>
        <v>5.1824637899247232</v>
      </c>
    </row>
    <row r="273" spans="1:23" hidden="1" x14ac:dyDescent="0.2">
      <c r="A273" t="str">
        <f t="shared" si="78"/>
        <v/>
      </c>
      <c r="B273" t="str">
        <f t="shared" si="79"/>
        <v>WACoolingWater-Cooled Chiller</v>
      </c>
      <c r="C273" t="str">
        <f t="shared" si="80"/>
        <v>WA2019 CPACooling_Water-Cooled Chiller</v>
      </c>
      <c r="D273" t="s">
        <v>116</v>
      </c>
      <c r="E273" t="s">
        <v>120</v>
      </c>
      <c r="F273" s="4" t="s">
        <v>67</v>
      </c>
      <c r="G273" s="4" t="s">
        <v>3</v>
      </c>
      <c r="H273" s="4" t="s">
        <v>5</v>
      </c>
      <c r="I273" s="6">
        <v>3.3688653472305519</v>
      </c>
      <c r="J273" s="6">
        <v>3.44709165725325</v>
      </c>
      <c r="K273" s="6">
        <v>3.0499918760417382</v>
      </c>
      <c r="L273" s="6">
        <v>3.4593283163121473</v>
      </c>
      <c r="M273" s="6">
        <v>3.516247402414002</v>
      </c>
      <c r="N273" s="6">
        <v>4.3285644030342416</v>
      </c>
      <c r="O273" s="6">
        <v>7.1278785232041608</v>
      </c>
      <c r="P273" s="6">
        <v>5.3358511743190968</v>
      </c>
      <c r="Q273" s="6">
        <v>2.4678311681225824</v>
      </c>
      <c r="R273" s="6">
        <v>0.62196393415323925</v>
      </c>
      <c r="S273" s="6">
        <v>1.6798050733822814</v>
      </c>
      <c r="T273" s="6">
        <v>1.3151942876363221</v>
      </c>
      <c r="U273" s="6">
        <v>39.415724562597475</v>
      </c>
      <c r="V273" s="6">
        <v>1.7780198046064304</v>
      </c>
      <c r="W273" s="2">
        <f t="shared" si="77"/>
        <v>5.7794541093076806</v>
      </c>
    </row>
    <row r="274" spans="1:23" hidden="1" x14ac:dyDescent="0.2">
      <c r="A274" t="str">
        <f t="shared" si="78"/>
        <v/>
      </c>
      <c r="B274" t="str">
        <f t="shared" si="79"/>
        <v>WACoolingRTU</v>
      </c>
      <c r="C274" t="str">
        <f t="shared" si="80"/>
        <v>WA2019 CPACooling_RTU</v>
      </c>
      <c r="D274" t="s">
        <v>116</v>
      </c>
      <c r="E274" t="s">
        <v>120</v>
      </c>
      <c r="F274" s="4" t="s">
        <v>68</v>
      </c>
      <c r="G274" s="4" t="s">
        <v>3</v>
      </c>
      <c r="H274" s="4" t="s">
        <v>6</v>
      </c>
      <c r="I274" s="6">
        <v>3.2238399383827843</v>
      </c>
      <c r="J274" s="6">
        <v>3.6082480793698593</v>
      </c>
      <c r="K274" s="6">
        <v>3.1925833203955194</v>
      </c>
      <c r="L274" s="6">
        <v>3.6210568195883752</v>
      </c>
      <c r="M274" s="6">
        <v>3.9854292908986326</v>
      </c>
      <c r="N274" s="6">
        <v>4.5309309257307007</v>
      </c>
      <c r="O274" s="6">
        <v>5.5722576042374419</v>
      </c>
      <c r="P274" s="6">
        <v>2.4882743363314779</v>
      </c>
      <c r="Q274" s="6">
        <v>1.1508268805533086</v>
      </c>
      <c r="R274" s="6">
        <v>1.5240390601414759</v>
      </c>
      <c r="S274" s="6">
        <v>1.7776107992407488</v>
      </c>
      <c r="T274" s="6">
        <v>1.3917707511709734</v>
      </c>
      <c r="U274" s="6">
        <v>37.718927279078599</v>
      </c>
      <c r="V274" s="6">
        <v>1.8611447512726784</v>
      </c>
      <c r="W274" s="2">
        <f t="shared" si="77"/>
        <v>5.4033528454566122</v>
      </c>
    </row>
    <row r="275" spans="1:23" hidden="1" x14ac:dyDescent="0.2">
      <c r="A275" t="str">
        <f t="shared" si="78"/>
        <v/>
      </c>
      <c r="B275" t="str">
        <f t="shared" si="79"/>
        <v>WACoolingPTAC</v>
      </c>
      <c r="C275" t="str">
        <f t="shared" si="80"/>
        <v>WA2019 CPACooling_PTAC</v>
      </c>
      <c r="D275" t="s">
        <v>116</v>
      </c>
      <c r="E275" t="s">
        <v>120</v>
      </c>
      <c r="F275" s="4" t="s">
        <v>69</v>
      </c>
      <c r="G275" s="4" t="s">
        <v>3</v>
      </c>
      <c r="H275" s="4" t="s">
        <v>7</v>
      </c>
      <c r="I275" s="6">
        <v>3.7951172605614998</v>
      </c>
      <c r="J275" s="6">
        <v>4.2476440605403596</v>
      </c>
      <c r="K275" s="6">
        <v>3.7583218449399189</v>
      </c>
      <c r="L275" s="6">
        <v>3.802694890629621</v>
      </c>
      <c r="M275" s="6">
        <v>4.6916632902761952</v>
      </c>
      <c r="N275" s="6">
        <v>5.3338299950705457</v>
      </c>
      <c r="O275" s="6">
        <v>6.5596839230005353</v>
      </c>
      <c r="P275" s="6">
        <v>2.9292064939058235</v>
      </c>
      <c r="Q275" s="6">
        <v>1.3547580034314437</v>
      </c>
      <c r="R275" s="6">
        <v>1.7941048729033042</v>
      </c>
      <c r="S275" s="6">
        <v>2.092610537650728</v>
      </c>
      <c r="T275" s="6">
        <v>1.6383980909310429</v>
      </c>
      <c r="U275" s="6">
        <v>44.402871948569576</v>
      </c>
      <c r="V275" s="6">
        <v>2.1909470398526096</v>
      </c>
      <c r="W275" s="2">
        <f t="shared" si="77"/>
        <v>6.3279894465902293</v>
      </c>
    </row>
    <row r="276" spans="1:23" hidden="1" x14ac:dyDescent="0.2">
      <c r="A276" t="str">
        <f t="shared" si="78"/>
        <v/>
      </c>
      <c r="B276" t="str">
        <f t="shared" si="79"/>
        <v>WACoolingPTHP</v>
      </c>
      <c r="C276" t="str">
        <f t="shared" si="80"/>
        <v>WA2019 CPACooling_PTHP</v>
      </c>
      <c r="D276" t="s">
        <v>116</v>
      </c>
      <c r="E276" t="s">
        <v>120</v>
      </c>
      <c r="F276" s="4" t="s">
        <v>70</v>
      </c>
      <c r="G276" s="4" t="s">
        <v>3</v>
      </c>
      <c r="H276" s="4" t="s">
        <v>8</v>
      </c>
      <c r="I276" s="6">
        <v>3.2237429800616426</v>
      </c>
      <c r="J276" s="6">
        <v>3.6075505188441404</v>
      </c>
      <c r="K276" s="6">
        <v>3.192314858827344</v>
      </c>
      <c r="L276" s="6">
        <v>3.6177332908421946</v>
      </c>
      <c r="M276" s="6">
        <v>3.9849535161312279</v>
      </c>
      <c r="N276" s="6">
        <v>4.1531899658183464</v>
      </c>
      <c r="O276" s="6">
        <v>5.5593855888456511</v>
      </c>
      <c r="P276" s="6">
        <v>2.4849739459304723</v>
      </c>
      <c r="Q276" s="6">
        <v>1.1493004499928434</v>
      </c>
      <c r="R276" s="6">
        <v>1.5240052846762224</v>
      </c>
      <c r="S276" s="6">
        <v>1.7767990087094918</v>
      </c>
      <c r="T276" s="6">
        <v>1.3911351641696097</v>
      </c>
      <c r="U276" s="6">
        <v>37.717792866721233</v>
      </c>
      <c r="V276" s="6">
        <v>1.8609882492213972</v>
      </c>
      <c r="W276" s="2">
        <f t="shared" si="77"/>
        <v>5.3745618349137008</v>
      </c>
    </row>
    <row r="277" spans="1:23" hidden="1" x14ac:dyDescent="0.2">
      <c r="A277" t="str">
        <f t="shared" si="78"/>
        <v/>
      </c>
      <c r="B277" t="str">
        <f t="shared" si="79"/>
        <v>WACoolingEvaporative AC</v>
      </c>
      <c r="C277" t="str">
        <f t="shared" si="80"/>
        <v>WA2019 CPACooling_Evaporative AC</v>
      </c>
      <c r="D277" t="s">
        <v>116</v>
      </c>
      <c r="E277" t="s">
        <v>120</v>
      </c>
      <c r="F277" s="4" t="s">
        <v>71</v>
      </c>
      <c r="G277" s="4" t="s">
        <v>3</v>
      </c>
      <c r="H277" s="4" t="s">
        <v>9</v>
      </c>
      <c r="I277" s="6">
        <v>1.2895359753531137</v>
      </c>
      <c r="J277" s="6">
        <v>1.4432992317479438</v>
      </c>
      <c r="K277" s="6">
        <v>1.277033328158208</v>
      </c>
      <c r="L277" s="6">
        <v>1.4484227278353501</v>
      </c>
      <c r="M277" s="6">
        <v>1.5941717163594531</v>
      </c>
      <c r="N277" s="6">
        <v>1.81237237029228</v>
      </c>
      <c r="O277" s="6">
        <v>2.2289030416949767</v>
      </c>
      <c r="P277" s="6">
        <v>0.99530973453259119</v>
      </c>
      <c r="Q277" s="6">
        <v>0.46033075222132347</v>
      </c>
      <c r="R277" s="6">
        <v>0.60961562405659042</v>
      </c>
      <c r="S277" s="6">
        <v>0.71104431969629955</v>
      </c>
      <c r="T277" s="6">
        <v>0.55670830046838937</v>
      </c>
      <c r="U277" s="6">
        <v>15.08757091163144</v>
      </c>
      <c r="V277" s="6">
        <v>0.74445790050907146</v>
      </c>
      <c r="W277" s="2">
        <f t="shared" si="77"/>
        <v>2.1613411381826451</v>
      </c>
    </row>
    <row r="278" spans="1:23" hidden="1" x14ac:dyDescent="0.2">
      <c r="A278" t="str">
        <f t="shared" si="78"/>
        <v/>
      </c>
      <c r="B278" t="str">
        <f t="shared" si="79"/>
        <v>WACoolingAir-Source Heat Pump</v>
      </c>
      <c r="C278" t="str">
        <f t="shared" si="80"/>
        <v>WA2019 CPACooling_Air-Source Heat Pump</v>
      </c>
      <c r="D278" t="s">
        <v>116</v>
      </c>
      <c r="E278" t="s">
        <v>120</v>
      </c>
      <c r="F278" s="4" t="s">
        <v>72</v>
      </c>
      <c r="G278" s="4" t="s">
        <v>3</v>
      </c>
      <c r="H278" s="4" t="s">
        <v>10</v>
      </c>
      <c r="I278" s="6">
        <v>3.2237429800616426</v>
      </c>
      <c r="J278" s="6">
        <v>3.6075505188441404</v>
      </c>
      <c r="K278" s="6">
        <v>3.192314858827344</v>
      </c>
      <c r="L278" s="6">
        <v>3.6177332908421946</v>
      </c>
      <c r="M278" s="6">
        <v>3.9849535161312279</v>
      </c>
      <c r="N278" s="6">
        <v>4.1531899658183464</v>
      </c>
      <c r="O278" s="6">
        <v>5.5593855888456511</v>
      </c>
      <c r="P278" s="6">
        <v>2.4849739459304723</v>
      </c>
      <c r="Q278" s="6">
        <v>1.1493004499928434</v>
      </c>
      <c r="R278" s="6">
        <v>1.5240052846762224</v>
      </c>
      <c r="S278" s="6">
        <v>1.7767990087094918</v>
      </c>
      <c r="T278" s="6">
        <v>1.3911351641696097</v>
      </c>
      <c r="U278" s="6">
        <v>37.717792866721233</v>
      </c>
      <c r="V278" s="6">
        <v>1.8609882492213972</v>
      </c>
      <c r="W278" s="2">
        <f t="shared" si="77"/>
        <v>5.3745618349137008</v>
      </c>
    </row>
    <row r="279" spans="1:23" hidden="1" x14ac:dyDescent="0.2">
      <c r="A279" t="str">
        <f t="shared" si="78"/>
        <v/>
      </c>
      <c r="B279" t="str">
        <f t="shared" si="79"/>
        <v>WACoolingGeothermal Heat Pump</v>
      </c>
      <c r="C279" t="str">
        <f t="shared" si="80"/>
        <v>WA2019 CPACooling_Geothermal Heat Pump</v>
      </c>
      <c r="D279" t="s">
        <v>116</v>
      </c>
      <c r="E279" t="s">
        <v>120</v>
      </c>
      <c r="F279" s="4" t="s">
        <v>73</v>
      </c>
      <c r="G279" s="4" t="s">
        <v>3</v>
      </c>
      <c r="H279" s="4" t="s">
        <v>11</v>
      </c>
      <c r="I279" s="6">
        <v>1.9646179821346377</v>
      </c>
      <c r="J279" s="6">
        <v>2.1981294766286226</v>
      </c>
      <c r="K279" s="6">
        <v>1.9453492263047911</v>
      </c>
      <c r="L279" s="6">
        <v>2.2033550574677179</v>
      </c>
      <c r="M279" s="6">
        <v>2.428218477184108</v>
      </c>
      <c r="N279" s="6">
        <v>1.4050918059023518</v>
      </c>
      <c r="O279" s="6">
        <v>3.3832578102570166</v>
      </c>
      <c r="P279" s="6">
        <v>1.5126789337942266</v>
      </c>
      <c r="Q279" s="6">
        <v>0.69961400687982989</v>
      </c>
      <c r="R279" s="6">
        <v>1.4392513838669838</v>
      </c>
      <c r="S279" s="6">
        <v>1.0824174413251391</v>
      </c>
      <c r="T279" s="6">
        <v>0.84747287541068972</v>
      </c>
      <c r="U279" s="6">
        <v>22.986030390975269</v>
      </c>
      <c r="V279" s="6">
        <v>1.1340585784558272</v>
      </c>
      <c r="W279" s="2">
        <f t="shared" si="77"/>
        <v>3.2306816747562297</v>
      </c>
    </row>
    <row r="280" spans="1:23" hidden="1" x14ac:dyDescent="0.2">
      <c r="A280" t="str">
        <f t="shared" si="78"/>
        <v/>
      </c>
      <c r="B280" t="str">
        <f t="shared" si="79"/>
        <v>WAHeatingElectric Furnace</v>
      </c>
      <c r="C280" t="str">
        <f t="shared" si="80"/>
        <v>WA2019 CPAHeating_Electric Furnace</v>
      </c>
      <c r="D280" t="s">
        <v>116</v>
      </c>
      <c r="E280" t="s">
        <v>120</v>
      </c>
      <c r="F280" s="4" t="s">
        <v>74</v>
      </c>
      <c r="G280" s="4" t="s">
        <v>12</v>
      </c>
      <c r="H280" s="4" t="s">
        <v>13</v>
      </c>
      <c r="I280" s="6">
        <v>5.6367839147983494</v>
      </c>
      <c r="J280" s="6">
        <v>6.8184120487226441</v>
      </c>
      <c r="K280" s="6">
        <v>5.2346450152255803</v>
      </c>
      <c r="L280" s="6">
        <v>7.8748042197297359</v>
      </c>
      <c r="M280" s="6">
        <v>4.8089156797023769</v>
      </c>
      <c r="N280" s="6">
        <v>7.4078511897249424</v>
      </c>
      <c r="O280" s="6">
        <v>17.221954739339818</v>
      </c>
      <c r="P280" s="6">
        <v>11.872400918156128</v>
      </c>
      <c r="Q280" s="6">
        <v>6.4374344203200833</v>
      </c>
      <c r="R280" s="6">
        <v>3.0192517451024563</v>
      </c>
      <c r="S280" s="6">
        <v>7.8359126188946133</v>
      </c>
      <c r="T280" s="6">
        <v>6.3063408863722747</v>
      </c>
      <c r="U280" s="6">
        <v>3.6869898677128266</v>
      </c>
      <c r="V280" s="6">
        <v>4.7744463629239728</v>
      </c>
      <c r="W280" s="2">
        <f t="shared" si="77"/>
        <v>7.0668674019089854</v>
      </c>
    </row>
    <row r="281" spans="1:23" hidden="1" x14ac:dyDescent="0.2">
      <c r="A281" t="str">
        <f t="shared" si="78"/>
        <v/>
      </c>
      <c r="B281" t="str">
        <f t="shared" si="79"/>
        <v>WAHeatingElectric Room Heat</v>
      </c>
      <c r="C281" t="str">
        <f t="shared" si="80"/>
        <v>WA2019 CPAHeating_Electric Room Heat</v>
      </c>
      <c r="D281" t="s">
        <v>116</v>
      </c>
      <c r="E281" t="s">
        <v>120</v>
      </c>
      <c r="F281" s="4" t="s">
        <v>75</v>
      </c>
      <c r="G281" s="4" t="s">
        <v>12</v>
      </c>
      <c r="H281" s="4" t="s">
        <v>14</v>
      </c>
      <c r="I281" s="6">
        <v>5.368365633141285</v>
      </c>
      <c r="J281" s="6">
        <v>6.4937257606882319</v>
      </c>
      <c r="K281" s="6">
        <v>4.9853762049767436</v>
      </c>
      <c r="L281" s="6">
        <v>7.4998135425997479</v>
      </c>
      <c r="M281" s="6">
        <v>4.5799196949546443</v>
      </c>
      <c r="N281" s="6">
        <v>7.055096371166611</v>
      </c>
      <c r="O281" s="6">
        <v>16.401861656514111</v>
      </c>
      <c r="P281" s="6">
        <v>11.307048493482025</v>
      </c>
      <c r="Q281" s="6">
        <v>6.1308899241143644</v>
      </c>
      <c r="R281" s="6">
        <v>2.8754778524785296</v>
      </c>
      <c r="S281" s="6">
        <v>7.4627739227567744</v>
      </c>
      <c r="T281" s="6">
        <v>6.006038939402166</v>
      </c>
      <c r="U281" s="6">
        <v>3.5114189216312632</v>
      </c>
      <c r="V281" s="6">
        <v>4.5470917742133068</v>
      </c>
      <c r="W281" s="2">
        <f t="shared" si="77"/>
        <v>6.7303499065799839</v>
      </c>
    </row>
    <row r="282" spans="1:23" hidden="1" x14ac:dyDescent="0.2">
      <c r="A282" t="str">
        <f t="shared" si="78"/>
        <v/>
      </c>
      <c r="B282" t="str">
        <f t="shared" si="79"/>
        <v>WAHeatingPTHP</v>
      </c>
      <c r="C282" t="str">
        <f t="shared" si="80"/>
        <v>WA2019 CPAHeating_PTHP</v>
      </c>
      <c r="D282" t="s">
        <v>116</v>
      </c>
      <c r="E282" t="s">
        <v>120</v>
      </c>
      <c r="F282" s="4" t="s">
        <v>76</v>
      </c>
      <c r="G282" s="4" t="s">
        <v>12</v>
      </c>
      <c r="H282" s="4" t="s">
        <v>8</v>
      </c>
      <c r="I282" s="6">
        <v>4.2911567540711255</v>
      </c>
      <c r="J282" s="6">
        <v>5.1603054640887986</v>
      </c>
      <c r="K282" s="6">
        <v>3.9539268401782204</v>
      </c>
      <c r="L282" s="6">
        <v>5.2527451798987013</v>
      </c>
      <c r="M282" s="6">
        <v>3.0122329747036569</v>
      </c>
      <c r="N282" s="6">
        <v>3.4195896253040257</v>
      </c>
      <c r="O282" s="6">
        <v>10.096546740905799</v>
      </c>
      <c r="P282" s="6">
        <v>7.1245635652591623</v>
      </c>
      <c r="Q282" s="6">
        <v>3.8630695712624834</v>
      </c>
      <c r="R282" s="6">
        <v>2.4189591084704856</v>
      </c>
      <c r="S282" s="6">
        <v>6.1928537629095581</v>
      </c>
      <c r="T282" s="6">
        <v>4.9840074523278934</v>
      </c>
      <c r="U282" s="6">
        <v>2.8068224207586461</v>
      </c>
      <c r="V282" s="6">
        <v>3.6063212627500136</v>
      </c>
      <c r="W282" s="2">
        <f t="shared" si="77"/>
        <v>4.7273643373491847</v>
      </c>
    </row>
    <row r="283" spans="1:23" hidden="1" x14ac:dyDescent="0.2">
      <c r="A283" t="str">
        <f t="shared" si="78"/>
        <v/>
      </c>
      <c r="B283" t="str">
        <f t="shared" si="79"/>
        <v>WAHeatingAir-Source Heat Pump</v>
      </c>
      <c r="C283" t="str">
        <f t="shared" si="80"/>
        <v>WA2019 CPAHeating_Air-Source Heat Pump</v>
      </c>
      <c r="D283" t="s">
        <v>116</v>
      </c>
      <c r="E283" t="s">
        <v>120</v>
      </c>
      <c r="F283" s="4" t="s">
        <v>77</v>
      </c>
      <c r="G283" s="4" t="s">
        <v>12</v>
      </c>
      <c r="H283" s="4" t="s">
        <v>10</v>
      </c>
      <c r="I283" s="6">
        <v>4.7679519489679176</v>
      </c>
      <c r="J283" s="6">
        <v>5.7336727378764429</v>
      </c>
      <c r="K283" s="6">
        <v>4.393252044642467</v>
      </c>
      <c r="L283" s="6">
        <v>5.8363835332207792</v>
      </c>
      <c r="M283" s="6">
        <v>3.3469255274485081</v>
      </c>
      <c r="N283" s="6">
        <v>3.7995440281155837</v>
      </c>
      <c r="O283" s="6">
        <v>11.21838526767311</v>
      </c>
      <c r="P283" s="6">
        <v>7.9161817391768468</v>
      </c>
      <c r="Q283" s="6">
        <v>4.2922995236249815</v>
      </c>
      <c r="R283" s="6">
        <v>2.687732342744984</v>
      </c>
      <c r="S283" s="6">
        <v>6.8809486254550638</v>
      </c>
      <c r="T283" s="6">
        <v>5.5377860581421041</v>
      </c>
      <c r="U283" s="6">
        <v>3.1186915786207181</v>
      </c>
      <c r="V283" s="6">
        <v>4.0070236252777924</v>
      </c>
      <c r="W283" s="2">
        <f t="shared" si="77"/>
        <v>5.2526270414990934</v>
      </c>
    </row>
    <row r="284" spans="1:23" hidden="1" x14ac:dyDescent="0.2">
      <c r="A284" t="str">
        <f t="shared" si="78"/>
        <v/>
      </c>
      <c r="B284" t="str">
        <f t="shared" si="79"/>
        <v>WAHeatingGeothermal Heat Pump</v>
      </c>
      <c r="C284" t="str">
        <f t="shared" si="80"/>
        <v>WA2019 CPAHeating_Geothermal Heat Pump</v>
      </c>
      <c r="D284" t="s">
        <v>116</v>
      </c>
      <c r="E284" t="s">
        <v>120</v>
      </c>
      <c r="F284" s="4" t="s">
        <v>78</v>
      </c>
      <c r="G284" s="4" t="s">
        <v>12</v>
      </c>
      <c r="H284" s="4" t="s">
        <v>11</v>
      </c>
      <c r="I284" s="6">
        <v>3.8452329699459744</v>
      </c>
      <c r="J284" s="6">
        <v>4.4356031358829515</v>
      </c>
      <c r="K284" s="6">
        <v>3.4369945086446148</v>
      </c>
      <c r="L284" s="6">
        <v>3.9665346684997669</v>
      </c>
      <c r="M284" s="6">
        <v>2.3689410249314755</v>
      </c>
      <c r="N284" s="6">
        <v>2.645543014168084</v>
      </c>
      <c r="O284" s="6">
        <v>7.9161785487091221</v>
      </c>
      <c r="P284" s="6">
        <v>5.9506186471770546</v>
      </c>
      <c r="Q284" s="6">
        <v>3.2265350172731044</v>
      </c>
      <c r="R284" s="6">
        <v>1.8978561420248961</v>
      </c>
      <c r="S284" s="6">
        <v>5.9341024191826586</v>
      </c>
      <c r="T284" s="6">
        <v>4.7757644233775656</v>
      </c>
      <c r="U284" s="6">
        <v>2.5151460856901213</v>
      </c>
      <c r="V284" s="6">
        <v>3.1348345271662685</v>
      </c>
      <c r="W284" s="2">
        <f t="shared" si="77"/>
        <v>4.0035632237624048</v>
      </c>
    </row>
    <row r="285" spans="1:23" hidden="1" x14ac:dyDescent="0.2">
      <c r="A285" t="str">
        <f t="shared" si="78"/>
        <v/>
      </c>
      <c r="B285" t="str">
        <f t="shared" si="79"/>
        <v>WAVentilationVentilation</v>
      </c>
      <c r="C285" t="str">
        <f t="shared" si="80"/>
        <v>WA2019 CPAVentilation_Ventilation</v>
      </c>
      <c r="D285" t="s">
        <v>116</v>
      </c>
      <c r="E285" t="s">
        <v>120</v>
      </c>
      <c r="F285" s="4" t="s">
        <v>79</v>
      </c>
      <c r="G285" s="4" t="s">
        <v>15</v>
      </c>
      <c r="H285" s="4" t="s">
        <v>15</v>
      </c>
      <c r="I285" s="6">
        <v>3.113287777941145</v>
      </c>
      <c r="J285" s="6">
        <v>1.2456093092738532</v>
      </c>
      <c r="K285" s="6">
        <v>3.113287777941145</v>
      </c>
      <c r="L285" s="6">
        <v>1.2456093092738532</v>
      </c>
      <c r="M285" s="6">
        <v>1.9807619069688032</v>
      </c>
      <c r="N285" s="6">
        <v>2.1802614984672983</v>
      </c>
      <c r="O285" s="6">
        <v>4.5631386893985457</v>
      </c>
      <c r="P285" s="6">
        <v>1.5249629331008974</v>
      </c>
      <c r="Q285" s="6">
        <v>0.7110064297090456</v>
      </c>
      <c r="R285" s="6">
        <v>0.94487695122249882</v>
      </c>
      <c r="S285" s="6">
        <v>0.25924611958934513</v>
      </c>
      <c r="T285" s="6">
        <v>0.73049740006411235</v>
      </c>
      <c r="U285" s="6">
        <v>26.307281723602674</v>
      </c>
      <c r="V285" s="6">
        <v>0.73113904596245305</v>
      </c>
      <c r="W285" s="2">
        <f t="shared" si="77"/>
        <v>3.4750690623225475</v>
      </c>
    </row>
    <row r="286" spans="1:23" hidden="1" x14ac:dyDescent="0.2">
      <c r="A286" t="str">
        <f t="shared" si="78"/>
        <v/>
      </c>
      <c r="B286" t="str">
        <f t="shared" si="79"/>
        <v>WAWater HeatingWater Heater</v>
      </c>
      <c r="C286" t="str">
        <f t="shared" si="80"/>
        <v>WA2019 CPAWater Heating_Water Heater</v>
      </c>
      <c r="D286" t="s">
        <v>116</v>
      </c>
      <c r="E286" t="s">
        <v>120</v>
      </c>
      <c r="F286" s="4" t="s">
        <v>80</v>
      </c>
      <c r="G286" s="4" t="s">
        <v>16</v>
      </c>
      <c r="H286" s="4" t="s">
        <v>17</v>
      </c>
      <c r="I286" s="6">
        <v>1.039487</v>
      </c>
      <c r="J286" s="6">
        <v>0.93571599999999999</v>
      </c>
      <c r="K286" s="6">
        <v>1.039487</v>
      </c>
      <c r="L286" s="6">
        <v>0.93571599999999999</v>
      </c>
      <c r="M286" s="6">
        <v>7.7490666000000008</v>
      </c>
      <c r="N286" s="6">
        <v>2.2897630000000002</v>
      </c>
      <c r="O286" s="6">
        <v>4.5561109999999996</v>
      </c>
      <c r="P286" s="6">
        <v>2.081817</v>
      </c>
      <c r="Q286" s="6">
        <v>0.99000699999999997</v>
      </c>
      <c r="R286" s="6">
        <v>3.2036319999999998</v>
      </c>
      <c r="S286" s="6">
        <v>0.263048</v>
      </c>
      <c r="T286" s="6">
        <v>0.41820099999999999</v>
      </c>
      <c r="U286" s="6">
        <v>0.67566655000000009</v>
      </c>
      <c r="V286" s="6">
        <v>1.3898779999999999</v>
      </c>
      <c r="W286" s="2">
        <f t="shared" si="77"/>
        <v>1.9691140107142857</v>
      </c>
    </row>
    <row r="287" spans="1:23" hidden="1" x14ac:dyDescent="0.2">
      <c r="A287" t="str">
        <f t="shared" si="78"/>
        <v/>
      </c>
      <c r="B287" t="str">
        <f t="shared" si="79"/>
        <v>WAInterior LightingGeneral Service Lighting</v>
      </c>
      <c r="C287" t="str">
        <f t="shared" si="80"/>
        <v>WA2019 CPAInterior Lighting_General Service Lighting</v>
      </c>
      <c r="D287" t="s">
        <v>116</v>
      </c>
      <c r="E287" t="s">
        <v>120</v>
      </c>
      <c r="F287" s="4" t="s">
        <v>81</v>
      </c>
      <c r="G287" s="4" t="s">
        <v>18</v>
      </c>
      <c r="H287" s="4" t="s">
        <v>19</v>
      </c>
      <c r="I287" s="6">
        <v>0.24854369365134049</v>
      </c>
      <c r="J287" s="6">
        <v>0.24651165830668834</v>
      </c>
      <c r="K287" s="6">
        <v>0.49780483994498642</v>
      </c>
      <c r="L287" s="6">
        <v>0.32855119436369107</v>
      </c>
      <c r="M287" s="6">
        <v>1.3402191760145017</v>
      </c>
      <c r="N287" s="6">
        <v>0.38163107331953855</v>
      </c>
      <c r="O287" s="6">
        <v>0.54894589024056883</v>
      </c>
      <c r="P287" s="6">
        <v>9.4508344790366489E-2</v>
      </c>
      <c r="Q287" s="6">
        <v>0.16264221303240564</v>
      </c>
      <c r="R287" s="6">
        <v>0.80857252946798985</v>
      </c>
      <c r="S287" s="6">
        <v>7.243721839474232E-2</v>
      </c>
      <c r="T287" s="6">
        <v>7.243721839474232E-2</v>
      </c>
      <c r="U287" s="6">
        <v>0.47440881713066591</v>
      </c>
      <c r="V287" s="6">
        <v>0.37642815015538239</v>
      </c>
      <c r="W287" s="2">
        <f t="shared" si="77"/>
        <v>0.40383157265768638</v>
      </c>
    </row>
    <row r="288" spans="1:23" hidden="1" x14ac:dyDescent="0.2">
      <c r="A288" t="str">
        <f t="shared" si="78"/>
        <v/>
      </c>
      <c r="B288" t="str">
        <f t="shared" si="79"/>
        <v>WAInterior LightingExempted Lighting</v>
      </c>
      <c r="C288" t="str">
        <f t="shared" si="80"/>
        <v>WA2019 CPAInterior Lighting_Exempted Lighting</v>
      </c>
      <c r="D288" t="s">
        <v>116</v>
      </c>
      <c r="E288" t="s">
        <v>120</v>
      </c>
      <c r="F288" s="4" t="s">
        <v>82</v>
      </c>
      <c r="G288" s="4" t="s">
        <v>18</v>
      </c>
      <c r="H288" s="4" t="s">
        <v>20</v>
      </c>
      <c r="I288" s="6">
        <v>0.1029930252348189</v>
      </c>
      <c r="J288" s="6">
        <v>0.13272466392284143</v>
      </c>
      <c r="K288" s="6">
        <v>0.47362324504374631</v>
      </c>
      <c r="L288" s="6">
        <v>0.3125913417288726</v>
      </c>
      <c r="M288" s="6">
        <v>0.93928297420356521</v>
      </c>
      <c r="N288" s="6">
        <v>0.29517487208245929</v>
      </c>
      <c r="O288" s="6">
        <v>0.22824905816351321</v>
      </c>
      <c r="P288" s="6">
        <v>4.0434000324751009E-2</v>
      </c>
      <c r="Q288" s="6">
        <v>0.18172866156643003</v>
      </c>
      <c r="R288" s="6">
        <v>0.42818557630105081</v>
      </c>
      <c r="S288" s="6">
        <v>3.5816023605558897E-2</v>
      </c>
      <c r="T288" s="6">
        <v>3.5816023605558897E-2</v>
      </c>
      <c r="U288" s="6">
        <v>0.26647444706270113</v>
      </c>
      <c r="V288" s="6">
        <v>0.2286891734756227</v>
      </c>
      <c r="W288" s="2">
        <f t="shared" si="77"/>
        <v>0.2644130775943922</v>
      </c>
    </row>
    <row r="289" spans="1:23" hidden="1" x14ac:dyDescent="0.2">
      <c r="A289" t="str">
        <f t="shared" si="78"/>
        <v/>
      </c>
      <c r="B289" t="str">
        <f t="shared" si="79"/>
        <v>WAInterior LightingHigh-Bay Lighting</v>
      </c>
      <c r="C289" t="str">
        <f t="shared" si="80"/>
        <v>WA2019 CPAInterior Lighting_High-Bay Lighting</v>
      </c>
      <c r="D289" t="s">
        <v>116</v>
      </c>
      <c r="E289" t="s">
        <v>120</v>
      </c>
      <c r="F289" s="4" t="s">
        <v>83</v>
      </c>
      <c r="G289" s="4" t="s">
        <v>18</v>
      </c>
      <c r="H289" s="4" t="s">
        <v>21</v>
      </c>
      <c r="I289" s="6">
        <v>1.0097571904109066</v>
      </c>
      <c r="J289" s="6">
        <v>1.5097319313691666</v>
      </c>
      <c r="K289" s="6">
        <v>1.9907982124912358</v>
      </c>
      <c r="L289" s="6">
        <v>1.3139268202442156</v>
      </c>
      <c r="M289" s="6">
        <v>2.9189542122173275</v>
      </c>
      <c r="N289" s="6">
        <v>2.0202514121424442</v>
      </c>
      <c r="O289" s="6">
        <v>2.593676628981044</v>
      </c>
      <c r="P289" s="6">
        <v>1.4232784408076913</v>
      </c>
      <c r="Q289" s="6">
        <v>0.81014056411215796</v>
      </c>
      <c r="R289" s="6">
        <v>1.2862972269831965</v>
      </c>
      <c r="S289" s="6">
        <v>1.6935466856330306</v>
      </c>
      <c r="T289" s="6">
        <v>1.6935466856330306</v>
      </c>
      <c r="U289" s="6">
        <v>2.7383703041952336</v>
      </c>
      <c r="V289" s="6">
        <v>1.5598450753325854</v>
      </c>
      <c r="W289" s="2">
        <f t="shared" si="77"/>
        <v>1.7544372421823762</v>
      </c>
    </row>
    <row r="290" spans="1:23" hidden="1" x14ac:dyDescent="0.2">
      <c r="A290" t="str">
        <f t="shared" si="78"/>
        <v/>
      </c>
      <c r="B290" t="str">
        <f t="shared" si="79"/>
        <v>WAInterior LightingLinear Lighting</v>
      </c>
      <c r="C290" t="str">
        <f t="shared" si="80"/>
        <v>WA2019 CPAInterior Lighting_Linear Lighting</v>
      </c>
      <c r="D290" t="s">
        <v>116</v>
      </c>
      <c r="E290" t="s">
        <v>120</v>
      </c>
      <c r="F290" s="4" t="s">
        <v>84</v>
      </c>
      <c r="G290" s="4" t="s">
        <v>18</v>
      </c>
      <c r="H290" s="4" t="s">
        <v>22</v>
      </c>
      <c r="I290" s="6">
        <v>1.7246509498917526</v>
      </c>
      <c r="J290" s="6">
        <v>1.5415598375166626</v>
      </c>
      <c r="K290" s="6">
        <v>3.0033180740724288</v>
      </c>
      <c r="L290" s="6">
        <v>1.9821899288878029</v>
      </c>
      <c r="M290" s="6">
        <v>1.8674442583618971</v>
      </c>
      <c r="N290" s="6">
        <v>5.0106479032102795</v>
      </c>
      <c r="O290" s="6">
        <v>4.0374352350241542</v>
      </c>
      <c r="P290" s="6">
        <v>2.18745514263111</v>
      </c>
      <c r="Q290" s="6">
        <v>1.5127022615307173</v>
      </c>
      <c r="R290" s="6">
        <v>0.45584450142900113</v>
      </c>
      <c r="S290" s="6">
        <v>0.28151989720595638</v>
      </c>
      <c r="T290" s="6">
        <v>0.28151989720595638</v>
      </c>
      <c r="U290" s="6">
        <v>3.907161357362638</v>
      </c>
      <c r="V290" s="6">
        <v>1.464169865932343</v>
      </c>
      <c r="W290" s="2">
        <f t="shared" si="77"/>
        <v>2.0898299364473361</v>
      </c>
    </row>
    <row r="291" spans="1:23" hidden="1" x14ac:dyDescent="0.2">
      <c r="A291" t="str">
        <f t="shared" si="78"/>
        <v/>
      </c>
      <c r="B291" t="str">
        <f t="shared" si="79"/>
        <v>WAExterior LightingGeneral Service Lighting</v>
      </c>
      <c r="C291" t="str">
        <f t="shared" si="80"/>
        <v>WA2019 CPAExterior Lighting_General Service Lighting</v>
      </c>
      <c r="D291" t="s">
        <v>116</v>
      </c>
      <c r="E291" t="s">
        <v>120</v>
      </c>
      <c r="F291" s="4" t="s">
        <v>85</v>
      </c>
      <c r="G291" s="4" t="s">
        <v>23</v>
      </c>
      <c r="H291" s="4" t="s">
        <v>19</v>
      </c>
      <c r="I291" s="6">
        <v>9.5513063085817806E-2</v>
      </c>
      <c r="J291" s="6">
        <v>0.16243010034900959</v>
      </c>
      <c r="K291" s="6">
        <v>0.23794212601226408</v>
      </c>
      <c r="L291" s="6">
        <v>0.23794212601226408</v>
      </c>
      <c r="M291" s="6">
        <v>0.27618212354593696</v>
      </c>
      <c r="N291" s="6">
        <v>0.36198121188018928</v>
      </c>
      <c r="O291" s="6">
        <v>4.4121385283345624E-2</v>
      </c>
      <c r="P291" s="6">
        <v>2.0014407489942935E-2</v>
      </c>
      <c r="Q291" s="6">
        <v>3.990962547375485E-3</v>
      </c>
      <c r="R291" s="6">
        <v>3.8082042924893707E-2</v>
      </c>
      <c r="S291" s="6">
        <v>1.9928645621352149E-2</v>
      </c>
      <c r="T291" s="6">
        <v>1.9928645621352149E-2</v>
      </c>
      <c r="U291" s="6">
        <v>0.10945423176127128</v>
      </c>
      <c r="V291" s="6">
        <v>9.2876428298923994E-2</v>
      </c>
      <c r="W291" s="2">
        <f t="shared" ref="W291:W354" si="81">AVERAGE(I291:V291)</f>
        <v>0.12288482145956707</v>
      </c>
    </row>
    <row r="292" spans="1:23" hidden="1" x14ac:dyDescent="0.2">
      <c r="A292" t="str">
        <f t="shared" si="78"/>
        <v/>
      </c>
      <c r="B292" t="str">
        <f t="shared" si="79"/>
        <v>WAExterior LightingArea Lighting</v>
      </c>
      <c r="C292" t="str">
        <f t="shared" si="80"/>
        <v>WA2019 CPAExterior Lighting_Area Lighting</v>
      </c>
      <c r="D292" t="s">
        <v>116</v>
      </c>
      <c r="E292" t="s">
        <v>120</v>
      </c>
      <c r="F292" s="4" t="s">
        <v>86</v>
      </c>
      <c r="G292" s="4" t="s">
        <v>23</v>
      </c>
      <c r="H292" s="4" t="s">
        <v>24</v>
      </c>
      <c r="I292" s="6">
        <v>1.2776745024992495</v>
      </c>
      <c r="J292" s="6">
        <v>1.5773307041073741</v>
      </c>
      <c r="K292" s="6">
        <v>0.84447642280672996</v>
      </c>
      <c r="L292" s="6">
        <v>0.84447642280672996</v>
      </c>
      <c r="M292" s="6">
        <v>2.1410175142692172</v>
      </c>
      <c r="N292" s="6">
        <v>1.7833920471292941</v>
      </c>
      <c r="O292" s="6">
        <v>0.66430062146194035</v>
      </c>
      <c r="P292" s="6">
        <v>0.28734694198828503</v>
      </c>
      <c r="Q292" s="6">
        <v>0.12004484213925479</v>
      </c>
      <c r="R292" s="6">
        <v>1.7301616523403083</v>
      </c>
      <c r="S292" s="6">
        <v>0.37757329938433987</v>
      </c>
      <c r="T292" s="6">
        <v>0.37757329938433987</v>
      </c>
      <c r="U292" s="6">
        <v>1.1168155767710217</v>
      </c>
      <c r="V292" s="6">
        <v>0.63826748610116635</v>
      </c>
      <c r="W292" s="2">
        <f t="shared" si="81"/>
        <v>0.98431795237066055</v>
      </c>
    </row>
    <row r="293" spans="1:23" hidden="1" x14ac:dyDescent="0.2">
      <c r="A293" t="str">
        <f t="shared" si="78"/>
        <v/>
      </c>
      <c r="B293" t="str">
        <f t="shared" si="79"/>
        <v>WAExterior LightingLinear Lighting</v>
      </c>
      <c r="C293" t="str">
        <f t="shared" si="80"/>
        <v>WA2019 CPAExterior Lighting_Linear Lighting</v>
      </c>
      <c r="D293" t="s">
        <v>116</v>
      </c>
      <c r="E293" t="s">
        <v>120</v>
      </c>
      <c r="F293" s="4" t="s">
        <v>87</v>
      </c>
      <c r="G293" s="4" t="s">
        <v>23</v>
      </c>
      <c r="H293" s="4" t="s">
        <v>22</v>
      </c>
      <c r="I293" s="6">
        <v>0.17998060318671685</v>
      </c>
      <c r="J293" s="6">
        <v>7.2716734974156386E-2</v>
      </c>
      <c r="K293" s="6">
        <v>7.9875366371784634E-2</v>
      </c>
      <c r="L293" s="6">
        <v>7.9875366371784634E-2</v>
      </c>
      <c r="M293" s="6">
        <v>0.40359773533941284</v>
      </c>
      <c r="N293" s="6">
        <v>0.3815598518016472</v>
      </c>
      <c r="O293" s="6">
        <v>8.1899905131840825E-2</v>
      </c>
      <c r="P293" s="6">
        <v>0.74928674288024677</v>
      </c>
      <c r="Q293" s="6">
        <v>0.6570892244201626</v>
      </c>
      <c r="R293" s="6">
        <v>2.5582070828392617E-2</v>
      </c>
      <c r="S293" s="6">
        <v>7.7353172351847979E-2</v>
      </c>
      <c r="T293" s="6">
        <v>7.7353172351847979E-2</v>
      </c>
      <c r="U293" s="6">
        <v>0.24079761846153852</v>
      </c>
      <c r="V293" s="6">
        <v>5.901349395031337E-2</v>
      </c>
      <c r="W293" s="2">
        <f t="shared" si="81"/>
        <v>0.22614150417297804</v>
      </c>
    </row>
    <row r="294" spans="1:23" hidden="1" x14ac:dyDescent="0.2">
      <c r="A294" t="str">
        <f t="shared" si="78"/>
        <v/>
      </c>
      <c r="B294" t="str">
        <f t="shared" si="79"/>
        <v>WARefrigeration Walk-in Refrigerator/Freezer</v>
      </c>
      <c r="C294" t="str">
        <f t="shared" si="80"/>
        <v>WA2019 CPARefrigeration _Walk-in Refrigerator/Freezer</v>
      </c>
      <c r="D294" t="s">
        <v>116</v>
      </c>
      <c r="E294" t="s">
        <v>120</v>
      </c>
      <c r="F294" s="4" t="s">
        <v>88</v>
      </c>
      <c r="G294" s="4" t="s">
        <v>25</v>
      </c>
      <c r="H294" s="4" t="s">
        <v>26</v>
      </c>
      <c r="I294" s="6">
        <v>0.14203279765918855</v>
      </c>
      <c r="J294" s="6">
        <v>0.66275061061618279</v>
      </c>
      <c r="K294" s="6">
        <v>0.3437675441312284</v>
      </c>
      <c r="L294" s="6">
        <v>0.20633952498718416</v>
      </c>
      <c r="M294" s="6">
        <v>6.5896915091399944</v>
      </c>
      <c r="N294" s="6">
        <v>5.376109091036394</v>
      </c>
      <c r="O294" s="6">
        <v>0.2747220890013875</v>
      </c>
      <c r="P294" s="6">
        <v>0.16266146763175388</v>
      </c>
      <c r="Q294" s="6">
        <v>0.16733865482243615</v>
      </c>
      <c r="R294" s="6">
        <v>0.39368670981674003</v>
      </c>
      <c r="S294" s="6">
        <v>0.49407291037160289</v>
      </c>
      <c r="T294" s="6">
        <v>15.532213250703833</v>
      </c>
      <c r="U294" s="6">
        <v>0.10513756832470157</v>
      </c>
      <c r="V294" s="6">
        <v>0.57516543835230594</v>
      </c>
      <c r="W294" s="2">
        <f t="shared" si="81"/>
        <v>2.2161206547567809</v>
      </c>
    </row>
    <row r="295" spans="1:23" hidden="1" x14ac:dyDescent="0.2">
      <c r="A295" t="str">
        <f t="shared" si="78"/>
        <v/>
      </c>
      <c r="B295" t="str">
        <f t="shared" si="79"/>
        <v>WARefrigeration Reach-in Refrigerator/Freezer</v>
      </c>
      <c r="C295" t="str">
        <f t="shared" si="80"/>
        <v>WA2019 CPARefrigeration _Reach-in Refrigerator/Freezer</v>
      </c>
      <c r="D295" t="s">
        <v>116</v>
      </c>
      <c r="E295" t="s">
        <v>120</v>
      </c>
      <c r="F295" s="4" t="s">
        <v>89</v>
      </c>
      <c r="G295" s="4" t="s">
        <v>25</v>
      </c>
      <c r="H295" s="4" t="s">
        <v>27</v>
      </c>
      <c r="I295" s="6">
        <v>3.1877329626485651E-2</v>
      </c>
      <c r="J295" s="6">
        <v>0.1487453603882451</v>
      </c>
      <c r="K295" s="6">
        <v>7.7153949649387099E-2</v>
      </c>
      <c r="L295" s="6">
        <v>4.6310099930383368E-2</v>
      </c>
      <c r="M295" s="6">
        <v>2.9579332638051397</v>
      </c>
      <c r="N295" s="6">
        <v>0.34474130407568571</v>
      </c>
      <c r="O295" s="6">
        <v>6.1657636342470609E-2</v>
      </c>
      <c r="P295" s="6">
        <v>7.3014308056754629E-2</v>
      </c>
      <c r="Q295" s="6">
        <v>7.5113770156486209E-2</v>
      </c>
      <c r="R295" s="6">
        <v>8.8357627429885024E-2</v>
      </c>
      <c r="S295" s="6">
        <v>0.11088794477754756</v>
      </c>
      <c r="T295" s="6">
        <v>0.69719880165934767</v>
      </c>
      <c r="U295" s="6">
        <v>2.3596697219579476E-2</v>
      </c>
      <c r="V295" s="6">
        <v>0.1290880597319026</v>
      </c>
      <c r="W295" s="2">
        <f t="shared" si="81"/>
        <v>0.34754829663209286</v>
      </c>
    </row>
    <row r="296" spans="1:23" hidden="1" x14ac:dyDescent="0.2">
      <c r="A296" t="str">
        <f t="shared" si="78"/>
        <v/>
      </c>
      <c r="B296" t="str">
        <f t="shared" si="79"/>
        <v>WARefrigeration Glass Door Display</v>
      </c>
      <c r="C296" t="str">
        <f t="shared" si="80"/>
        <v>WA2019 CPARefrigeration _Glass Door Display</v>
      </c>
      <c r="D296" t="s">
        <v>116</v>
      </c>
      <c r="E296" t="s">
        <v>120</v>
      </c>
      <c r="F296" s="4" t="s">
        <v>90</v>
      </c>
      <c r="G296" s="4" t="s">
        <v>25</v>
      </c>
      <c r="H296" s="4" t="s">
        <v>28</v>
      </c>
      <c r="I296" s="6">
        <v>3.2716206721919487E-2</v>
      </c>
      <c r="J296" s="6">
        <v>0.15265971197740946</v>
      </c>
      <c r="K296" s="6">
        <v>7.9184316745423602E-2</v>
      </c>
      <c r="L296" s="6">
        <v>4.7528786770656611E-2</v>
      </c>
      <c r="M296" s="6">
        <v>1.5178868064263218</v>
      </c>
      <c r="N296" s="6">
        <v>3.5381344365662479</v>
      </c>
      <c r="O296" s="6">
        <v>6.3280205719904045E-2</v>
      </c>
      <c r="P296" s="6">
        <v>3.7467868608071456E-2</v>
      </c>
      <c r="Q296" s="6">
        <v>3.8545224159249498E-2</v>
      </c>
      <c r="R296" s="6">
        <v>9.0682828151724099E-2</v>
      </c>
      <c r="S296" s="6">
        <v>0.11380604858748303</v>
      </c>
      <c r="T296" s="6">
        <v>0.71554613854511995</v>
      </c>
      <c r="U296" s="6">
        <v>2.4217662935884201E-2</v>
      </c>
      <c r="V296" s="6">
        <v>0.13248511393537371</v>
      </c>
      <c r="W296" s="2">
        <f t="shared" si="81"/>
        <v>0.4702958111321992</v>
      </c>
    </row>
    <row r="297" spans="1:23" hidden="1" x14ac:dyDescent="0.2">
      <c r="A297" t="str">
        <f t="shared" si="78"/>
        <v/>
      </c>
      <c r="B297" t="str">
        <f t="shared" si="79"/>
        <v>WARefrigeration Open Display Case</v>
      </c>
      <c r="C297" t="str">
        <f t="shared" si="80"/>
        <v>WA2019 CPARefrigeration _Open Display Case</v>
      </c>
      <c r="D297" t="s">
        <v>116</v>
      </c>
      <c r="E297" t="s">
        <v>120</v>
      </c>
      <c r="F297" s="4" t="s">
        <v>91</v>
      </c>
      <c r="G297" s="4" t="s">
        <v>25</v>
      </c>
      <c r="H297" s="4" t="s">
        <v>29</v>
      </c>
      <c r="I297" s="6">
        <v>0.19392321815143915</v>
      </c>
      <c r="J297" s="6">
        <v>0.9048806568671216</v>
      </c>
      <c r="K297" s="6">
        <v>0.46935996159075832</v>
      </c>
      <c r="L297" s="6">
        <v>0.28172383686596636</v>
      </c>
      <c r="M297" s="6">
        <v>8.9971767446557127</v>
      </c>
      <c r="N297" s="6">
        <v>20.97206506925691</v>
      </c>
      <c r="O297" s="6">
        <v>0.37508936298128759</v>
      </c>
      <c r="P297" s="6">
        <v>0.2220883893878943</v>
      </c>
      <c r="Q297" s="6">
        <v>0.22847434535624889</v>
      </c>
      <c r="R297" s="6">
        <v>0.53751665086754008</v>
      </c>
      <c r="S297" s="6">
        <v>0.67457805774278079</v>
      </c>
      <c r="T297" s="6">
        <v>4.2413538678839844</v>
      </c>
      <c r="U297" s="6">
        <v>0.14354864463816283</v>
      </c>
      <c r="V297" s="6">
        <v>0.78529702021641901</v>
      </c>
      <c r="W297" s="2">
        <f t="shared" si="81"/>
        <v>2.7876482733187302</v>
      </c>
    </row>
    <row r="298" spans="1:23" hidden="1" x14ac:dyDescent="0.2">
      <c r="A298" t="str">
        <f t="shared" si="78"/>
        <v/>
      </c>
      <c r="B298" t="str">
        <f t="shared" si="79"/>
        <v>WARefrigeration Icemaker</v>
      </c>
      <c r="C298" t="str">
        <f t="shared" si="80"/>
        <v>WA2019 CPARefrigeration _Icemaker</v>
      </c>
      <c r="D298" t="s">
        <v>116</v>
      </c>
      <c r="E298" t="s">
        <v>120</v>
      </c>
      <c r="F298" s="4" t="s">
        <v>92</v>
      </c>
      <c r="G298" s="4" t="s">
        <v>25</v>
      </c>
      <c r="H298" s="4" t="s">
        <v>30</v>
      </c>
      <c r="I298" s="6">
        <v>5.3587468856313256E-2</v>
      </c>
      <c r="J298" s="6">
        <v>0.25004877951581839</v>
      </c>
      <c r="K298" s="6">
        <v>0.25939970018962361</v>
      </c>
      <c r="L298" s="6">
        <v>0.15569943071330997</v>
      </c>
      <c r="M298" s="6">
        <v>2.4862207485772676</v>
      </c>
      <c r="N298" s="6">
        <v>0.28976413821519476</v>
      </c>
      <c r="O298" s="6">
        <v>0.20729946366089591</v>
      </c>
      <c r="P298" s="6">
        <v>0.12274089470172331</v>
      </c>
      <c r="Q298" s="6">
        <v>0.12627020098937733</v>
      </c>
      <c r="R298" s="6">
        <v>0.1485338221110804</v>
      </c>
      <c r="S298" s="6">
        <v>0.18640847137867733</v>
      </c>
      <c r="T298" s="6">
        <v>1.1720278802631352</v>
      </c>
      <c r="U298" s="6">
        <v>3.9667289957545718E-2</v>
      </c>
      <c r="V298" s="6">
        <v>0.21700382251773523</v>
      </c>
      <c r="W298" s="2">
        <f t="shared" si="81"/>
        <v>0.4081908651176927</v>
      </c>
    </row>
    <row r="299" spans="1:23" hidden="1" x14ac:dyDescent="0.2">
      <c r="A299" t="str">
        <f t="shared" si="78"/>
        <v/>
      </c>
      <c r="B299" t="str">
        <f t="shared" si="79"/>
        <v>WARefrigeration Vending Machine</v>
      </c>
      <c r="C299" t="str">
        <f t="shared" si="80"/>
        <v>WA2019 CPARefrigeration _Vending Machine</v>
      </c>
      <c r="D299" t="s">
        <v>116</v>
      </c>
      <c r="E299" t="s">
        <v>120</v>
      </c>
      <c r="F299" s="4" t="s">
        <v>93</v>
      </c>
      <c r="G299" s="4" t="s">
        <v>25</v>
      </c>
      <c r="H299" s="4" t="s">
        <v>31</v>
      </c>
      <c r="I299" s="6">
        <v>5.0332625726029971E-2</v>
      </c>
      <c r="J299" s="6">
        <v>0.11743054767493034</v>
      </c>
      <c r="K299" s="6">
        <v>0.12182202576219016</v>
      </c>
      <c r="L299" s="6">
        <v>7.3121210416394786E-2</v>
      </c>
      <c r="M299" s="6">
        <v>1.167605235712555</v>
      </c>
      <c r="N299" s="6">
        <v>0.27216418742817289</v>
      </c>
      <c r="O299" s="6">
        <v>9.7354162646006215E-2</v>
      </c>
      <c r="P299" s="6">
        <v>5.7642874781648396E-2</v>
      </c>
      <c r="Q299" s="6">
        <v>5.9300344860383852E-2</v>
      </c>
      <c r="R299" s="6">
        <v>0.13951204331034478</v>
      </c>
      <c r="S299" s="6">
        <v>8.7543114298063857E-2</v>
      </c>
      <c r="T299" s="6">
        <v>0.5504201065731692</v>
      </c>
      <c r="U299" s="6">
        <v>1.862897148914169E-2</v>
      </c>
      <c r="V299" s="6">
        <v>0.20382325220826725</v>
      </c>
      <c r="W299" s="2">
        <f t="shared" si="81"/>
        <v>0.21547862163480705</v>
      </c>
    </row>
    <row r="300" spans="1:23" hidden="1" x14ac:dyDescent="0.2">
      <c r="A300" t="str">
        <f t="shared" si="78"/>
        <v/>
      </c>
      <c r="B300" t="str">
        <f t="shared" si="79"/>
        <v>WAFood PreparationOven</v>
      </c>
      <c r="C300" t="str">
        <f t="shared" si="80"/>
        <v>WA2019 CPAFood Preparation_Oven</v>
      </c>
      <c r="D300" t="s">
        <v>116</v>
      </c>
      <c r="E300" t="s">
        <v>120</v>
      </c>
      <c r="F300" s="4" t="s">
        <v>94</v>
      </c>
      <c r="G300" s="4" t="s">
        <v>32</v>
      </c>
      <c r="H300" s="4" t="s">
        <v>33</v>
      </c>
      <c r="I300" s="6">
        <v>8.832511903189956E-2</v>
      </c>
      <c r="J300" s="6">
        <v>0.18700697914021738</v>
      </c>
      <c r="K300" s="6">
        <v>0.16184381252616814</v>
      </c>
      <c r="L300" s="6">
        <v>0.18700697914021741</v>
      </c>
      <c r="M300" s="6">
        <v>3.9470101712961214</v>
      </c>
      <c r="N300" s="6">
        <v>0.63668852073098514</v>
      </c>
      <c r="O300" s="6">
        <v>0.64066487199405675</v>
      </c>
      <c r="P300" s="6">
        <v>0.23674972920041085</v>
      </c>
      <c r="Q300" s="6">
        <v>0.11111732156306331</v>
      </c>
      <c r="R300" s="6">
        <v>0.25765723342818958</v>
      </c>
      <c r="S300" s="6">
        <v>3.4994692424071841E-2</v>
      </c>
      <c r="T300" s="6">
        <v>5.6786543205900666E-2</v>
      </c>
      <c r="U300" s="6">
        <v>7.2790207507585525E-2</v>
      </c>
      <c r="V300" s="6">
        <v>8.337041396686691E-2</v>
      </c>
      <c r="W300" s="2">
        <f t="shared" si="81"/>
        <v>0.47871518536826813</v>
      </c>
    </row>
    <row r="301" spans="1:23" hidden="1" x14ac:dyDescent="0.2">
      <c r="A301" t="str">
        <f t="shared" si="78"/>
        <v/>
      </c>
      <c r="B301" t="str">
        <f t="shared" si="79"/>
        <v>WAFood PreparationFryer</v>
      </c>
      <c r="C301" t="str">
        <f t="shared" si="80"/>
        <v>WA2019 CPAFood Preparation_Fryer</v>
      </c>
      <c r="D301" t="s">
        <v>116</v>
      </c>
      <c r="E301" t="s">
        <v>120</v>
      </c>
      <c r="F301" s="4" t="s">
        <v>95</v>
      </c>
      <c r="G301" s="4" t="s">
        <v>32</v>
      </c>
      <c r="H301" s="4" t="s">
        <v>34</v>
      </c>
      <c r="I301" s="6">
        <v>0.1277304710836136</v>
      </c>
      <c r="J301" s="6">
        <v>0.27043823776650228</v>
      </c>
      <c r="K301" s="6">
        <v>0.23404878071513774</v>
      </c>
      <c r="L301" s="6">
        <v>0.27043823776650233</v>
      </c>
      <c r="M301" s="6">
        <v>5.7079285494015304</v>
      </c>
      <c r="N301" s="6">
        <v>0.92074061804690699</v>
      </c>
      <c r="O301" s="6">
        <v>0.92649097791726975</v>
      </c>
      <c r="P301" s="6">
        <v>0.34237320901616758</v>
      </c>
      <c r="Q301" s="6">
        <v>0.16069118258050097</v>
      </c>
      <c r="R301" s="6">
        <v>0.37260838326181261</v>
      </c>
      <c r="S301" s="6">
        <v>5.0607217943725746E-2</v>
      </c>
      <c r="T301" s="6">
        <v>8.2121280949307707E-2</v>
      </c>
      <c r="U301" s="6">
        <v>0.10526481704326925</v>
      </c>
      <c r="V301" s="6">
        <v>0.12056527482943792</v>
      </c>
      <c r="W301" s="2">
        <f t="shared" si="81"/>
        <v>0.69228908845154902</v>
      </c>
    </row>
    <row r="302" spans="1:23" hidden="1" x14ac:dyDescent="0.2">
      <c r="A302" t="str">
        <f t="shared" si="78"/>
        <v/>
      </c>
      <c r="B302" t="str">
        <f t="shared" si="79"/>
        <v>WAFood PreparationDishwasher</v>
      </c>
      <c r="C302" t="str">
        <f t="shared" si="80"/>
        <v>WA2019 CPAFood Preparation_Dishwasher</v>
      </c>
      <c r="D302" t="s">
        <v>116</v>
      </c>
      <c r="E302" t="s">
        <v>120</v>
      </c>
      <c r="F302" s="4" t="s">
        <v>96</v>
      </c>
      <c r="G302" s="4" t="s">
        <v>32</v>
      </c>
      <c r="H302" s="4" t="s">
        <v>35</v>
      </c>
      <c r="I302" s="6">
        <v>0.17579589436031576</v>
      </c>
      <c r="J302" s="6">
        <v>0.37220509306873678</v>
      </c>
      <c r="K302" s="6">
        <v>0.32212215597972133</v>
      </c>
      <c r="L302" s="6">
        <v>0.37220509306873678</v>
      </c>
      <c r="M302" s="6">
        <v>3.9279210190572558</v>
      </c>
      <c r="N302" s="6">
        <v>1.2672185348589937</v>
      </c>
      <c r="O302" s="6">
        <v>1.2751327752726407</v>
      </c>
      <c r="P302" s="6">
        <v>0.47120944574461782</v>
      </c>
      <c r="Q302" s="6">
        <v>0.22115983694340238</v>
      </c>
      <c r="R302" s="6">
        <v>0.51282222187047866</v>
      </c>
      <c r="S302" s="6">
        <v>6.9650891161913323E-2</v>
      </c>
      <c r="T302" s="6">
        <v>0.1130238063636983</v>
      </c>
      <c r="U302" s="6">
        <v>0.14487633608336803</v>
      </c>
      <c r="V302" s="6">
        <v>0.16593440968023937</v>
      </c>
      <c r="W302" s="2">
        <f t="shared" si="81"/>
        <v>0.67223410810815132</v>
      </c>
    </row>
    <row r="303" spans="1:23" hidden="1" x14ac:dyDescent="0.2">
      <c r="A303" t="str">
        <f t="shared" si="78"/>
        <v/>
      </c>
      <c r="B303" t="str">
        <f t="shared" si="79"/>
        <v>WAFood PreparationHot Food Container</v>
      </c>
      <c r="C303" t="str">
        <f t="shared" si="80"/>
        <v>WA2019 CPAFood Preparation_Hot Food Container</v>
      </c>
      <c r="D303" t="s">
        <v>116</v>
      </c>
      <c r="E303" t="s">
        <v>120</v>
      </c>
      <c r="F303" s="4" t="s">
        <v>97</v>
      </c>
      <c r="G303" s="4" t="s">
        <v>32</v>
      </c>
      <c r="H303" s="4" t="s">
        <v>36</v>
      </c>
      <c r="I303" s="6">
        <v>2.4060702879159967E-2</v>
      </c>
      <c r="J303" s="6">
        <v>5.0942692302480649E-2</v>
      </c>
      <c r="K303" s="6">
        <v>4.4087977788246316E-2</v>
      </c>
      <c r="L303" s="6">
        <v>5.0942692302480649E-2</v>
      </c>
      <c r="M303" s="6">
        <v>0.53760379852009943</v>
      </c>
      <c r="N303" s="6">
        <v>0.17344073228304888</v>
      </c>
      <c r="O303" s="6">
        <v>0.17452393270590233</v>
      </c>
      <c r="P303" s="6">
        <v>6.4493147062223199E-2</v>
      </c>
      <c r="Q303" s="6">
        <v>3.0269541532022801E-2</v>
      </c>
      <c r="R303" s="6">
        <v>7.0188573829637849E-2</v>
      </c>
      <c r="S303" s="6">
        <v>9.5329268275210193E-3</v>
      </c>
      <c r="T303" s="6">
        <v>1.5469259012470659E-2</v>
      </c>
      <c r="U303" s="6">
        <v>1.982882756965075E-2</v>
      </c>
      <c r="V303" s="6">
        <v>2.271098846348435E-2</v>
      </c>
      <c r="W303" s="2">
        <f t="shared" si="81"/>
        <v>9.2006842362744937E-2</v>
      </c>
    </row>
    <row r="304" spans="1:23" hidden="1" x14ac:dyDescent="0.2">
      <c r="A304" t="str">
        <f t="shared" si="78"/>
        <v/>
      </c>
      <c r="B304" t="str">
        <f t="shared" si="79"/>
        <v>WAFood PreparationSteamer</v>
      </c>
      <c r="C304" t="str">
        <f t="shared" si="80"/>
        <v>WA2019 CPAFood Preparation_Steamer</v>
      </c>
      <c r="D304" t="s">
        <v>116</v>
      </c>
      <c r="E304" t="s">
        <v>120</v>
      </c>
      <c r="F304" s="4" t="s">
        <v>98</v>
      </c>
      <c r="G304" s="4" t="s">
        <v>32</v>
      </c>
      <c r="H304" s="4" t="s">
        <v>37</v>
      </c>
      <c r="I304" s="6">
        <v>0.12890301567549534</v>
      </c>
      <c r="J304" s="6">
        <v>0.27292081604591345</v>
      </c>
      <c r="K304" s="6">
        <v>0.23619730979935605</v>
      </c>
      <c r="L304" s="6">
        <v>0.27292081604591345</v>
      </c>
      <c r="M304" s="6">
        <v>2.8801631945617392</v>
      </c>
      <c r="N304" s="6">
        <v>0.92919286458649741</v>
      </c>
      <c r="O304" s="6">
        <v>0.93499601180908842</v>
      </c>
      <c r="P304" s="6">
        <v>0.34551613843020146</v>
      </c>
      <c r="Q304" s="6">
        <v>0.16216630105066226</v>
      </c>
      <c r="R304" s="6">
        <v>0.37602886657309259</v>
      </c>
      <c r="S304" s="6">
        <v>5.1071783831619887E-2</v>
      </c>
      <c r="T304" s="6">
        <v>8.28751407216754E-2</v>
      </c>
      <c r="U304" s="6">
        <v>0.10623113064794318</v>
      </c>
      <c r="V304" s="6">
        <v>0.12167204410516895</v>
      </c>
      <c r="W304" s="2">
        <f t="shared" si="81"/>
        <v>0.49291824527745476</v>
      </c>
    </row>
    <row r="305" spans="1:23" hidden="1" x14ac:dyDescent="0.2">
      <c r="A305" t="str">
        <f t="shared" si="78"/>
        <v/>
      </c>
      <c r="B305" t="str">
        <f t="shared" si="79"/>
        <v>WAOffice EquipmentDesktop Computer</v>
      </c>
      <c r="C305" t="str">
        <f t="shared" si="80"/>
        <v>WA2019 CPAOffice Equipment_Desktop Computer</v>
      </c>
      <c r="D305" t="s">
        <v>116</v>
      </c>
      <c r="E305" t="s">
        <v>120</v>
      </c>
      <c r="F305" s="4" t="s">
        <v>99</v>
      </c>
      <c r="G305" s="4" t="s">
        <v>38</v>
      </c>
      <c r="H305" s="4" t="s">
        <v>39</v>
      </c>
      <c r="I305" s="6">
        <v>2.3470947781525466</v>
      </c>
      <c r="J305" s="6">
        <v>1.2409215803071783</v>
      </c>
      <c r="K305" s="6">
        <v>0.30331821961957245</v>
      </c>
      <c r="L305" s="6">
        <v>0.10277080910218352</v>
      </c>
      <c r="M305" s="6">
        <v>0.29218666435561025</v>
      </c>
      <c r="N305" s="6">
        <v>0.15991333774385222</v>
      </c>
      <c r="O305" s="6">
        <v>0.55738272333901806</v>
      </c>
      <c r="P305" s="6">
        <v>0.47484456508507095</v>
      </c>
      <c r="Q305" s="6">
        <v>0.29010358746203213</v>
      </c>
      <c r="R305" s="6">
        <v>8.346119549146909E-2</v>
      </c>
      <c r="S305" s="6">
        <v>8.8429657837817741E-2</v>
      </c>
      <c r="T305" s="6">
        <v>6.490785995961576E-2</v>
      </c>
      <c r="U305" s="6">
        <v>5.31924604315597</v>
      </c>
      <c r="V305" s="6">
        <v>0.19753969006608063</v>
      </c>
      <c r="W305" s="2">
        <f t="shared" si="81"/>
        <v>0.82300862226271554</v>
      </c>
    </row>
    <row r="306" spans="1:23" hidden="1" x14ac:dyDescent="0.2">
      <c r="A306" t="str">
        <f t="shared" si="78"/>
        <v/>
      </c>
      <c r="B306" t="str">
        <f t="shared" si="79"/>
        <v>WAOffice EquipmentLaptop</v>
      </c>
      <c r="C306" t="str">
        <f t="shared" si="80"/>
        <v>WA2019 CPAOffice Equipment_Laptop</v>
      </c>
      <c r="D306" t="s">
        <v>116</v>
      </c>
      <c r="E306" t="s">
        <v>120</v>
      </c>
      <c r="F306" s="4" t="s">
        <v>100</v>
      </c>
      <c r="G306" s="4" t="s">
        <v>38</v>
      </c>
      <c r="H306" s="4" t="s">
        <v>40</v>
      </c>
      <c r="I306" s="6">
        <v>0.36241904662649616</v>
      </c>
      <c r="J306" s="6">
        <v>0.19161289107684371</v>
      </c>
      <c r="K306" s="6">
        <v>4.6835901558904575E-2</v>
      </c>
      <c r="L306" s="6">
        <v>1.5869021993719513E-2</v>
      </c>
      <c r="M306" s="6">
        <v>3.6093646773340093E-2</v>
      </c>
      <c r="N306" s="6">
        <v>2.4692500681036008E-2</v>
      </c>
      <c r="O306" s="6">
        <v>3.4426579970939349E-2</v>
      </c>
      <c r="P306" s="6">
        <v>2.1996476176734902E-2</v>
      </c>
      <c r="Q306" s="6">
        <v>1.7918162755007867E-2</v>
      </c>
      <c r="R306" s="6">
        <v>1.2887390480300376E-2</v>
      </c>
      <c r="S306" s="6">
        <v>1.0923663615259838E-2</v>
      </c>
      <c r="T306" s="6">
        <v>8.0180297597172399E-3</v>
      </c>
      <c r="U306" s="6">
        <v>0.32854166737139817</v>
      </c>
      <c r="V306" s="6">
        <v>3.0502452142556567E-2</v>
      </c>
      <c r="W306" s="2">
        <f t="shared" si="81"/>
        <v>8.1624102213018176E-2</v>
      </c>
    </row>
    <row r="307" spans="1:23" hidden="1" x14ac:dyDescent="0.2">
      <c r="A307" t="str">
        <f t="shared" si="78"/>
        <v/>
      </c>
      <c r="B307" t="str">
        <f t="shared" si="79"/>
        <v>WAOffice EquipmentServer</v>
      </c>
      <c r="C307" t="str">
        <f t="shared" si="80"/>
        <v>WA2019 CPAOffice Equipment_Server</v>
      </c>
      <c r="D307" t="s">
        <v>116</v>
      </c>
      <c r="E307" t="s">
        <v>120</v>
      </c>
      <c r="F307" s="4" t="s">
        <v>101</v>
      </c>
      <c r="G307" s="4" t="s">
        <v>38</v>
      </c>
      <c r="H307" s="4" t="s">
        <v>41</v>
      </c>
      <c r="I307" s="6">
        <v>0.23010733119142612</v>
      </c>
      <c r="J307" s="6">
        <v>0.36497693538446419</v>
      </c>
      <c r="K307" s="6">
        <v>4.4605620532290065E-2</v>
      </c>
      <c r="L307" s="6">
        <v>0.12090683423786296</v>
      </c>
      <c r="M307" s="6">
        <v>0.34374901688895326</v>
      </c>
      <c r="N307" s="6">
        <v>9.4066669261089544E-2</v>
      </c>
      <c r="O307" s="6">
        <v>6.557443803988447E-2</v>
      </c>
      <c r="P307" s="6">
        <v>5.586406648059658E-2</v>
      </c>
      <c r="Q307" s="6">
        <v>6.8259667638125202E-2</v>
      </c>
      <c r="R307" s="6">
        <v>4.9094820877334765E-2</v>
      </c>
      <c r="S307" s="6">
        <v>0.10403489157390321</v>
      </c>
      <c r="T307" s="6">
        <v>7.6362188187783231E-2</v>
      </c>
      <c r="U307" s="6">
        <v>62.579365213599644</v>
      </c>
      <c r="V307" s="6">
        <v>0.11619981768592978</v>
      </c>
      <c r="W307" s="2">
        <f t="shared" si="81"/>
        <v>4.59379767939852</v>
      </c>
    </row>
    <row r="308" spans="1:23" hidden="1" x14ac:dyDescent="0.2">
      <c r="A308" t="str">
        <f t="shared" si="78"/>
        <v/>
      </c>
      <c r="B308" t="str">
        <f t="shared" si="79"/>
        <v>WAOffice EquipmentMonitor</v>
      </c>
      <c r="C308" t="str">
        <f t="shared" si="80"/>
        <v>WA2019 CPAOffice Equipment_Monitor</v>
      </c>
      <c r="D308" t="s">
        <v>116</v>
      </c>
      <c r="E308" t="s">
        <v>120</v>
      </c>
      <c r="F308" s="4" t="s">
        <v>102</v>
      </c>
      <c r="G308" s="4" t="s">
        <v>38</v>
      </c>
      <c r="H308" s="4" t="s">
        <v>42</v>
      </c>
      <c r="I308" s="6">
        <v>0.41419319614456707</v>
      </c>
      <c r="J308" s="6">
        <v>0.21898616123067852</v>
      </c>
      <c r="K308" s="6">
        <v>5.3526744638748076E-2</v>
      </c>
      <c r="L308" s="6">
        <v>1.8136025135679443E-2</v>
      </c>
      <c r="M308" s="6">
        <v>5.1562352533342994E-2</v>
      </c>
      <c r="N308" s="6">
        <v>2.8220000778326863E-2</v>
      </c>
      <c r="O308" s="6">
        <v>9.8361657059826704E-2</v>
      </c>
      <c r="P308" s="6">
        <v>8.3796099720894857E-2</v>
      </c>
      <c r="Q308" s="6">
        <v>5.1194750728593898E-2</v>
      </c>
      <c r="R308" s="6">
        <v>1.4728446263200428E-2</v>
      </c>
      <c r="S308" s="6">
        <v>1.560523373608548E-2</v>
      </c>
      <c r="T308" s="6">
        <v>1.1454328228167485E-2</v>
      </c>
      <c r="U308" s="6">
        <v>0.93869047820399465</v>
      </c>
      <c r="V308" s="6">
        <v>3.4859945305778933E-2</v>
      </c>
      <c r="W308" s="2">
        <f t="shared" si="81"/>
        <v>0.14523681569342037</v>
      </c>
    </row>
    <row r="309" spans="1:23" hidden="1" x14ac:dyDescent="0.2">
      <c r="A309" t="str">
        <f t="shared" si="78"/>
        <v/>
      </c>
      <c r="B309" t="str">
        <f t="shared" si="79"/>
        <v>WAOffice EquipmentPrinter/Copier/Fax</v>
      </c>
      <c r="C309" t="str">
        <f t="shared" si="80"/>
        <v>WA2019 CPAOffice Equipment_Printer/Copier/Fax</v>
      </c>
      <c r="D309" t="s">
        <v>116</v>
      </c>
      <c r="E309" t="s">
        <v>120</v>
      </c>
      <c r="F309" s="4" t="s">
        <v>103</v>
      </c>
      <c r="G309" s="4" t="s">
        <v>38</v>
      </c>
      <c r="H309" s="4" t="s">
        <v>43</v>
      </c>
      <c r="I309" s="6">
        <v>0.21415626542022179</v>
      </c>
      <c r="J309" s="6">
        <v>0.16983834683092186</v>
      </c>
      <c r="K309" s="6">
        <v>4.1513553959739019E-2</v>
      </c>
      <c r="L309" s="6">
        <v>1.1252555905149413E-2</v>
      </c>
      <c r="M309" s="6">
        <v>6.3984059367121926E-2</v>
      </c>
      <c r="N309" s="6">
        <v>1.7509191458759329E-2</v>
      </c>
      <c r="O309" s="6">
        <v>6.1028810707334138E-2</v>
      </c>
      <c r="P309" s="6">
        <v>6.498945397962469E-2</v>
      </c>
      <c r="Q309" s="6">
        <v>3.1763949945700705E-2</v>
      </c>
      <c r="R309" s="6">
        <v>9.1383124875914455E-3</v>
      </c>
      <c r="S309" s="6">
        <v>9.68231813280661E-3</v>
      </c>
      <c r="T309" s="6">
        <v>7.1068752816082232E-3</v>
      </c>
      <c r="U309" s="6">
        <v>0.58241356662225263</v>
      </c>
      <c r="V309" s="6">
        <v>2.1628966682011197E-2</v>
      </c>
      <c r="W309" s="2">
        <f t="shared" si="81"/>
        <v>9.3286159055774504E-2</v>
      </c>
    </row>
    <row r="310" spans="1:23" hidden="1" x14ac:dyDescent="0.2">
      <c r="A310" t="str">
        <f t="shared" si="78"/>
        <v/>
      </c>
      <c r="B310" t="str">
        <f t="shared" si="79"/>
        <v>WAOffice EquipmentPOS Terminal</v>
      </c>
      <c r="C310" t="str">
        <f t="shared" si="80"/>
        <v>WA2019 CPAOffice Equipment_POS Terminal</v>
      </c>
      <c r="D310" t="s">
        <v>116</v>
      </c>
      <c r="E310" t="s">
        <v>120</v>
      </c>
      <c r="F310" s="4" t="s">
        <v>104</v>
      </c>
      <c r="G310" s="4" t="s">
        <v>38</v>
      </c>
      <c r="H310" s="4" t="s">
        <v>44</v>
      </c>
      <c r="I310" s="6">
        <v>3.0728916519521702E-2</v>
      </c>
      <c r="J310" s="6">
        <v>9.7479256492267324E-2</v>
      </c>
      <c r="K310" s="6">
        <v>7.1480506902994838E-3</v>
      </c>
      <c r="L310" s="6">
        <v>3.229220031102923E-2</v>
      </c>
      <c r="M310" s="6">
        <v>9.1809633260757931E-2</v>
      </c>
      <c r="N310" s="6">
        <v>6.280909895454001E-2</v>
      </c>
      <c r="O310" s="6">
        <v>4.3784598732881194E-2</v>
      </c>
      <c r="P310" s="6">
        <v>1.8650451361490836E-2</v>
      </c>
      <c r="Q310" s="6">
        <v>9.1155097825079689E-3</v>
      </c>
      <c r="R310" s="6">
        <v>1.3112408409321492E-2</v>
      </c>
      <c r="S310" s="6">
        <v>2.7785985624529982E-2</v>
      </c>
      <c r="T310" s="6">
        <v>2.0395067761820439E-2</v>
      </c>
      <c r="U310" s="6">
        <v>0.16713905459132239</v>
      </c>
      <c r="V310" s="6">
        <v>3.1035034640283742E-2</v>
      </c>
      <c r="W310" s="2">
        <f t="shared" si="81"/>
        <v>4.6663233366612419E-2</v>
      </c>
    </row>
    <row r="311" spans="1:23" hidden="1" x14ac:dyDescent="0.2">
      <c r="A311" t="str">
        <f t="shared" si="78"/>
        <v/>
      </c>
      <c r="B311" t="str">
        <f t="shared" si="79"/>
        <v>WAMiscellaneousNon-HVAC Motors</v>
      </c>
      <c r="C311" t="str">
        <f t="shared" si="80"/>
        <v>WA2019 CPAMiscellaneous_Non-HVAC Motors</v>
      </c>
      <c r="D311" t="s">
        <v>116</v>
      </c>
      <c r="E311" t="s">
        <v>120</v>
      </c>
      <c r="F311" s="4" t="s">
        <v>105</v>
      </c>
      <c r="G311" s="4" t="s">
        <v>45</v>
      </c>
      <c r="H311" s="4" t="s">
        <v>46</v>
      </c>
      <c r="I311" s="6">
        <v>0.34970607620581934</v>
      </c>
      <c r="J311" s="6">
        <v>0.27766233454190875</v>
      </c>
      <c r="K311" s="6">
        <v>0.20610713872604935</v>
      </c>
      <c r="L311" s="6">
        <v>0.13477335449362993</v>
      </c>
      <c r="M311" s="6">
        <v>0.53650370186453411</v>
      </c>
      <c r="N311" s="6">
        <v>0.19960873284923242</v>
      </c>
      <c r="O311" s="6">
        <v>0.62845690994842895</v>
      </c>
      <c r="P311" s="6">
        <v>7.915155789703314E-2</v>
      </c>
      <c r="Q311" s="6">
        <v>7.1512654028684924E-2</v>
      </c>
      <c r="R311" s="6">
        <v>0.13640391008932889</v>
      </c>
      <c r="S311" s="6">
        <v>0.12372939041745885</v>
      </c>
      <c r="T311" s="6">
        <v>9.0513998326829825E-2</v>
      </c>
      <c r="U311" s="6">
        <v>5.3779636330792711</v>
      </c>
      <c r="V311" s="6">
        <v>0.14556445486807967</v>
      </c>
      <c r="W311" s="2">
        <f t="shared" si="81"/>
        <v>0.59697556052402057</v>
      </c>
    </row>
    <row r="312" spans="1:23" hidden="1" x14ac:dyDescent="0.2">
      <c r="A312" t="str">
        <f t="shared" si="78"/>
        <v/>
      </c>
      <c r="B312" t="str">
        <f t="shared" si="79"/>
        <v>WAMiscellaneousPool Pump</v>
      </c>
      <c r="C312" t="str">
        <f t="shared" si="80"/>
        <v>WA2019 CPAMiscellaneous_Pool Pump</v>
      </c>
      <c r="D312" t="s">
        <v>116</v>
      </c>
      <c r="E312" t="s">
        <v>120</v>
      </c>
      <c r="F312" s="4" t="s">
        <v>106</v>
      </c>
      <c r="G312" s="4" t="s">
        <v>45</v>
      </c>
      <c r="H312" s="4" t="s">
        <v>47</v>
      </c>
      <c r="I312" s="6">
        <v>0</v>
      </c>
      <c r="J312" s="6">
        <v>0</v>
      </c>
      <c r="K312" s="6">
        <v>0</v>
      </c>
      <c r="L312" s="6">
        <v>0</v>
      </c>
      <c r="M312" s="6">
        <v>0</v>
      </c>
      <c r="N312" s="6">
        <v>0</v>
      </c>
      <c r="O312" s="6">
        <v>0</v>
      </c>
      <c r="P312" s="6">
        <v>1.1987839402470968E-2</v>
      </c>
      <c r="Q312" s="6">
        <v>2.1661789976530003E-2</v>
      </c>
      <c r="R312" s="6">
        <v>1.3772634099821103E-2</v>
      </c>
      <c r="S312" s="6">
        <v>0</v>
      </c>
      <c r="T312" s="6">
        <v>0</v>
      </c>
      <c r="U312" s="6">
        <v>0</v>
      </c>
      <c r="V312" s="6">
        <v>1.1023177269213175E-2</v>
      </c>
      <c r="W312" s="2">
        <f t="shared" si="81"/>
        <v>4.1746743391453747E-3</v>
      </c>
    </row>
    <row r="313" spans="1:23" hidden="1" x14ac:dyDescent="0.2">
      <c r="A313" t="str">
        <f t="shared" si="78"/>
        <v/>
      </c>
      <c r="B313" t="str">
        <f t="shared" si="79"/>
        <v>WAMiscellaneousPool Heater</v>
      </c>
      <c r="C313" t="str">
        <f t="shared" si="80"/>
        <v>WA2019 CPAMiscellaneous_Pool Heater</v>
      </c>
      <c r="D313" t="s">
        <v>116</v>
      </c>
      <c r="E313" t="s">
        <v>120</v>
      </c>
      <c r="F313" s="4" t="s">
        <v>107</v>
      </c>
      <c r="G313" s="4" t="s">
        <v>45</v>
      </c>
      <c r="H313" s="4" t="s">
        <v>48</v>
      </c>
      <c r="I313" s="6">
        <v>0</v>
      </c>
      <c r="J313" s="6">
        <v>0</v>
      </c>
      <c r="K313" s="6">
        <v>0</v>
      </c>
      <c r="L313" s="6">
        <v>0</v>
      </c>
      <c r="M313" s="6">
        <v>0</v>
      </c>
      <c r="N313" s="6">
        <v>0</v>
      </c>
      <c r="O313" s="6">
        <v>0</v>
      </c>
      <c r="P313" s="6">
        <v>1.5538002324426835E-2</v>
      </c>
      <c r="Q313" s="6">
        <v>1.4038432269003873E-2</v>
      </c>
      <c r="R313" s="6">
        <v>1.7851358653702888E-2</v>
      </c>
      <c r="S313" s="6">
        <v>0</v>
      </c>
      <c r="T313" s="6">
        <v>0</v>
      </c>
      <c r="U313" s="6">
        <v>0</v>
      </c>
      <c r="V313" s="6">
        <v>1.4287658374560723E-2</v>
      </c>
      <c r="W313" s="2">
        <f t="shared" si="81"/>
        <v>4.4082465444067369E-3</v>
      </c>
    </row>
    <row r="314" spans="1:23" hidden="1" x14ac:dyDescent="0.2">
      <c r="A314" t="str">
        <f t="shared" si="78"/>
        <v/>
      </c>
      <c r="B314" t="str">
        <f t="shared" si="79"/>
        <v>WAMiscellaneousClothes Washer</v>
      </c>
      <c r="C314" t="str">
        <f t="shared" si="80"/>
        <v>WA2019 CPAMiscellaneous_Clothes Washer</v>
      </c>
      <c r="D314" t="s">
        <v>116</v>
      </c>
      <c r="E314" t="s">
        <v>120</v>
      </c>
      <c r="F314" s="4" t="s">
        <v>108</v>
      </c>
      <c r="G314" s="4" t="s">
        <v>45</v>
      </c>
      <c r="H314" s="4" t="s">
        <v>49</v>
      </c>
      <c r="I314" s="6">
        <v>0</v>
      </c>
      <c r="J314" s="6">
        <v>0</v>
      </c>
      <c r="K314" s="6">
        <v>1.9686733529828753E-3</v>
      </c>
      <c r="L314" s="6">
        <v>4.291048389099948E-3</v>
      </c>
      <c r="M314" s="6">
        <v>0</v>
      </c>
      <c r="N314" s="6">
        <v>0</v>
      </c>
      <c r="O314" s="6">
        <v>3.7517695279768726E-2</v>
      </c>
      <c r="P314" s="6">
        <v>3.7801592861391813E-3</v>
      </c>
      <c r="Q314" s="6">
        <v>6.8306734670885031E-3</v>
      </c>
      <c r="R314" s="6">
        <v>2.1714818216660693E-2</v>
      </c>
      <c r="S314" s="6">
        <v>0</v>
      </c>
      <c r="T314" s="6">
        <v>0</v>
      </c>
      <c r="U314" s="6">
        <v>0</v>
      </c>
      <c r="V314" s="6">
        <v>1.3903878594965335E-3</v>
      </c>
      <c r="W314" s="2">
        <f t="shared" si="81"/>
        <v>5.5352468465168902E-3</v>
      </c>
    </row>
    <row r="315" spans="1:23" hidden="1" x14ac:dyDescent="0.2">
      <c r="A315" t="str">
        <f t="shared" si="78"/>
        <v/>
      </c>
      <c r="B315" t="str">
        <f t="shared" si="79"/>
        <v>WAMiscellaneousClothes Dryer</v>
      </c>
      <c r="C315" t="str">
        <f t="shared" si="80"/>
        <v>WA2019 CPAMiscellaneous_Clothes Dryer</v>
      </c>
      <c r="D315" t="s">
        <v>116</v>
      </c>
      <c r="E315" t="s">
        <v>120</v>
      </c>
      <c r="F315" s="4" t="s">
        <v>109</v>
      </c>
      <c r="G315" s="4" t="s">
        <v>45</v>
      </c>
      <c r="H315" s="4" t="s">
        <v>50</v>
      </c>
      <c r="I315" s="6">
        <v>0</v>
      </c>
      <c r="J315" s="6">
        <v>0</v>
      </c>
      <c r="K315" s="6">
        <v>6.3900968903705287E-3</v>
      </c>
      <c r="L315" s="6">
        <v>1.3928270490414653E-2</v>
      </c>
      <c r="M315" s="6">
        <v>0</v>
      </c>
      <c r="N315" s="6">
        <v>0</v>
      </c>
      <c r="O315" s="6">
        <v>0.12177830698925737</v>
      </c>
      <c r="P315" s="6">
        <v>1.2269980727307273E-2</v>
      </c>
      <c r="Q315" s="6">
        <v>2.2171613800249582E-2</v>
      </c>
      <c r="R315" s="6">
        <v>7.0483908440676632E-2</v>
      </c>
      <c r="S315" s="6">
        <v>0</v>
      </c>
      <c r="T315" s="6">
        <v>0</v>
      </c>
      <c r="U315" s="6">
        <v>0</v>
      </c>
      <c r="V315" s="6">
        <v>4.513045866098549E-3</v>
      </c>
      <c r="W315" s="2">
        <f t="shared" si="81"/>
        <v>1.7966801657455334E-2</v>
      </c>
    </row>
    <row r="316" spans="1:23" hidden="1" x14ac:dyDescent="0.2">
      <c r="A316" t="str">
        <f t="shared" si="78"/>
        <v/>
      </c>
      <c r="B316" t="str">
        <f t="shared" si="79"/>
        <v>WAMiscellaneousOther Miscellaneous</v>
      </c>
      <c r="C316" t="str">
        <f t="shared" si="80"/>
        <v>WA2019 CPAMiscellaneous_Other Miscellaneous</v>
      </c>
      <c r="D316" t="s">
        <v>116</v>
      </c>
      <c r="E316" t="s">
        <v>120</v>
      </c>
      <c r="F316" s="4" t="s">
        <v>110</v>
      </c>
      <c r="G316" s="4" t="s">
        <v>45</v>
      </c>
      <c r="H316" s="4" t="s">
        <v>51</v>
      </c>
      <c r="I316" s="6">
        <v>1.4165599041710997</v>
      </c>
      <c r="J316" s="6">
        <v>1.185323350020639</v>
      </c>
      <c r="K316" s="6">
        <v>0.77937334524492241</v>
      </c>
      <c r="L316" s="6">
        <v>0.57533912298715773</v>
      </c>
      <c r="M316" s="6">
        <v>2.1479546287285007</v>
      </c>
      <c r="N316" s="6">
        <v>0.6327106585184562</v>
      </c>
      <c r="O316" s="6">
        <v>4.8901208443826487</v>
      </c>
      <c r="P316" s="6">
        <v>0.34841495141471746</v>
      </c>
      <c r="Q316" s="6">
        <v>0.32695956250364228</v>
      </c>
      <c r="R316" s="6">
        <v>0.63150767203508928</v>
      </c>
      <c r="S316" s="6">
        <v>0.43182900057782703</v>
      </c>
      <c r="T316" s="6">
        <v>0.31863844979251033</v>
      </c>
      <c r="U316" s="6">
        <v>18.389281199746843</v>
      </c>
      <c r="V316" s="6">
        <v>0.56511634024435553</v>
      </c>
      <c r="W316" s="2">
        <f t="shared" si="81"/>
        <v>2.3313663593120295</v>
      </c>
    </row>
    <row r="317" spans="1:23" hidden="1" x14ac:dyDescent="0.2">
      <c r="A317">
        <f t="shared" si="78"/>
        <v>1</v>
      </c>
      <c r="B317" t="str">
        <f t="shared" si="79"/>
        <v>UTCoolingAir-Cooled Chiller</v>
      </c>
      <c r="C317" t="str">
        <f t="shared" si="80"/>
        <v>UT2019 CPACooling_Air-Cooled Chiller</v>
      </c>
      <c r="D317" t="s">
        <v>117</v>
      </c>
      <c r="E317" t="s">
        <v>120</v>
      </c>
      <c r="F317" s="4" t="s">
        <v>66</v>
      </c>
      <c r="G317" s="4" t="s">
        <v>3</v>
      </c>
      <c r="H317" s="4" t="s">
        <v>4</v>
      </c>
      <c r="I317" s="6">
        <v>5.4439046780031708</v>
      </c>
      <c r="J317" s="6">
        <v>5.5725118463360577</v>
      </c>
      <c r="K317" s="6">
        <v>5.133714488426901</v>
      </c>
      <c r="L317" s="6">
        <v>5.5991107639364301</v>
      </c>
      <c r="M317" s="6">
        <v>6.4867013329308802</v>
      </c>
      <c r="N317" s="6">
        <v>6.9828927405093228</v>
      </c>
      <c r="O317" s="6">
        <v>8.8953652515616888</v>
      </c>
      <c r="P317" s="6">
        <v>6.7309452516727148</v>
      </c>
      <c r="Q317" s="6">
        <v>3.365472625836357</v>
      </c>
      <c r="R317" s="6">
        <v>1.0359328558182013</v>
      </c>
      <c r="S317" s="6">
        <v>2.5218636775123588</v>
      </c>
      <c r="T317" s="6">
        <v>2.2234073921234101</v>
      </c>
      <c r="U317" s="6">
        <v>35.929770874820939</v>
      </c>
      <c r="V317" s="6">
        <v>2.8826750986257816</v>
      </c>
      <c r="W317" s="2">
        <f t="shared" si="81"/>
        <v>7.0574477770081581</v>
      </c>
    </row>
    <row r="318" spans="1:23" hidden="1" x14ac:dyDescent="0.2">
      <c r="A318" t="str">
        <f t="shared" si="78"/>
        <v/>
      </c>
      <c r="B318" t="str">
        <f t="shared" si="79"/>
        <v>UTCoolingWater-Cooled Chiller</v>
      </c>
      <c r="C318" t="str">
        <f t="shared" si="80"/>
        <v>UT2019 CPACooling_Water-Cooled Chiller</v>
      </c>
      <c r="D318" t="s">
        <v>117</v>
      </c>
      <c r="E318" t="s">
        <v>120</v>
      </c>
      <c r="F318" s="4" t="s">
        <v>67</v>
      </c>
      <c r="G318" s="4" t="s">
        <v>3</v>
      </c>
      <c r="H318" s="4" t="s">
        <v>5</v>
      </c>
      <c r="I318" s="6">
        <v>5.2965071268367279</v>
      </c>
      <c r="J318" s="6">
        <v>5.3712360453191446</v>
      </c>
      <c r="K318" s="6">
        <v>4.948287786009093</v>
      </c>
      <c r="L318" s="6">
        <v>5.3968742258957416</v>
      </c>
      <c r="M318" s="6">
        <v>6.3276301994202582</v>
      </c>
      <c r="N318" s="6">
        <v>6.7306748236133149</v>
      </c>
      <c r="O318" s="6">
        <v>9.4284532242014389</v>
      </c>
      <c r="P318" s="6">
        <v>8.1779844878860768</v>
      </c>
      <c r="Q318" s="6">
        <v>4.0889922439430375</v>
      </c>
      <c r="R318" s="6">
        <v>1.1850237046417365</v>
      </c>
      <c r="S318" s="6">
        <v>2.377684874267382</v>
      </c>
      <c r="T318" s="6">
        <v>2.0962917911569829</v>
      </c>
      <c r="U318" s="6">
        <v>34.956947037122411</v>
      </c>
      <c r="V318" s="6">
        <v>2.7785545950634774</v>
      </c>
      <c r="W318" s="2">
        <f t="shared" si="81"/>
        <v>7.0829387260983454</v>
      </c>
    </row>
    <row r="319" spans="1:23" hidden="1" x14ac:dyDescent="0.2">
      <c r="A319" t="str">
        <f t="shared" si="78"/>
        <v/>
      </c>
      <c r="B319" t="str">
        <f t="shared" si="79"/>
        <v>UTCoolingRTU</v>
      </c>
      <c r="C319" t="str">
        <f t="shared" si="80"/>
        <v>UT2019 CPACooling_RTU</v>
      </c>
      <c r="D319" t="s">
        <v>117</v>
      </c>
      <c r="E319" t="s">
        <v>120</v>
      </c>
      <c r="F319" s="4" t="s">
        <v>68</v>
      </c>
      <c r="G319" s="4" t="s">
        <v>3</v>
      </c>
      <c r="H319" s="4" t="s">
        <v>6</v>
      </c>
      <c r="I319" s="6">
        <v>5.8744769283555982</v>
      </c>
      <c r="J319" s="6">
        <v>6.2070971294735902</v>
      </c>
      <c r="K319" s="6">
        <v>5.7183305021779764</v>
      </c>
      <c r="L319" s="6">
        <v>6.2367250727848154</v>
      </c>
      <c r="M319" s="6">
        <v>7.6559163741632394</v>
      </c>
      <c r="N319" s="6">
        <v>7.7780890701086358</v>
      </c>
      <c r="O319" s="6">
        <v>8.9760488366098663</v>
      </c>
      <c r="P319" s="6">
        <v>4.5121070530489833</v>
      </c>
      <c r="Q319" s="6">
        <v>2.2560535265244916</v>
      </c>
      <c r="R319" s="6">
        <v>3.0896778069213102</v>
      </c>
      <c r="S319" s="6">
        <v>2.8057552395032421</v>
      </c>
      <c r="T319" s="6">
        <v>2.4737010948007225</v>
      </c>
      <c r="U319" s="6">
        <v>38.77154772714696</v>
      </c>
      <c r="V319" s="6">
        <v>3.2109477419325385</v>
      </c>
      <c r="W319" s="2">
        <f t="shared" si="81"/>
        <v>7.5404624359679984</v>
      </c>
    </row>
    <row r="320" spans="1:23" hidden="1" x14ac:dyDescent="0.2">
      <c r="A320" t="str">
        <f t="shared" si="78"/>
        <v/>
      </c>
      <c r="B320" t="str">
        <f t="shared" si="79"/>
        <v>UTCoolingPTAC</v>
      </c>
      <c r="C320" t="str">
        <f t="shared" si="80"/>
        <v>UT2019 CPACooling_PTAC</v>
      </c>
      <c r="D320" t="s">
        <v>117</v>
      </c>
      <c r="E320" t="s">
        <v>120</v>
      </c>
      <c r="F320" s="4" t="s">
        <v>69</v>
      </c>
      <c r="G320" s="4" t="s">
        <v>3</v>
      </c>
      <c r="H320" s="4" t="s">
        <v>7</v>
      </c>
      <c r="I320" s="6">
        <v>6.5920902490731343</v>
      </c>
      <c r="J320" s="6">
        <v>6.9653426102920308</v>
      </c>
      <c r="K320" s="6">
        <v>6.4168693151948126</v>
      </c>
      <c r="L320" s="6">
        <v>6.16127287419752</v>
      </c>
      <c r="M320" s="6">
        <v>8.5911464617783651</v>
      </c>
      <c r="N320" s="6">
        <v>8.7282435084544954</v>
      </c>
      <c r="O320" s="6">
        <v>10.072543433681243</v>
      </c>
      <c r="P320" s="6">
        <v>5.0632962338494387</v>
      </c>
      <c r="Q320" s="6">
        <v>2.5316481169247189</v>
      </c>
      <c r="R320" s="6">
        <v>3.4671061257338103</v>
      </c>
      <c r="S320" s="6">
        <v>3.1485001951982432</v>
      </c>
      <c r="T320" s="6">
        <v>2.7758830386149875</v>
      </c>
      <c r="U320" s="6">
        <v>43.507795643882694</v>
      </c>
      <c r="V320" s="6">
        <v>3.6031901321641544</v>
      </c>
      <c r="W320" s="2">
        <f t="shared" si="81"/>
        <v>8.4017805670742618</v>
      </c>
    </row>
    <row r="321" spans="1:23" hidden="1" x14ac:dyDescent="0.2">
      <c r="A321" t="str">
        <f t="shared" si="78"/>
        <v/>
      </c>
      <c r="B321" t="str">
        <f t="shared" si="79"/>
        <v>UTCoolingPTHP</v>
      </c>
      <c r="C321" t="str">
        <f t="shared" si="80"/>
        <v>UT2019 CPACooling_PTHP</v>
      </c>
      <c r="D321" t="s">
        <v>117</v>
      </c>
      <c r="E321" t="s">
        <v>120</v>
      </c>
      <c r="F321" s="4" t="s">
        <v>70</v>
      </c>
      <c r="G321" s="4" t="s">
        <v>3</v>
      </c>
      <c r="H321" s="4" t="s">
        <v>8</v>
      </c>
      <c r="I321" s="6">
        <v>6.5920902490731343</v>
      </c>
      <c r="J321" s="6">
        <v>6.9653426102920308</v>
      </c>
      <c r="K321" s="6">
        <v>6.4168693151948126</v>
      </c>
      <c r="L321" s="6">
        <v>6.16127287419752</v>
      </c>
      <c r="M321" s="6">
        <v>8.5911464617783651</v>
      </c>
      <c r="N321" s="6">
        <v>8.7282435084544954</v>
      </c>
      <c r="O321" s="6">
        <v>10.072543433681243</v>
      </c>
      <c r="P321" s="6">
        <v>5.0632962338494387</v>
      </c>
      <c r="Q321" s="6">
        <v>2.5316481169247189</v>
      </c>
      <c r="R321" s="6">
        <v>3.4671061257338103</v>
      </c>
      <c r="S321" s="6">
        <v>3.1485001951982432</v>
      </c>
      <c r="T321" s="6">
        <v>2.7758830386149875</v>
      </c>
      <c r="U321" s="6">
        <v>43.507795643882694</v>
      </c>
      <c r="V321" s="6">
        <v>3.6031901321641544</v>
      </c>
      <c r="W321" s="2">
        <f t="shared" si="81"/>
        <v>8.4017805670742618</v>
      </c>
    </row>
    <row r="322" spans="1:23" hidden="1" x14ac:dyDescent="0.2">
      <c r="A322" t="str">
        <f t="shared" si="78"/>
        <v/>
      </c>
      <c r="B322" t="str">
        <f t="shared" si="79"/>
        <v>UTCoolingEvaporative AC</v>
      </c>
      <c r="C322" t="str">
        <f t="shared" si="80"/>
        <v>UT2019 CPACooling_Evaporative AC</v>
      </c>
      <c r="D322" t="s">
        <v>117</v>
      </c>
      <c r="E322" t="s">
        <v>120</v>
      </c>
      <c r="F322" s="4" t="s">
        <v>71</v>
      </c>
      <c r="G322" s="4" t="s">
        <v>3</v>
      </c>
      <c r="H322" s="4" t="s">
        <v>9</v>
      </c>
      <c r="I322" s="6">
        <v>2.3497907713422395</v>
      </c>
      <c r="J322" s="6">
        <v>2.482838851789436</v>
      </c>
      <c r="K322" s="6">
        <v>2.2873322008711905</v>
      </c>
      <c r="L322" s="6">
        <v>2.4946900291139258</v>
      </c>
      <c r="M322" s="6">
        <v>3.0623665496652959</v>
      </c>
      <c r="N322" s="6">
        <v>3.1112356280434548</v>
      </c>
      <c r="O322" s="6">
        <v>3.5904195346439471</v>
      </c>
      <c r="P322" s="6">
        <v>1.8048428212195937</v>
      </c>
      <c r="Q322" s="6">
        <v>0.90242141060979664</v>
      </c>
      <c r="R322" s="6">
        <v>1.2358711227685242</v>
      </c>
      <c r="S322" s="6">
        <v>1.1223020958012968</v>
      </c>
      <c r="T322" s="6">
        <v>0.98948043792028895</v>
      </c>
      <c r="U322" s="6">
        <v>15.508619090858785</v>
      </c>
      <c r="V322" s="6">
        <v>1.2843790967730155</v>
      </c>
      <c r="W322" s="2">
        <f t="shared" si="81"/>
        <v>3.0161849743871989</v>
      </c>
    </row>
    <row r="323" spans="1:23" hidden="1" x14ac:dyDescent="0.2">
      <c r="A323" t="str">
        <f t="shared" ref="A323:A386" si="82">IF(D323=D322,"",1)</f>
        <v/>
      </c>
      <c r="B323" t="str">
        <f t="shared" ref="B323:B386" si="83">D323&amp;G323&amp;H323</f>
        <v>UTCoolingAir-Source Heat Pump</v>
      </c>
      <c r="C323" t="str">
        <f t="shared" ref="C323:C386" si="84">D323&amp;E323&amp;F323</f>
        <v>UT2019 CPACooling_Air-Source Heat Pump</v>
      </c>
      <c r="D323" t="s">
        <v>117</v>
      </c>
      <c r="E323" t="s">
        <v>120</v>
      </c>
      <c r="F323" s="4" t="s">
        <v>72</v>
      </c>
      <c r="G323" s="4" t="s">
        <v>3</v>
      </c>
      <c r="H323" s="4" t="s">
        <v>10</v>
      </c>
      <c r="I323" s="6">
        <v>5.8738232806785859</v>
      </c>
      <c r="J323" s="6">
        <v>6.2065928973753381</v>
      </c>
      <c r="K323" s="6">
        <v>5.7180413602749391</v>
      </c>
      <c r="L323" s="6">
        <v>6.2343610352311662</v>
      </c>
      <c r="M323" s="6">
        <v>7.6550721755775122</v>
      </c>
      <c r="N323" s="6">
        <v>7.3799584150244266</v>
      </c>
      <c r="O323" s="6">
        <v>8.9643091615367183</v>
      </c>
      <c r="P323" s="6">
        <v>4.5070779546840161</v>
      </c>
      <c r="Q323" s="6">
        <v>2.2535389773420076</v>
      </c>
      <c r="R323" s="6">
        <v>3.089624925324423</v>
      </c>
      <c r="S323" s="6">
        <v>2.8050853328283818</v>
      </c>
      <c r="T323" s="6">
        <v>2.4731104699123914</v>
      </c>
      <c r="U323" s="6">
        <v>38.76723365247868</v>
      </c>
      <c r="V323" s="6">
        <v>3.2107853834364177</v>
      </c>
      <c r="W323" s="2">
        <f t="shared" si="81"/>
        <v>7.5099010729789288</v>
      </c>
    </row>
    <row r="324" spans="1:23" hidden="1" x14ac:dyDescent="0.2">
      <c r="A324" t="str">
        <f t="shared" si="82"/>
        <v/>
      </c>
      <c r="B324" t="str">
        <f t="shared" si="83"/>
        <v>UTCoolingGeothermal Heat Pump</v>
      </c>
      <c r="C324" t="str">
        <f t="shared" si="84"/>
        <v>UT2019 CPACooling_Geothermal Heat Pump</v>
      </c>
      <c r="D324" t="s">
        <v>117</v>
      </c>
      <c r="E324" t="s">
        <v>120</v>
      </c>
      <c r="F324" s="4" t="s">
        <v>73</v>
      </c>
      <c r="G324" s="4" t="s">
        <v>3</v>
      </c>
      <c r="H324" s="4" t="s">
        <v>11</v>
      </c>
      <c r="I324" s="6">
        <v>3.5794836206029532</v>
      </c>
      <c r="J324" s="6">
        <v>3.7820768916169705</v>
      </c>
      <c r="K324" s="6">
        <v>3.4845358160731688</v>
      </c>
      <c r="L324" s="6">
        <v>3.7978263299370036</v>
      </c>
      <c r="M324" s="6">
        <v>4.6649207849312919</v>
      </c>
      <c r="N324" s="6">
        <v>2.8520997054395254</v>
      </c>
      <c r="O324" s="6">
        <v>5.4588421846948227</v>
      </c>
      <c r="P324" s="6">
        <v>2.7442113411506859</v>
      </c>
      <c r="Q324" s="6">
        <v>1.3721056705753427</v>
      </c>
      <c r="R324" s="6">
        <v>2.9114491982130146</v>
      </c>
      <c r="S324" s="6">
        <v>1.7091180127566012</v>
      </c>
      <c r="T324" s="6">
        <v>1.5068481526022841</v>
      </c>
      <c r="U324" s="6">
        <v>23.624591895979496</v>
      </c>
      <c r="V324" s="6">
        <v>1.9566309443012608</v>
      </c>
      <c r="W324" s="2">
        <f t="shared" si="81"/>
        <v>4.5317671820624579</v>
      </c>
    </row>
    <row r="325" spans="1:23" hidden="1" x14ac:dyDescent="0.2">
      <c r="A325" t="str">
        <f t="shared" si="82"/>
        <v/>
      </c>
      <c r="B325" t="str">
        <f t="shared" si="83"/>
        <v>UTHeatingElectric Furnace</v>
      </c>
      <c r="C325" t="str">
        <f t="shared" si="84"/>
        <v>UT2019 CPAHeating_Electric Furnace</v>
      </c>
      <c r="D325" t="s">
        <v>117</v>
      </c>
      <c r="E325" t="s">
        <v>120</v>
      </c>
      <c r="F325" s="4" t="s">
        <v>74</v>
      </c>
      <c r="G325" s="4" t="s">
        <v>12</v>
      </c>
      <c r="H325" s="4" t="s">
        <v>13</v>
      </c>
      <c r="I325" s="6">
        <v>4.7047284369725277</v>
      </c>
      <c r="J325" s="6">
        <v>5.786871823860956</v>
      </c>
      <c r="K325" s="6">
        <v>4.4650078872959016</v>
      </c>
      <c r="L325" s="6">
        <v>6.6045712563704928</v>
      </c>
      <c r="M325" s="6">
        <v>5.2596412778534969</v>
      </c>
      <c r="N325" s="6">
        <v>6.1177540273535076</v>
      </c>
      <c r="O325" s="6">
        <v>12.312334764764017</v>
      </c>
      <c r="P325" s="6">
        <v>10.099812880012013</v>
      </c>
      <c r="Q325" s="6">
        <v>6.1863346269418509</v>
      </c>
      <c r="R325" s="6">
        <v>2.087243609958394</v>
      </c>
      <c r="S325" s="6">
        <v>6.1944231804692889</v>
      </c>
      <c r="T325" s="6">
        <v>5.2468441747903594</v>
      </c>
      <c r="U325" s="6">
        <v>3.1189716601329054</v>
      </c>
      <c r="V325" s="6">
        <v>3.8857264396345004</v>
      </c>
      <c r="W325" s="2">
        <f t="shared" si="81"/>
        <v>5.8621618604578716</v>
      </c>
    </row>
    <row r="326" spans="1:23" hidden="1" x14ac:dyDescent="0.2">
      <c r="A326" t="str">
        <f t="shared" si="82"/>
        <v/>
      </c>
      <c r="B326" t="str">
        <f t="shared" si="83"/>
        <v>UTHeatingElectric Room Heat</v>
      </c>
      <c r="C326" t="str">
        <f t="shared" si="84"/>
        <v>UT2019 CPAHeating_Electric Room Heat</v>
      </c>
      <c r="D326" t="s">
        <v>117</v>
      </c>
      <c r="E326" t="s">
        <v>120</v>
      </c>
      <c r="F326" s="4" t="s">
        <v>75</v>
      </c>
      <c r="G326" s="4" t="s">
        <v>12</v>
      </c>
      <c r="H326" s="4" t="s">
        <v>14</v>
      </c>
      <c r="I326" s="6">
        <v>4.4806937494976458</v>
      </c>
      <c r="J326" s="6">
        <v>5.5113064989151965</v>
      </c>
      <c r="K326" s="6">
        <v>4.2523884640913341</v>
      </c>
      <c r="L326" s="6">
        <v>6.2900678632099929</v>
      </c>
      <c r="M326" s="6">
        <v>5.0091821693842817</v>
      </c>
      <c r="N326" s="6">
        <v>5.8264324070033409</v>
      </c>
      <c r="O326" s="6">
        <v>11.726033109299063</v>
      </c>
      <c r="P326" s="6">
        <v>9.6188694095352503</v>
      </c>
      <c r="Q326" s="6">
        <v>5.8917472637541435</v>
      </c>
      <c r="R326" s="6">
        <v>1.987851057103232</v>
      </c>
      <c r="S326" s="6">
        <v>5.8994506480659892</v>
      </c>
      <c r="T326" s="6">
        <v>4.9969944521812941</v>
      </c>
      <c r="U326" s="6">
        <v>2.9704492001265765</v>
      </c>
      <c r="V326" s="6">
        <v>3.7006918472709529</v>
      </c>
      <c r="W326" s="2">
        <f t="shared" si="81"/>
        <v>5.5830112956741642</v>
      </c>
    </row>
    <row r="327" spans="1:23" hidden="1" x14ac:dyDescent="0.2">
      <c r="A327" t="str">
        <f t="shared" si="82"/>
        <v/>
      </c>
      <c r="B327" t="str">
        <f t="shared" si="83"/>
        <v>UTHeatingPTHP</v>
      </c>
      <c r="C327" t="str">
        <f t="shared" si="84"/>
        <v>UT2019 CPAHeating_PTHP</v>
      </c>
      <c r="D327" t="s">
        <v>117</v>
      </c>
      <c r="E327" t="s">
        <v>120</v>
      </c>
      <c r="F327" s="4" t="s">
        <v>76</v>
      </c>
      <c r="G327" s="4" t="s">
        <v>12</v>
      </c>
      <c r="H327" s="4" t="s">
        <v>8</v>
      </c>
      <c r="I327" s="6">
        <v>3.7051683220775371</v>
      </c>
      <c r="J327" s="6">
        <v>4.4774127630746703</v>
      </c>
      <c r="K327" s="6">
        <v>3.4700053408250549</v>
      </c>
      <c r="L327" s="6">
        <v>4.497368674313952</v>
      </c>
      <c r="M327" s="6">
        <v>3.3391665511390523</v>
      </c>
      <c r="N327" s="6">
        <v>2.8375711927766925</v>
      </c>
      <c r="O327" s="6">
        <v>7.2304112420283158</v>
      </c>
      <c r="P327" s="6">
        <v>6.0132332491818312</v>
      </c>
      <c r="Q327" s="6">
        <v>3.6832239875366248</v>
      </c>
      <c r="R327" s="6">
        <v>1.7000232996994165</v>
      </c>
      <c r="S327" s="6">
        <v>5.0027701779885572</v>
      </c>
      <c r="T327" s="6">
        <v>4.2374818125043863</v>
      </c>
      <c r="U327" s="6">
        <v>2.45631924294837</v>
      </c>
      <c r="V327" s="6">
        <v>3.0198135902247456</v>
      </c>
      <c r="W327" s="2">
        <f t="shared" si="81"/>
        <v>3.9764263890228002</v>
      </c>
    </row>
    <row r="328" spans="1:23" hidden="1" x14ac:dyDescent="0.2">
      <c r="A328" t="str">
        <f t="shared" si="82"/>
        <v/>
      </c>
      <c r="B328" t="str">
        <f t="shared" si="83"/>
        <v>UTHeatingAir-Source Heat Pump</v>
      </c>
      <c r="C328" t="str">
        <f t="shared" si="84"/>
        <v>UT2019 CPAHeating_Air-Source Heat Pump</v>
      </c>
      <c r="D328" t="s">
        <v>117</v>
      </c>
      <c r="E328" t="s">
        <v>120</v>
      </c>
      <c r="F328" s="4" t="s">
        <v>77</v>
      </c>
      <c r="G328" s="4" t="s">
        <v>12</v>
      </c>
      <c r="H328" s="4" t="s">
        <v>10</v>
      </c>
      <c r="I328" s="6">
        <v>4.1168536911972637</v>
      </c>
      <c r="J328" s="6">
        <v>4.9749030700829673</v>
      </c>
      <c r="K328" s="6">
        <v>3.8555614898056167</v>
      </c>
      <c r="L328" s="6">
        <v>4.9970763047932794</v>
      </c>
      <c r="M328" s="6">
        <v>3.7101850568211696</v>
      </c>
      <c r="N328" s="6">
        <v>3.1528568808629918</v>
      </c>
      <c r="O328" s="6">
        <v>8.0337902689203524</v>
      </c>
      <c r="P328" s="6">
        <v>6.6813702768687007</v>
      </c>
      <c r="Q328" s="6">
        <v>4.0924710972629166</v>
      </c>
      <c r="R328" s="6">
        <v>1.8889147774437958</v>
      </c>
      <c r="S328" s="6">
        <v>5.5586335310983968</v>
      </c>
      <c r="T328" s="6">
        <v>4.7083131250048735</v>
      </c>
      <c r="U328" s="6">
        <v>2.7292436032759664</v>
      </c>
      <c r="V328" s="6">
        <v>3.3553484335830506</v>
      </c>
      <c r="W328" s="2">
        <f t="shared" si="81"/>
        <v>4.4182515433586671</v>
      </c>
    </row>
    <row r="329" spans="1:23" hidden="1" x14ac:dyDescent="0.2">
      <c r="A329" t="str">
        <f t="shared" si="82"/>
        <v/>
      </c>
      <c r="B329" t="str">
        <f t="shared" si="83"/>
        <v>UTHeatingGeothermal Heat Pump</v>
      </c>
      <c r="C329" t="str">
        <f t="shared" si="84"/>
        <v>UT2019 CPAHeating_Geothermal Heat Pump</v>
      </c>
      <c r="D329" t="s">
        <v>117</v>
      </c>
      <c r="E329" t="s">
        <v>120</v>
      </c>
      <c r="F329" s="4" t="s">
        <v>78</v>
      </c>
      <c r="G329" s="4" t="s">
        <v>12</v>
      </c>
      <c r="H329" s="4" t="s">
        <v>11</v>
      </c>
      <c r="I329" s="6">
        <v>3.5765840492505494</v>
      </c>
      <c r="J329" s="6">
        <v>4.0115396787218547</v>
      </c>
      <c r="K329" s="6">
        <v>3.1408480438675181</v>
      </c>
      <c r="L329" s="6">
        <v>3.4273202680012647</v>
      </c>
      <c r="M329" s="6">
        <v>2.6521440751029055</v>
      </c>
      <c r="N329" s="6">
        <v>2.1514128199487006</v>
      </c>
      <c r="O329" s="6">
        <v>5.6425272613990129</v>
      </c>
      <c r="P329" s="6">
        <v>5.0312171642467982</v>
      </c>
      <c r="Q329" s="6">
        <v>3.0817197633870546</v>
      </c>
      <c r="R329" s="6">
        <v>1.3718947435093154</v>
      </c>
      <c r="S329" s="6">
        <v>4.8550428637217307</v>
      </c>
      <c r="T329" s="6">
        <v>4.1123527769612247</v>
      </c>
      <c r="U329" s="6">
        <v>2.3710750661039679</v>
      </c>
      <c r="V329" s="6">
        <v>2.7333605214125596</v>
      </c>
      <c r="W329" s="2">
        <f t="shared" si="81"/>
        <v>3.4399313639738898</v>
      </c>
    </row>
    <row r="330" spans="1:23" hidden="1" x14ac:dyDescent="0.2">
      <c r="A330" t="str">
        <f t="shared" si="82"/>
        <v/>
      </c>
      <c r="B330" t="str">
        <f t="shared" si="83"/>
        <v>UTVentilationVentilation</v>
      </c>
      <c r="C330" t="str">
        <f t="shared" si="84"/>
        <v>UT2019 CPAVentilation_Ventilation</v>
      </c>
      <c r="D330" t="s">
        <v>117</v>
      </c>
      <c r="E330" t="s">
        <v>120</v>
      </c>
      <c r="F330" s="4" t="s">
        <v>79</v>
      </c>
      <c r="G330" s="4" t="s">
        <v>15</v>
      </c>
      <c r="H330" s="4" t="s">
        <v>15</v>
      </c>
      <c r="I330" s="6">
        <v>2.9583199017998774</v>
      </c>
      <c r="J330" s="6">
        <v>1.1745717493409591</v>
      </c>
      <c r="K330" s="6">
        <v>2.9583199017998774</v>
      </c>
      <c r="L330" s="6">
        <v>1.1745717493409591</v>
      </c>
      <c r="M330" s="6">
        <v>2.1272489296361821</v>
      </c>
      <c r="N330" s="6">
        <v>2.0127502281400846</v>
      </c>
      <c r="O330" s="6">
        <v>3.4618981812440794</v>
      </c>
      <c r="P330" s="6">
        <v>1.475956988471705</v>
      </c>
      <c r="Q330" s="6">
        <v>0.72295119890018678</v>
      </c>
      <c r="R330" s="6">
        <v>0.88748841021476432</v>
      </c>
      <c r="S330" s="6">
        <v>0.22231104811014857</v>
      </c>
      <c r="T330" s="6">
        <v>0.68018174838308787</v>
      </c>
      <c r="U330" s="6">
        <v>25.382384757442949</v>
      </c>
      <c r="V330" s="6">
        <v>0.66997537254708617</v>
      </c>
      <c r="W330" s="2">
        <f t="shared" si="81"/>
        <v>3.2792092975265676</v>
      </c>
    </row>
    <row r="331" spans="1:23" hidden="1" x14ac:dyDescent="0.2">
      <c r="A331" t="str">
        <f t="shared" si="82"/>
        <v/>
      </c>
      <c r="B331" t="str">
        <f t="shared" si="83"/>
        <v>UTWater HeatingWater Heater</v>
      </c>
      <c r="C331" t="str">
        <f t="shared" si="84"/>
        <v>UT2019 CPAWater Heating_Water Heater</v>
      </c>
      <c r="D331" t="s">
        <v>117</v>
      </c>
      <c r="E331" t="s">
        <v>120</v>
      </c>
      <c r="F331" s="4" t="s">
        <v>80</v>
      </c>
      <c r="G331" s="4" t="s">
        <v>16</v>
      </c>
      <c r="H331" s="4" t="s">
        <v>17</v>
      </c>
      <c r="I331" s="6">
        <v>0.98360999999999998</v>
      </c>
      <c r="J331" s="6">
        <v>0.87214700000000001</v>
      </c>
      <c r="K331" s="6">
        <v>0.98360999999999998</v>
      </c>
      <c r="L331" s="6">
        <v>0.87214700000000001</v>
      </c>
      <c r="M331" s="6">
        <v>8.2710484999999991</v>
      </c>
      <c r="N331" s="6">
        <v>2.0985469999999999</v>
      </c>
      <c r="O331" s="6">
        <v>3.4380739999999999</v>
      </c>
      <c r="P331" s="6">
        <v>2.0044590000000002</v>
      </c>
      <c r="Q331" s="6">
        <v>1.0029319999999999</v>
      </c>
      <c r="R331" s="6">
        <v>2.987441</v>
      </c>
      <c r="S331" s="6">
        <v>0.22397800000000001</v>
      </c>
      <c r="T331" s="6">
        <v>0.388235</v>
      </c>
      <c r="U331" s="6">
        <v>0.64918260000000005</v>
      </c>
      <c r="V331" s="6">
        <v>1.2668889999999999</v>
      </c>
      <c r="W331" s="2">
        <f t="shared" si="81"/>
        <v>1.8601642928571429</v>
      </c>
    </row>
    <row r="332" spans="1:23" hidden="1" x14ac:dyDescent="0.2">
      <c r="A332" t="str">
        <f t="shared" si="82"/>
        <v/>
      </c>
      <c r="B332" t="str">
        <f t="shared" si="83"/>
        <v>UTInterior LightingGeneral Service Lighting</v>
      </c>
      <c r="C332" t="str">
        <f t="shared" si="84"/>
        <v>UT2019 CPAInterior Lighting_General Service Lighting</v>
      </c>
      <c r="D332" t="s">
        <v>117</v>
      </c>
      <c r="E332" t="s">
        <v>120</v>
      </c>
      <c r="F332" s="4" t="s">
        <v>81</v>
      </c>
      <c r="G332" s="4" t="s">
        <v>18</v>
      </c>
      <c r="H332" s="4" t="s">
        <v>19</v>
      </c>
      <c r="I332" s="6">
        <v>0.24854369365134049</v>
      </c>
      <c r="J332" s="6">
        <v>0.24651165830668834</v>
      </c>
      <c r="K332" s="6">
        <v>0.49780483994498642</v>
      </c>
      <c r="L332" s="6">
        <v>0.32855119436369107</v>
      </c>
      <c r="M332" s="6">
        <v>1.3402191760145017</v>
      </c>
      <c r="N332" s="6">
        <v>0.38163107331953855</v>
      </c>
      <c r="O332" s="6">
        <v>0.54894589024056883</v>
      </c>
      <c r="P332" s="6">
        <v>9.4508344790366489E-2</v>
      </c>
      <c r="Q332" s="6">
        <v>0.16264221303240564</v>
      </c>
      <c r="R332" s="6">
        <v>0.80857252946798985</v>
      </c>
      <c r="S332" s="6">
        <v>7.243721839474232E-2</v>
      </c>
      <c r="T332" s="6">
        <v>7.243721839474232E-2</v>
      </c>
      <c r="U332" s="6">
        <v>0.47440881713066591</v>
      </c>
      <c r="V332" s="6">
        <v>0.37642815015538239</v>
      </c>
      <c r="W332" s="2">
        <f t="shared" si="81"/>
        <v>0.40383157265768638</v>
      </c>
    </row>
    <row r="333" spans="1:23" hidden="1" x14ac:dyDescent="0.2">
      <c r="A333" t="str">
        <f t="shared" si="82"/>
        <v/>
      </c>
      <c r="B333" t="str">
        <f t="shared" si="83"/>
        <v>UTInterior LightingExempted Lighting</v>
      </c>
      <c r="C333" t="str">
        <f t="shared" si="84"/>
        <v>UT2019 CPAInterior Lighting_Exempted Lighting</v>
      </c>
      <c r="D333" t="s">
        <v>117</v>
      </c>
      <c r="E333" t="s">
        <v>120</v>
      </c>
      <c r="F333" s="4" t="s">
        <v>82</v>
      </c>
      <c r="G333" s="4" t="s">
        <v>18</v>
      </c>
      <c r="H333" s="4" t="s">
        <v>20</v>
      </c>
      <c r="I333" s="6">
        <v>0.1029930252348189</v>
      </c>
      <c r="J333" s="6">
        <v>0.13272466392284143</v>
      </c>
      <c r="K333" s="6">
        <v>0.47362324504374631</v>
      </c>
      <c r="L333" s="6">
        <v>0.3125913417288726</v>
      </c>
      <c r="M333" s="6">
        <v>0.93928297420356521</v>
      </c>
      <c r="N333" s="6">
        <v>0.29517487208245929</v>
      </c>
      <c r="O333" s="6">
        <v>0.22824905816351321</v>
      </c>
      <c r="P333" s="6">
        <v>4.0434000324751009E-2</v>
      </c>
      <c r="Q333" s="6">
        <v>0.18172866156643003</v>
      </c>
      <c r="R333" s="6">
        <v>0.42818557630105081</v>
      </c>
      <c r="S333" s="6">
        <v>3.5816023605558897E-2</v>
      </c>
      <c r="T333" s="6">
        <v>3.5816023605558897E-2</v>
      </c>
      <c r="U333" s="6">
        <v>0.26647444706270113</v>
      </c>
      <c r="V333" s="6">
        <v>0.2286891734756227</v>
      </c>
      <c r="W333" s="2">
        <f t="shared" si="81"/>
        <v>0.2644130775943922</v>
      </c>
    </row>
    <row r="334" spans="1:23" hidden="1" x14ac:dyDescent="0.2">
      <c r="A334" t="str">
        <f t="shared" si="82"/>
        <v/>
      </c>
      <c r="B334" t="str">
        <f t="shared" si="83"/>
        <v>UTInterior LightingHigh-Bay Lighting</v>
      </c>
      <c r="C334" t="str">
        <f t="shared" si="84"/>
        <v>UT2019 CPAInterior Lighting_High-Bay Lighting</v>
      </c>
      <c r="D334" t="s">
        <v>117</v>
      </c>
      <c r="E334" t="s">
        <v>120</v>
      </c>
      <c r="F334" s="4" t="s">
        <v>83</v>
      </c>
      <c r="G334" s="4" t="s">
        <v>18</v>
      </c>
      <c r="H334" s="4" t="s">
        <v>21</v>
      </c>
      <c r="I334" s="6">
        <v>1.0097571904109066</v>
      </c>
      <c r="J334" s="6">
        <v>1.5097319313691666</v>
      </c>
      <c r="K334" s="6">
        <v>1.9907982124912358</v>
      </c>
      <c r="L334" s="6">
        <v>1.3139268202442156</v>
      </c>
      <c r="M334" s="6">
        <v>2.9189542122173275</v>
      </c>
      <c r="N334" s="6">
        <v>2.0202514121424442</v>
      </c>
      <c r="O334" s="6">
        <v>2.593676628981044</v>
      </c>
      <c r="P334" s="6">
        <v>1.4232784408076913</v>
      </c>
      <c r="Q334" s="6">
        <v>0.81014056411215796</v>
      </c>
      <c r="R334" s="6">
        <v>1.2862972269831965</v>
      </c>
      <c r="S334" s="6">
        <v>1.6935466856330306</v>
      </c>
      <c r="T334" s="6">
        <v>1.6935466856330306</v>
      </c>
      <c r="U334" s="6">
        <v>2.7383703041952336</v>
      </c>
      <c r="V334" s="6">
        <v>1.5598450753325854</v>
      </c>
      <c r="W334" s="2">
        <f t="shared" si="81"/>
        <v>1.7544372421823762</v>
      </c>
    </row>
    <row r="335" spans="1:23" hidden="1" x14ac:dyDescent="0.2">
      <c r="A335" t="str">
        <f t="shared" si="82"/>
        <v/>
      </c>
      <c r="B335" t="str">
        <f t="shared" si="83"/>
        <v>UTInterior LightingLinear Lighting</v>
      </c>
      <c r="C335" t="str">
        <f t="shared" si="84"/>
        <v>UT2019 CPAInterior Lighting_Linear Lighting</v>
      </c>
      <c r="D335" t="s">
        <v>117</v>
      </c>
      <c r="E335" t="s">
        <v>120</v>
      </c>
      <c r="F335" s="4" t="s">
        <v>84</v>
      </c>
      <c r="G335" s="4" t="s">
        <v>18</v>
      </c>
      <c r="H335" s="4" t="s">
        <v>22</v>
      </c>
      <c r="I335" s="6">
        <v>1.7246509498917526</v>
      </c>
      <c r="J335" s="6">
        <v>1.5415598375166626</v>
      </c>
      <c r="K335" s="6">
        <v>3.0033180740724288</v>
      </c>
      <c r="L335" s="6">
        <v>1.9821899288878029</v>
      </c>
      <c r="M335" s="6">
        <v>1.8674442583618971</v>
      </c>
      <c r="N335" s="6">
        <v>5.0106479032102795</v>
      </c>
      <c r="O335" s="6">
        <v>4.0374352350241542</v>
      </c>
      <c r="P335" s="6">
        <v>2.18745514263111</v>
      </c>
      <c r="Q335" s="6">
        <v>1.5127022615307173</v>
      </c>
      <c r="R335" s="6">
        <v>0.45584450142900113</v>
      </c>
      <c r="S335" s="6">
        <v>0.28151989720595638</v>
      </c>
      <c r="T335" s="6">
        <v>0.28151989720595638</v>
      </c>
      <c r="U335" s="6">
        <v>3.907161357362638</v>
      </c>
      <c r="V335" s="6">
        <v>1.464169865932343</v>
      </c>
      <c r="W335" s="2">
        <f t="shared" si="81"/>
        <v>2.0898299364473361</v>
      </c>
    </row>
    <row r="336" spans="1:23" hidden="1" x14ac:dyDescent="0.2">
      <c r="A336" t="str">
        <f t="shared" si="82"/>
        <v/>
      </c>
      <c r="B336" t="str">
        <f t="shared" si="83"/>
        <v>UTExterior LightingGeneral Service Lighting</v>
      </c>
      <c r="C336" t="str">
        <f t="shared" si="84"/>
        <v>UT2019 CPAExterior Lighting_General Service Lighting</v>
      </c>
      <c r="D336" t="s">
        <v>117</v>
      </c>
      <c r="E336" t="s">
        <v>120</v>
      </c>
      <c r="F336" s="4" t="s">
        <v>85</v>
      </c>
      <c r="G336" s="4" t="s">
        <v>23</v>
      </c>
      <c r="H336" s="4" t="s">
        <v>19</v>
      </c>
      <c r="I336" s="6">
        <v>9.5513063085817806E-2</v>
      </c>
      <c r="J336" s="6">
        <v>0.16243010034900959</v>
      </c>
      <c r="K336" s="6">
        <v>0.23794212601226408</v>
      </c>
      <c r="L336" s="6">
        <v>0.23794212601226408</v>
      </c>
      <c r="M336" s="6">
        <v>0.27618212354593696</v>
      </c>
      <c r="N336" s="6">
        <v>0.36198121188018928</v>
      </c>
      <c r="O336" s="6">
        <v>4.4121385283345624E-2</v>
      </c>
      <c r="P336" s="6">
        <v>2.0014407489942935E-2</v>
      </c>
      <c r="Q336" s="6">
        <v>3.990962547375485E-3</v>
      </c>
      <c r="R336" s="6">
        <v>3.8082042924893707E-2</v>
      </c>
      <c r="S336" s="6">
        <v>1.9928645621352149E-2</v>
      </c>
      <c r="T336" s="6">
        <v>1.9928645621352149E-2</v>
      </c>
      <c r="U336" s="6">
        <v>0.10945423176127128</v>
      </c>
      <c r="V336" s="6">
        <v>9.2876428298923994E-2</v>
      </c>
      <c r="W336" s="2">
        <f t="shared" si="81"/>
        <v>0.12288482145956707</v>
      </c>
    </row>
    <row r="337" spans="1:23" hidden="1" x14ac:dyDescent="0.2">
      <c r="A337" t="str">
        <f t="shared" si="82"/>
        <v/>
      </c>
      <c r="B337" t="str">
        <f t="shared" si="83"/>
        <v>UTExterior LightingArea Lighting</v>
      </c>
      <c r="C337" t="str">
        <f t="shared" si="84"/>
        <v>UT2019 CPAExterior Lighting_Area Lighting</v>
      </c>
      <c r="D337" t="s">
        <v>117</v>
      </c>
      <c r="E337" t="s">
        <v>120</v>
      </c>
      <c r="F337" s="4" t="s">
        <v>86</v>
      </c>
      <c r="G337" s="4" t="s">
        <v>23</v>
      </c>
      <c r="H337" s="4" t="s">
        <v>24</v>
      </c>
      <c r="I337" s="6">
        <v>1.2776745024992495</v>
      </c>
      <c r="J337" s="6">
        <v>1.5773307041073741</v>
      </c>
      <c r="K337" s="6">
        <v>0.84447642280672996</v>
      </c>
      <c r="L337" s="6">
        <v>0.84447642280672996</v>
      </c>
      <c r="M337" s="6">
        <v>2.1410175142692172</v>
      </c>
      <c r="N337" s="6">
        <v>1.7833920471292941</v>
      </c>
      <c r="O337" s="6">
        <v>0.66430062146194035</v>
      </c>
      <c r="P337" s="6">
        <v>0.28734694198828503</v>
      </c>
      <c r="Q337" s="6">
        <v>0.12004484213925479</v>
      </c>
      <c r="R337" s="6">
        <v>1.7301616523403083</v>
      </c>
      <c r="S337" s="6">
        <v>0.37757329938433987</v>
      </c>
      <c r="T337" s="6">
        <v>0.37757329938433987</v>
      </c>
      <c r="U337" s="6">
        <v>1.1168155767710217</v>
      </c>
      <c r="V337" s="6">
        <v>0.63826748610116635</v>
      </c>
      <c r="W337" s="2">
        <f t="shared" si="81"/>
        <v>0.98431795237066055</v>
      </c>
    </row>
    <row r="338" spans="1:23" hidden="1" x14ac:dyDescent="0.2">
      <c r="A338" t="str">
        <f t="shared" si="82"/>
        <v/>
      </c>
      <c r="B338" t="str">
        <f t="shared" si="83"/>
        <v>UTExterior LightingLinear Lighting</v>
      </c>
      <c r="C338" t="str">
        <f t="shared" si="84"/>
        <v>UT2019 CPAExterior Lighting_Linear Lighting</v>
      </c>
      <c r="D338" t="s">
        <v>117</v>
      </c>
      <c r="E338" t="s">
        <v>120</v>
      </c>
      <c r="F338" s="4" t="s">
        <v>87</v>
      </c>
      <c r="G338" s="4" t="s">
        <v>23</v>
      </c>
      <c r="H338" s="4" t="s">
        <v>22</v>
      </c>
      <c r="I338" s="6">
        <v>0.17998060318671685</v>
      </c>
      <c r="J338" s="6">
        <v>7.2716734974156386E-2</v>
      </c>
      <c r="K338" s="6">
        <v>7.9875366371784634E-2</v>
      </c>
      <c r="L338" s="6">
        <v>7.9875366371784634E-2</v>
      </c>
      <c r="M338" s="6">
        <v>0.40359773533941284</v>
      </c>
      <c r="N338" s="6">
        <v>0.3815598518016472</v>
      </c>
      <c r="O338" s="6">
        <v>8.1899905131840825E-2</v>
      </c>
      <c r="P338" s="6">
        <v>0.74928674288024677</v>
      </c>
      <c r="Q338" s="6">
        <v>0.6570892244201626</v>
      </c>
      <c r="R338" s="6">
        <v>2.5582070828392617E-2</v>
      </c>
      <c r="S338" s="6">
        <v>7.7353172351847979E-2</v>
      </c>
      <c r="T338" s="6">
        <v>7.7353172351847979E-2</v>
      </c>
      <c r="U338" s="6">
        <v>0.24079761846153852</v>
      </c>
      <c r="V338" s="6">
        <v>5.901349395031337E-2</v>
      </c>
      <c r="W338" s="2">
        <f t="shared" si="81"/>
        <v>0.22614150417297804</v>
      </c>
    </row>
    <row r="339" spans="1:23" hidden="1" x14ac:dyDescent="0.2">
      <c r="A339" t="str">
        <f t="shared" si="82"/>
        <v/>
      </c>
      <c r="B339" t="str">
        <f t="shared" si="83"/>
        <v>UTRefrigeration Walk-in Refrigerator/Freezer</v>
      </c>
      <c r="C339" t="str">
        <f t="shared" si="84"/>
        <v>UT2019 CPARefrigeration _Walk-in Refrigerator/Freezer</v>
      </c>
      <c r="D339" t="s">
        <v>117</v>
      </c>
      <c r="E339" t="s">
        <v>120</v>
      </c>
      <c r="F339" s="4" t="s">
        <v>88</v>
      </c>
      <c r="G339" s="4" t="s">
        <v>25</v>
      </c>
      <c r="H339" s="4" t="s">
        <v>26</v>
      </c>
      <c r="I339" s="6">
        <v>0.13748801910765931</v>
      </c>
      <c r="J339" s="6">
        <v>0.63988201000428735</v>
      </c>
      <c r="K339" s="6">
        <v>0.3260751729760637</v>
      </c>
      <c r="L339" s="6">
        <v>0.19921965800887542</v>
      </c>
      <c r="M339" s="6">
        <v>6.7783804910282699</v>
      </c>
      <c r="N339" s="6">
        <v>5.1265126589665995</v>
      </c>
      <c r="O339" s="6">
        <v>0.23474967628341345</v>
      </c>
      <c r="P339" s="6">
        <v>0.15955923110993098</v>
      </c>
      <c r="Q339" s="6">
        <v>0.1684926358656495</v>
      </c>
      <c r="R339" s="6">
        <v>0.37958714812755084</v>
      </c>
      <c r="S339" s="6">
        <v>0.43044210342965455</v>
      </c>
      <c r="T339" s="6">
        <v>14.839121687032428</v>
      </c>
      <c r="U339" s="6">
        <v>0.10333911082569557</v>
      </c>
      <c r="V339" s="6">
        <v>0.55056167297007075</v>
      </c>
      <c r="W339" s="2">
        <f t="shared" si="81"/>
        <v>2.148100805409725</v>
      </c>
    </row>
    <row r="340" spans="1:23" hidden="1" x14ac:dyDescent="0.2">
      <c r="A340" t="str">
        <f t="shared" si="82"/>
        <v/>
      </c>
      <c r="B340" t="str">
        <f t="shared" si="83"/>
        <v>UTRefrigeration Reach-in Refrigerator/Freezer</v>
      </c>
      <c r="C340" t="str">
        <f t="shared" si="84"/>
        <v>UT2019 CPARefrigeration _Reach-in Refrigerator/Freezer</v>
      </c>
      <c r="D340" t="s">
        <v>117</v>
      </c>
      <c r="E340" t="s">
        <v>120</v>
      </c>
      <c r="F340" s="4" t="s">
        <v>89</v>
      </c>
      <c r="G340" s="4" t="s">
        <v>25</v>
      </c>
      <c r="H340" s="4" t="s">
        <v>27</v>
      </c>
      <c r="I340" s="6">
        <v>3.0857315894769182E-2</v>
      </c>
      <c r="J340" s="6">
        <v>0.14361281401996845</v>
      </c>
      <c r="K340" s="6">
        <v>7.3183137580046548E-2</v>
      </c>
      <c r="L340" s="6">
        <v>4.4712142625417228E-2</v>
      </c>
      <c r="M340" s="6">
        <v>3.0426306150038602</v>
      </c>
      <c r="N340" s="6">
        <v>0.32873601139517733</v>
      </c>
      <c r="O340" s="6">
        <v>5.2686371978346094E-2</v>
      </c>
      <c r="P340" s="6">
        <v>7.1621798470021536E-2</v>
      </c>
      <c r="Q340" s="6">
        <v>7.5631760855866731E-2</v>
      </c>
      <c r="R340" s="6">
        <v>8.5193172578874238E-2</v>
      </c>
      <c r="S340" s="6">
        <v>9.660687561100964E-2</v>
      </c>
      <c r="T340" s="6">
        <v>0.66608780673336632</v>
      </c>
      <c r="U340" s="6">
        <v>2.3193057895001753E-2</v>
      </c>
      <c r="V340" s="6">
        <v>0.12356607923114403</v>
      </c>
      <c r="W340" s="2">
        <f t="shared" si="81"/>
        <v>0.34702278284806204</v>
      </c>
    </row>
    <row r="341" spans="1:23" hidden="1" x14ac:dyDescent="0.2">
      <c r="A341" t="str">
        <f t="shared" si="82"/>
        <v/>
      </c>
      <c r="B341" t="str">
        <f t="shared" si="83"/>
        <v>UTRefrigeration Glass Door Display</v>
      </c>
      <c r="C341" t="str">
        <f t="shared" si="84"/>
        <v>UT2019 CPARefrigeration _Glass Door Display</v>
      </c>
      <c r="D341" t="s">
        <v>117</v>
      </c>
      <c r="E341" t="s">
        <v>120</v>
      </c>
      <c r="F341" s="4" t="s">
        <v>90</v>
      </c>
      <c r="G341" s="4" t="s">
        <v>25</v>
      </c>
      <c r="H341" s="4" t="s">
        <v>28</v>
      </c>
      <c r="I341" s="6">
        <v>3.1669350523578894E-2</v>
      </c>
      <c r="J341" s="6">
        <v>0.14739209859944133</v>
      </c>
      <c r="K341" s="6">
        <v>7.5109009621626727E-2</v>
      </c>
      <c r="L341" s="6">
        <v>4.5888777957665043E-2</v>
      </c>
      <c r="M341" s="6">
        <v>1.5613499208572441</v>
      </c>
      <c r="N341" s="6">
        <v>3.3738695906347145</v>
      </c>
      <c r="O341" s="6">
        <v>5.4072855451460462E-2</v>
      </c>
      <c r="P341" s="6">
        <v>3.6753291320142628E-2</v>
      </c>
      <c r="Q341" s="6">
        <v>3.8811035176036873E-2</v>
      </c>
      <c r="R341" s="6">
        <v>8.7435098173055142E-2</v>
      </c>
      <c r="S341" s="6">
        <v>9.9149161811299361E-2</v>
      </c>
      <c r="T341" s="6">
        <v>0.68361643322634968</v>
      </c>
      <c r="U341" s="6">
        <v>2.3803401523817588E-2</v>
      </c>
      <c r="V341" s="6">
        <v>0.12681781815827942</v>
      </c>
      <c r="W341" s="2">
        <f t="shared" si="81"/>
        <v>0.45612413164533649</v>
      </c>
    </row>
    <row r="342" spans="1:23" hidden="1" x14ac:dyDescent="0.2">
      <c r="A342" t="str">
        <f t="shared" si="82"/>
        <v/>
      </c>
      <c r="B342" t="str">
        <f t="shared" si="83"/>
        <v>UTRefrigeration Open Display Case</v>
      </c>
      <c r="C342" t="str">
        <f t="shared" si="84"/>
        <v>UT2019 CPARefrigeration _Open Display Case</v>
      </c>
      <c r="D342" t="s">
        <v>117</v>
      </c>
      <c r="E342" t="s">
        <v>120</v>
      </c>
      <c r="F342" s="4" t="s">
        <v>91</v>
      </c>
      <c r="G342" s="4" t="s">
        <v>25</v>
      </c>
      <c r="H342" s="4" t="s">
        <v>29</v>
      </c>
      <c r="I342" s="6">
        <v>0.18771804514194187</v>
      </c>
      <c r="J342" s="6">
        <v>0.87365721623673975</v>
      </c>
      <c r="K342" s="6">
        <v>0.44520383985208845</v>
      </c>
      <c r="L342" s="6">
        <v>0.27200278975572889</v>
      </c>
      <c r="M342" s="6">
        <v>9.254801569347924</v>
      </c>
      <c r="N342" s="6">
        <v>19.998395724795564</v>
      </c>
      <c r="O342" s="6">
        <v>0.32051338447984912</v>
      </c>
      <c r="P342" s="6">
        <v>0.21785277831993255</v>
      </c>
      <c r="Q342" s="6">
        <v>0.23004992311908826</v>
      </c>
      <c r="R342" s="6">
        <v>0.5182659396067989</v>
      </c>
      <c r="S342" s="6">
        <v>0.58770030092097625</v>
      </c>
      <c r="T342" s="6">
        <v>4.0520925863829547</v>
      </c>
      <c r="U342" s="6">
        <v>0.14109313667335671</v>
      </c>
      <c r="V342" s="6">
        <v>0.75170448778588328</v>
      </c>
      <c r="W342" s="2">
        <f t="shared" si="81"/>
        <v>2.703646551601345</v>
      </c>
    </row>
    <row r="343" spans="1:23" hidden="1" x14ac:dyDescent="0.2">
      <c r="A343" t="str">
        <f t="shared" si="82"/>
        <v/>
      </c>
      <c r="B343" t="str">
        <f t="shared" si="83"/>
        <v>UTRefrigeration Icemaker</v>
      </c>
      <c r="C343" t="str">
        <f t="shared" si="84"/>
        <v>UT2019 CPARefrigeration _Icemaker</v>
      </c>
      <c r="D343" t="s">
        <v>117</v>
      </c>
      <c r="E343" t="s">
        <v>120</v>
      </c>
      <c r="F343" s="4" t="s">
        <v>92</v>
      </c>
      <c r="G343" s="4" t="s">
        <v>25</v>
      </c>
      <c r="H343" s="4" t="s">
        <v>30</v>
      </c>
      <c r="I343" s="6">
        <v>5.1872772088364619E-2</v>
      </c>
      <c r="J343" s="6">
        <v>0.24142069893672594</v>
      </c>
      <c r="K343" s="6">
        <v>0.24604941203228287</v>
      </c>
      <c r="L343" s="6">
        <v>0.1503269300479817</v>
      </c>
      <c r="M343" s="6">
        <v>2.5574111011374554</v>
      </c>
      <c r="N343" s="6">
        <v>0.27631126852531485</v>
      </c>
      <c r="O343" s="6">
        <v>0.17713712852509203</v>
      </c>
      <c r="P343" s="6">
        <v>0.12040001279644671</v>
      </c>
      <c r="Q343" s="6">
        <v>0.12714097061770438</v>
      </c>
      <c r="R343" s="6">
        <v>0.14321420695627596</v>
      </c>
      <c r="S343" s="6">
        <v>0.1624012424745078</v>
      </c>
      <c r="T343" s="6">
        <v>1.1197286603717749</v>
      </c>
      <c r="U343" s="6">
        <v>3.8988751008755582E-2</v>
      </c>
      <c r="V343" s="6">
        <v>0.20772108266540742</v>
      </c>
      <c r="W343" s="2">
        <f t="shared" si="81"/>
        <v>0.40143744558457778</v>
      </c>
    </row>
    <row r="344" spans="1:23" hidden="1" x14ac:dyDescent="0.2">
      <c r="A344" t="str">
        <f t="shared" si="82"/>
        <v/>
      </c>
      <c r="B344" t="str">
        <f t="shared" si="83"/>
        <v>UTRefrigeration Vending Machine</v>
      </c>
      <c r="C344" t="str">
        <f t="shared" si="84"/>
        <v>UT2019 CPARefrigeration _Vending Machine</v>
      </c>
      <c r="D344" t="s">
        <v>117</v>
      </c>
      <c r="E344" t="s">
        <v>120</v>
      </c>
      <c r="F344" s="4" t="s">
        <v>93</v>
      </c>
      <c r="G344" s="4" t="s">
        <v>25</v>
      </c>
      <c r="H344" s="4" t="s">
        <v>31</v>
      </c>
      <c r="I344" s="6">
        <v>4.8722077728582919E-2</v>
      </c>
      <c r="J344" s="6">
        <v>0.11337853738418562</v>
      </c>
      <c r="K344" s="6">
        <v>0.11555232249481034</v>
      </c>
      <c r="L344" s="6">
        <v>7.0598119934869294E-2</v>
      </c>
      <c r="M344" s="6">
        <v>1.2010384006594184</v>
      </c>
      <c r="N344" s="6">
        <v>0.2595284300488242</v>
      </c>
      <c r="O344" s="6">
        <v>8.3189008386862259E-2</v>
      </c>
      <c r="P344" s="6">
        <v>5.6543525107911732E-2</v>
      </c>
      <c r="Q344" s="6">
        <v>5.9709284886210572E-2</v>
      </c>
      <c r="R344" s="6">
        <v>0.13451553565085406</v>
      </c>
      <c r="S344" s="6">
        <v>7.626858600869181E-2</v>
      </c>
      <c r="T344" s="6">
        <v>0.52585879478949971</v>
      </c>
      <c r="U344" s="6">
        <v>1.8310308864475069E-2</v>
      </c>
      <c r="V344" s="6">
        <v>0.19510433562812216</v>
      </c>
      <c r="W344" s="2">
        <f t="shared" si="81"/>
        <v>0.21130837625523702</v>
      </c>
    </row>
    <row r="345" spans="1:23" hidden="1" x14ac:dyDescent="0.2">
      <c r="A345" t="str">
        <f t="shared" si="82"/>
        <v/>
      </c>
      <c r="B345" t="str">
        <f t="shared" si="83"/>
        <v>UTFood PreparationOven</v>
      </c>
      <c r="C345" t="str">
        <f t="shared" si="84"/>
        <v>UT2019 CPAFood Preparation_Oven</v>
      </c>
      <c r="D345" t="s">
        <v>117</v>
      </c>
      <c r="E345" t="s">
        <v>120</v>
      </c>
      <c r="F345" s="4" t="s">
        <v>94</v>
      </c>
      <c r="G345" s="4" t="s">
        <v>32</v>
      </c>
      <c r="H345" s="4" t="s">
        <v>33</v>
      </c>
      <c r="I345" s="6">
        <v>8.3985940717031346E-2</v>
      </c>
      <c r="J345" s="6">
        <v>0.17492292259080544</v>
      </c>
      <c r="K345" s="6">
        <v>0.14843522994354469</v>
      </c>
      <c r="L345" s="6">
        <v>0.17492292259080547</v>
      </c>
      <c r="M345" s="6">
        <v>16.941347696793915</v>
      </c>
      <c r="N345" s="6">
        <v>0.60035885685562684</v>
      </c>
      <c r="O345" s="6">
        <v>0.49090193623934075</v>
      </c>
      <c r="P345" s="6">
        <v>0.22890841865875849</v>
      </c>
      <c r="Q345" s="6">
        <v>0.1123901481261322</v>
      </c>
      <c r="R345" s="6">
        <v>0.24496184676012958</v>
      </c>
      <c r="S345" s="6">
        <v>3.007380092614359E-2</v>
      </c>
      <c r="T345" s="6">
        <v>5.2952824468448373E-2</v>
      </c>
      <c r="U345" s="6">
        <v>7.0279052226111374E-2</v>
      </c>
      <c r="V345" s="6">
        <v>7.7282449811668E-2</v>
      </c>
      <c r="W345" s="2">
        <f t="shared" si="81"/>
        <v>1.3879802890506046</v>
      </c>
    </row>
    <row r="346" spans="1:23" hidden="1" x14ac:dyDescent="0.2">
      <c r="A346" t="str">
        <f t="shared" si="82"/>
        <v/>
      </c>
      <c r="B346" t="str">
        <f t="shared" si="83"/>
        <v>UTFood PreparationFryer</v>
      </c>
      <c r="C346" t="str">
        <f t="shared" si="84"/>
        <v>UT2019 CPAFood Preparation_Fryer</v>
      </c>
      <c r="D346" t="s">
        <v>117</v>
      </c>
      <c r="E346" t="s">
        <v>120</v>
      </c>
      <c r="F346" s="4" t="s">
        <v>95</v>
      </c>
      <c r="G346" s="4" t="s">
        <v>32</v>
      </c>
      <c r="H346" s="4" t="s">
        <v>34</v>
      </c>
      <c r="I346" s="6">
        <v>0.12145541256856369</v>
      </c>
      <c r="J346" s="6">
        <v>0.2529630024928316</v>
      </c>
      <c r="K346" s="6">
        <v>0.2146580956120305</v>
      </c>
      <c r="L346" s="6">
        <v>0.2529630024928316</v>
      </c>
      <c r="M346" s="6">
        <v>24.499557383231537</v>
      </c>
      <c r="N346" s="6">
        <v>0.86820284473880727</v>
      </c>
      <c r="O346" s="6">
        <v>0.70991283407229977</v>
      </c>
      <c r="P346" s="6">
        <v>0.33103357765901731</v>
      </c>
      <c r="Q346" s="6">
        <v>0.16253186774787456</v>
      </c>
      <c r="R346" s="6">
        <v>0.35424907916493076</v>
      </c>
      <c r="S346" s="6">
        <v>4.3490920835145372E-2</v>
      </c>
      <c r="T346" s="6">
        <v>7.657718765281292E-2</v>
      </c>
      <c r="U346" s="6">
        <v>0.10163333541513857</v>
      </c>
      <c r="V346" s="6">
        <v>0.11176122748699545</v>
      </c>
      <c r="W346" s="2">
        <f t="shared" si="81"/>
        <v>2.0072135550836294</v>
      </c>
    </row>
    <row r="347" spans="1:23" hidden="1" x14ac:dyDescent="0.2">
      <c r="A347" t="str">
        <f t="shared" si="82"/>
        <v/>
      </c>
      <c r="B347" t="str">
        <f t="shared" si="83"/>
        <v>UTFood PreparationDishwasher</v>
      </c>
      <c r="C347" t="str">
        <f t="shared" si="84"/>
        <v>UT2019 CPAFood Preparation_Dishwasher</v>
      </c>
      <c r="D347" t="s">
        <v>117</v>
      </c>
      <c r="E347" t="s">
        <v>120</v>
      </c>
      <c r="F347" s="4" t="s">
        <v>96</v>
      </c>
      <c r="G347" s="4" t="s">
        <v>32</v>
      </c>
      <c r="H347" s="4" t="s">
        <v>35</v>
      </c>
      <c r="I347" s="6">
        <v>0.16715950936574078</v>
      </c>
      <c r="J347" s="6">
        <v>0.34815386560492456</v>
      </c>
      <c r="K347" s="6">
        <v>0.29543468821231167</v>
      </c>
      <c r="L347" s="6">
        <v>0.34815386560492462</v>
      </c>
      <c r="M347" s="6">
        <v>16.859413282824708</v>
      </c>
      <c r="N347" s="6">
        <v>1.1949106135928851</v>
      </c>
      <c r="O347" s="6">
        <v>0.97705551795789791</v>
      </c>
      <c r="P347" s="6">
        <v>0.45560267142338656</v>
      </c>
      <c r="Q347" s="6">
        <v>0.22369317838095482</v>
      </c>
      <c r="R347" s="6">
        <v>0.48755424739137715</v>
      </c>
      <c r="S347" s="6">
        <v>5.985670654704809E-2</v>
      </c>
      <c r="T347" s="6">
        <v>0.10539345135752025</v>
      </c>
      <c r="U347" s="6">
        <v>0.13987831520977098</v>
      </c>
      <c r="V347" s="6">
        <v>0.15381736851202754</v>
      </c>
      <c r="W347" s="2">
        <f t="shared" si="81"/>
        <v>1.5582912344275339</v>
      </c>
    </row>
    <row r="348" spans="1:23" hidden="1" x14ac:dyDescent="0.2">
      <c r="A348" t="str">
        <f t="shared" si="82"/>
        <v/>
      </c>
      <c r="B348" t="str">
        <f t="shared" si="83"/>
        <v>UTFood PreparationHot Food Container</v>
      </c>
      <c r="C348" t="str">
        <f t="shared" si="84"/>
        <v>UT2019 CPAFood Preparation_Hot Food Container</v>
      </c>
      <c r="D348" t="s">
        <v>117</v>
      </c>
      <c r="E348" t="s">
        <v>120</v>
      </c>
      <c r="F348" s="4" t="s">
        <v>97</v>
      </c>
      <c r="G348" s="4" t="s">
        <v>32</v>
      </c>
      <c r="H348" s="4" t="s">
        <v>36</v>
      </c>
      <c r="I348" s="6">
        <v>2.2878664504141964E-2</v>
      </c>
      <c r="J348" s="6">
        <v>4.7650866631627486E-2</v>
      </c>
      <c r="K348" s="6">
        <v>4.0435337122857969E-2</v>
      </c>
      <c r="L348" s="6">
        <v>4.7650866631627493E-2</v>
      </c>
      <c r="M348" s="6">
        <v>2.3075017490657608</v>
      </c>
      <c r="N348" s="6">
        <v>0.16354414501788989</v>
      </c>
      <c r="O348" s="6">
        <v>0.13372691438313578</v>
      </c>
      <c r="P348" s="6">
        <v>6.2357090579154291E-2</v>
      </c>
      <c r="Q348" s="6">
        <v>3.0616273040413321E-2</v>
      </c>
      <c r="R348" s="6">
        <v>6.6730215325236389E-2</v>
      </c>
      <c r="S348" s="6">
        <v>8.1924235875596389E-3</v>
      </c>
      <c r="T348" s="6">
        <v>1.4424913208296947E-2</v>
      </c>
      <c r="U348" s="6">
        <v>1.9144762133077024E-2</v>
      </c>
      <c r="V348" s="6">
        <v>2.1052562205102359E-2</v>
      </c>
      <c r="W348" s="2">
        <f t="shared" si="81"/>
        <v>0.21327905595970581</v>
      </c>
    </row>
    <row r="349" spans="1:23" hidden="1" x14ac:dyDescent="0.2">
      <c r="A349" t="str">
        <f t="shared" si="82"/>
        <v/>
      </c>
      <c r="B349" t="str">
        <f t="shared" si="83"/>
        <v>UTFood PreparationSteamer</v>
      </c>
      <c r="C349" t="str">
        <f t="shared" si="84"/>
        <v>UT2019 CPAFood Preparation_Steamer</v>
      </c>
      <c r="D349" t="s">
        <v>117</v>
      </c>
      <c r="E349" t="s">
        <v>120</v>
      </c>
      <c r="F349" s="4" t="s">
        <v>98</v>
      </c>
      <c r="G349" s="4" t="s">
        <v>32</v>
      </c>
      <c r="H349" s="4" t="s">
        <v>37</v>
      </c>
      <c r="I349" s="6">
        <v>0.12257035316146897</v>
      </c>
      <c r="J349" s="6">
        <v>0.25528516100366155</v>
      </c>
      <c r="K349" s="6">
        <v>0.21662862141513944</v>
      </c>
      <c r="L349" s="6">
        <v>0.25528516100366155</v>
      </c>
      <c r="M349" s="6">
        <v>12.36222963331158</v>
      </c>
      <c r="N349" s="6">
        <v>0.87617280321166391</v>
      </c>
      <c r="O349" s="6">
        <v>0.71642971643589803</v>
      </c>
      <c r="P349" s="6">
        <v>0.33407241113330433</v>
      </c>
      <c r="Q349" s="6">
        <v>0.16402388340333593</v>
      </c>
      <c r="R349" s="6">
        <v>0.35750102710209924</v>
      </c>
      <c r="S349" s="6">
        <v>4.3890160292955123E-2</v>
      </c>
      <c r="T349" s="6">
        <v>7.7280153565974258E-2</v>
      </c>
      <c r="U349" s="6">
        <v>0.10256631261928521</v>
      </c>
      <c r="V349" s="6">
        <v>0.112787177064729</v>
      </c>
      <c r="W349" s="2">
        <f t="shared" si="81"/>
        <v>1.1426230410517684</v>
      </c>
    </row>
    <row r="350" spans="1:23" hidden="1" x14ac:dyDescent="0.2">
      <c r="A350" t="str">
        <f t="shared" si="82"/>
        <v/>
      </c>
      <c r="B350" t="str">
        <f t="shared" si="83"/>
        <v>UTOffice EquipmentDesktop Computer</v>
      </c>
      <c r="C350" t="str">
        <f t="shared" si="84"/>
        <v>UT2019 CPAOffice Equipment_Desktop Computer</v>
      </c>
      <c r="D350" t="s">
        <v>117</v>
      </c>
      <c r="E350" t="s">
        <v>120</v>
      </c>
      <c r="F350" s="4" t="s">
        <v>99</v>
      </c>
      <c r="G350" s="4" t="s">
        <v>38</v>
      </c>
      <c r="H350" s="4" t="s">
        <v>39</v>
      </c>
      <c r="I350" s="6">
        <v>2.3470947781525466</v>
      </c>
      <c r="J350" s="6">
        <v>1.2409215803071783</v>
      </c>
      <c r="K350" s="6">
        <v>0.30331821961957245</v>
      </c>
      <c r="L350" s="6">
        <v>0.10277080910218352</v>
      </c>
      <c r="M350" s="6">
        <v>0.29218666435561025</v>
      </c>
      <c r="N350" s="6">
        <v>0.15991333774385222</v>
      </c>
      <c r="O350" s="6">
        <v>0.55738272333901806</v>
      </c>
      <c r="P350" s="6">
        <v>0.47484456508507095</v>
      </c>
      <c r="Q350" s="6">
        <v>0.29010358746203213</v>
      </c>
      <c r="R350" s="6">
        <v>8.346119549146909E-2</v>
      </c>
      <c r="S350" s="6">
        <v>8.8429657837817741E-2</v>
      </c>
      <c r="T350" s="6">
        <v>6.490785995961576E-2</v>
      </c>
      <c r="U350" s="6">
        <v>5.4010805976660627</v>
      </c>
      <c r="V350" s="6">
        <v>0.19753969006608063</v>
      </c>
      <c r="W350" s="2">
        <f t="shared" si="81"/>
        <v>0.82885394758486497</v>
      </c>
    </row>
    <row r="351" spans="1:23" hidden="1" x14ac:dyDescent="0.2">
      <c r="A351" t="str">
        <f t="shared" si="82"/>
        <v/>
      </c>
      <c r="B351" t="str">
        <f t="shared" si="83"/>
        <v>UTOffice EquipmentLaptop</v>
      </c>
      <c r="C351" t="str">
        <f t="shared" si="84"/>
        <v>UT2019 CPAOffice Equipment_Laptop</v>
      </c>
      <c r="D351" t="s">
        <v>117</v>
      </c>
      <c r="E351" t="s">
        <v>120</v>
      </c>
      <c r="F351" s="4" t="s">
        <v>100</v>
      </c>
      <c r="G351" s="4" t="s">
        <v>38</v>
      </c>
      <c r="H351" s="4" t="s">
        <v>40</v>
      </c>
      <c r="I351" s="6">
        <v>0.36241904662649616</v>
      </c>
      <c r="J351" s="6">
        <v>0.19161289107684371</v>
      </c>
      <c r="K351" s="6">
        <v>4.6835901558904575E-2</v>
      </c>
      <c r="L351" s="6">
        <v>1.5869021993719513E-2</v>
      </c>
      <c r="M351" s="6">
        <v>3.6093646773340093E-2</v>
      </c>
      <c r="N351" s="6">
        <v>2.4692500681036008E-2</v>
      </c>
      <c r="O351" s="6">
        <v>3.4426579970939349E-2</v>
      </c>
      <c r="P351" s="6">
        <v>2.1996476176734902E-2</v>
      </c>
      <c r="Q351" s="6">
        <v>1.7918162755007867E-2</v>
      </c>
      <c r="R351" s="6">
        <v>1.2887390480300376E-2</v>
      </c>
      <c r="S351" s="6">
        <v>1.0923663615259838E-2</v>
      </c>
      <c r="T351" s="6">
        <v>8.0180297597172399E-3</v>
      </c>
      <c r="U351" s="6">
        <v>0.33359615456172742</v>
      </c>
      <c r="V351" s="6">
        <v>3.0502452142556567E-2</v>
      </c>
      <c r="W351" s="2">
        <f t="shared" si="81"/>
        <v>8.1985137012327389E-2</v>
      </c>
    </row>
    <row r="352" spans="1:23" hidden="1" x14ac:dyDescent="0.2">
      <c r="A352" t="str">
        <f t="shared" si="82"/>
        <v/>
      </c>
      <c r="B352" t="str">
        <f t="shared" si="83"/>
        <v>UTOffice EquipmentServer</v>
      </c>
      <c r="C352" t="str">
        <f t="shared" si="84"/>
        <v>UT2019 CPAOffice Equipment_Server</v>
      </c>
      <c r="D352" t="s">
        <v>117</v>
      </c>
      <c r="E352" t="s">
        <v>120</v>
      </c>
      <c r="F352" s="4" t="s">
        <v>101</v>
      </c>
      <c r="G352" s="4" t="s">
        <v>38</v>
      </c>
      <c r="H352" s="4" t="s">
        <v>41</v>
      </c>
      <c r="I352" s="6">
        <v>0.23010733119142612</v>
      </c>
      <c r="J352" s="6">
        <v>0.36497693538446419</v>
      </c>
      <c r="K352" s="6">
        <v>4.4605620532290065E-2</v>
      </c>
      <c r="L352" s="6">
        <v>0.12090683423786296</v>
      </c>
      <c r="M352" s="6">
        <v>0.34374901688895326</v>
      </c>
      <c r="N352" s="6">
        <v>9.4066669261089544E-2</v>
      </c>
      <c r="O352" s="6">
        <v>6.557443803988447E-2</v>
      </c>
      <c r="P352" s="6">
        <v>5.586406648059658E-2</v>
      </c>
      <c r="Q352" s="6">
        <v>6.8259667638125202E-2</v>
      </c>
      <c r="R352" s="6">
        <v>4.9094820877334765E-2</v>
      </c>
      <c r="S352" s="6">
        <v>0.10403489157390321</v>
      </c>
      <c r="T352" s="6">
        <v>7.6362188187783231E-2</v>
      </c>
      <c r="U352" s="6">
        <v>63.542124678424265</v>
      </c>
      <c r="V352" s="6">
        <v>0.11619981768592978</v>
      </c>
      <c r="W352" s="2">
        <f t="shared" si="81"/>
        <v>4.6625662126002796</v>
      </c>
    </row>
    <row r="353" spans="1:23" hidden="1" x14ac:dyDescent="0.2">
      <c r="A353" t="str">
        <f t="shared" si="82"/>
        <v/>
      </c>
      <c r="B353" t="str">
        <f t="shared" si="83"/>
        <v>UTOffice EquipmentMonitor</v>
      </c>
      <c r="C353" t="str">
        <f t="shared" si="84"/>
        <v>UT2019 CPAOffice Equipment_Monitor</v>
      </c>
      <c r="D353" t="s">
        <v>117</v>
      </c>
      <c r="E353" t="s">
        <v>120</v>
      </c>
      <c r="F353" s="4" t="s">
        <v>102</v>
      </c>
      <c r="G353" s="4" t="s">
        <v>38</v>
      </c>
      <c r="H353" s="4" t="s">
        <v>42</v>
      </c>
      <c r="I353" s="6">
        <v>0.41419319614456707</v>
      </c>
      <c r="J353" s="6">
        <v>0.21898616123067852</v>
      </c>
      <c r="K353" s="6">
        <v>5.3526744638748076E-2</v>
      </c>
      <c r="L353" s="6">
        <v>1.8136025135679443E-2</v>
      </c>
      <c r="M353" s="6">
        <v>5.1562352533342994E-2</v>
      </c>
      <c r="N353" s="6">
        <v>2.8220000778326863E-2</v>
      </c>
      <c r="O353" s="6">
        <v>9.8361657059826704E-2</v>
      </c>
      <c r="P353" s="6">
        <v>8.3796099720894857E-2</v>
      </c>
      <c r="Q353" s="6">
        <v>5.1194750728593898E-2</v>
      </c>
      <c r="R353" s="6">
        <v>1.4728446263200428E-2</v>
      </c>
      <c r="S353" s="6">
        <v>1.560523373608548E-2</v>
      </c>
      <c r="T353" s="6">
        <v>1.1454328228167485E-2</v>
      </c>
      <c r="U353" s="6">
        <v>0.95313187017636392</v>
      </c>
      <c r="V353" s="6">
        <v>3.4859945305778933E-2</v>
      </c>
      <c r="W353" s="2">
        <f t="shared" si="81"/>
        <v>0.14626834369144676</v>
      </c>
    </row>
    <row r="354" spans="1:23" hidden="1" x14ac:dyDescent="0.2">
      <c r="A354" t="str">
        <f t="shared" si="82"/>
        <v/>
      </c>
      <c r="B354" t="str">
        <f t="shared" si="83"/>
        <v>UTOffice EquipmentPrinter/Copier/Fax</v>
      </c>
      <c r="C354" t="str">
        <f t="shared" si="84"/>
        <v>UT2019 CPAOffice Equipment_Printer/Copier/Fax</v>
      </c>
      <c r="D354" t="s">
        <v>117</v>
      </c>
      <c r="E354" t="s">
        <v>120</v>
      </c>
      <c r="F354" s="4" t="s">
        <v>103</v>
      </c>
      <c r="G354" s="4" t="s">
        <v>38</v>
      </c>
      <c r="H354" s="4" t="s">
        <v>43</v>
      </c>
      <c r="I354" s="6">
        <v>0.21415626542022179</v>
      </c>
      <c r="J354" s="6">
        <v>0.16983834683092186</v>
      </c>
      <c r="K354" s="6">
        <v>4.1513553959739019E-2</v>
      </c>
      <c r="L354" s="6">
        <v>1.1252555905149413E-2</v>
      </c>
      <c r="M354" s="6">
        <v>6.3984059367121926E-2</v>
      </c>
      <c r="N354" s="6">
        <v>1.7509191458759329E-2</v>
      </c>
      <c r="O354" s="6">
        <v>6.1028810707334138E-2</v>
      </c>
      <c r="P354" s="6">
        <v>6.498945397962469E-2</v>
      </c>
      <c r="Q354" s="6">
        <v>3.1763949945700705E-2</v>
      </c>
      <c r="R354" s="6">
        <v>9.1383124875914455E-3</v>
      </c>
      <c r="S354" s="6">
        <v>9.68231813280661E-3</v>
      </c>
      <c r="T354" s="6">
        <v>7.1068752816082232E-3</v>
      </c>
      <c r="U354" s="6">
        <v>0.59137377533951818</v>
      </c>
      <c r="V354" s="6">
        <v>2.1628966682011197E-2</v>
      </c>
      <c r="W354" s="2">
        <f t="shared" si="81"/>
        <v>9.3926173964150594E-2</v>
      </c>
    </row>
    <row r="355" spans="1:23" hidden="1" x14ac:dyDescent="0.2">
      <c r="A355" t="str">
        <f t="shared" si="82"/>
        <v/>
      </c>
      <c r="B355" t="str">
        <f t="shared" si="83"/>
        <v>UTOffice EquipmentPOS Terminal</v>
      </c>
      <c r="C355" t="str">
        <f t="shared" si="84"/>
        <v>UT2019 CPAOffice Equipment_POS Terminal</v>
      </c>
      <c r="D355" t="s">
        <v>117</v>
      </c>
      <c r="E355" t="s">
        <v>120</v>
      </c>
      <c r="F355" s="4" t="s">
        <v>104</v>
      </c>
      <c r="G355" s="4" t="s">
        <v>38</v>
      </c>
      <c r="H355" s="4" t="s">
        <v>44</v>
      </c>
      <c r="I355" s="6">
        <v>3.0728916519521702E-2</v>
      </c>
      <c r="J355" s="6">
        <v>9.7479256492267324E-2</v>
      </c>
      <c r="K355" s="6">
        <v>7.1480506902994838E-3</v>
      </c>
      <c r="L355" s="6">
        <v>3.229220031102923E-2</v>
      </c>
      <c r="M355" s="6">
        <v>9.1809633260757931E-2</v>
      </c>
      <c r="N355" s="6">
        <v>6.280909895454001E-2</v>
      </c>
      <c r="O355" s="6">
        <v>4.3784598732881194E-2</v>
      </c>
      <c r="P355" s="6">
        <v>1.8650451361490836E-2</v>
      </c>
      <c r="Q355" s="6">
        <v>9.1155097825079689E-3</v>
      </c>
      <c r="R355" s="6">
        <v>1.3112408409321492E-2</v>
      </c>
      <c r="S355" s="6">
        <v>2.7785985624529982E-2</v>
      </c>
      <c r="T355" s="6">
        <v>2.0395067761820439E-2</v>
      </c>
      <c r="U355" s="6">
        <v>0.16971042466195815</v>
      </c>
      <c r="V355" s="6">
        <v>3.1035034640283742E-2</v>
      </c>
      <c r="W355" s="2">
        <f t="shared" ref="W355:W418" si="85">AVERAGE(I355:V355)</f>
        <v>4.6846902657372111E-2</v>
      </c>
    </row>
    <row r="356" spans="1:23" hidden="1" x14ac:dyDescent="0.2">
      <c r="A356" t="str">
        <f t="shared" si="82"/>
        <v/>
      </c>
      <c r="B356" t="str">
        <f t="shared" si="83"/>
        <v>UTMiscellaneousNon-HVAC Motors</v>
      </c>
      <c r="C356" t="str">
        <f t="shared" si="84"/>
        <v>UT2019 CPAMiscellaneous_Non-HVAC Motors</v>
      </c>
      <c r="D356" t="s">
        <v>117</v>
      </c>
      <c r="E356" t="s">
        <v>120</v>
      </c>
      <c r="F356" s="4" t="s">
        <v>105</v>
      </c>
      <c r="G356" s="4" t="s">
        <v>45</v>
      </c>
      <c r="H356" s="4" t="s">
        <v>46</v>
      </c>
      <c r="I356" s="6">
        <v>0.31777429532692775</v>
      </c>
      <c r="J356" s="6">
        <v>0.23719108358076363</v>
      </c>
      <c r="K356" s="6">
        <v>0.17580336904146063</v>
      </c>
      <c r="L356" s="6">
        <v>0.12151889078577457</v>
      </c>
      <c r="M356" s="6">
        <v>0.51711784672635641</v>
      </c>
      <c r="N356" s="6">
        <v>0.14838935921724108</v>
      </c>
      <c r="O356" s="6">
        <v>0.5252458931314401</v>
      </c>
      <c r="P356" s="6">
        <v>7.5771821454260299E-2</v>
      </c>
      <c r="Q356" s="6">
        <v>4.6113228159858272E-2</v>
      </c>
      <c r="R356" s="6">
        <v>0.11994504938411558</v>
      </c>
      <c r="S356" s="6">
        <v>9.8815928516388193E-2</v>
      </c>
      <c r="T356" s="6">
        <v>7.9083636312712563E-2</v>
      </c>
      <c r="U356" s="6">
        <v>5.3779636330792711</v>
      </c>
      <c r="V356" s="6">
        <v>0.13547438426524488</v>
      </c>
      <c r="W356" s="2">
        <f t="shared" si="85"/>
        <v>0.56972917278441537</v>
      </c>
    </row>
    <row r="357" spans="1:23" hidden="1" x14ac:dyDescent="0.2">
      <c r="A357" t="str">
        <f t="shared" si="82"/>
        <v/>
      </c>
      <c r="B357" t="str">
        <f t="shared" si="83"/>
        <v>UTMiscellaneousPool Pump</v>
      </c>
      <c r="C357" t="str">
        <f t="shared" si="84"/>
        <v>UT2019 CPAMiscellaneous_Pool Pump</v>
      </c>
      <c r="D357" t="s">
        <v>117</v>
      </c>
      <c r="E357" t="s">
        <v>120</v>
      </c>
      <c r="F357" s="4" t="s">
        <v>106</v>
      </c>
      <c r="G357" s="4" t="s">
        <v>45</v>
      </c>
      <c r="H357" s="4" t="s">
        <v>47</v>
      </c>
      <c r="I357" s="6">
        <v>0</v>
      </c>
      <c r="J357" s="6">
        <v>0</v>
      </c>
      <c r="K357" s="6">
        <v>0</v>
      </c>
      <c r="L357" s="6">
        <v>0</v>
      </c>
      <c r="M357" s="6">
        <v>0</v>
      </c>
      <c r="N357" s="6">
        <v>0</v>
      </c>
      <c r="O357" s="6">
        <v>0</v>
      </c>
      <c r="P357" s="6">
        <v>1.1475963972914097E-2</v>
      </c>
      <c r="Q357" s="6">
        <v>1.3968088265022095E-2</v>
      </c>
      <c r="R357" s="6">
        <v>1.2110791224170574E-2</v>
      </c>
      <c r="S357" s="6">
        <v>0</v>
      </c>
      <c r="T357" s="6">
        <v>0</v>
      </c>
      <c r="U357" s="6">
        <v>0</v>
      </c>
      <c r="V357" s="6">
        <v>1.025908525914984E-2</v>
      </c>
      <c r="W357" s="2">
        <f t="shared" si="85"/>
        <v>3.4152806229469008E-3</v>
      </c>
    </row>
    <row r="358" spans="1:23" hidden="1" x14ac:dyDescent="0.2">
      <c r="A358" t="str">
        <f t="shared" si="82"/>
        <v/>
      </c>
      <c r="B358" t="str">
        <f t="shared" si="83"/>
        <v>UTMiscellaneousPool Heater</v>
      </c>
      <c r="C358" t="str">
        <f t="shared" si="84"/>
        <v>UT2019 CPAMiscellaneous_Pool Heater</v>
      </c>
      <c r="D358" t="s">
        <v>117</v>
      </c>
      <c r="E358" t="s">
        <v>120</v>
      </c>
      <c r="F358" s="4" t="s">
        <v>107</v>
      </c>
      <c r="G358" s="4" t="s">
        <v>45</v>
      </c>
      <c r="H358" s="4" t="s">
        <v>48</v>
      </c>
      <c r="I358" s="6">
        <v>0</v>
      </c>
      <c r="J358" s="6">
        <v>0</v>
      </c>
      <c r="K358" s="6">
        <v>0</v>
      </c>
      <c r="L358" s="6">
        <v>0</v>
      </c>
      <c r="M358" s="6">
        <v>0</v>
      </c>
      <c r="N358" s="6">
        <v>0</v>
      </c>
      <c r="O358" s="6">
        <v>0</v>
      </c>
      <c r="P358" s="6">
        <v>1.4874536511510435E-2</v>
      </c>
      <c r="Q358" s="6">
        <v>9.0523479937917907E-3</v>
      </c>
      <c r="R358" s="6">
        <v>1.5697365961794815E-2</v>
      </c>
      <c r="S358" s="6">
        <v>0</v>
      </c>
      <c r="T358" s="6">
        <v>0</v>
      </c>
      <c r="U358" s="6">
        <v>0</v>
      </c>
      <c r="V358" s="6">
        <v>1.3297282792285831E-2</v>
      </c>
      <c r="W358" s="2">
        <f t="shared" si="85"/>
        <v>3.7801095185273476E-3</v>
      </c>
    </row>
    <row r="359" spans="1:23" hidden="1" x14ac:dyDescent="0.2">
      <c r="A359" t="str">
        <f t="shared" si="82"/>
        <v/>
      </c>
      <c r="B359" t="str">
        <f t="shared" si="83"/>
        <v>UTMiscellaneousClothes Washer</v>
      </c>
      <c r="C359" t="str">
        <f t="shared" si="84"/>
        <v>UT2019 CPAMiscellaneous_Clothes Washer</v>
      </c>
      <c r="D359" t="s">
        <v>117</v>
      </c>
      <c r="E359" t="s">
        <v>120</v>
      </c>
      <c r="F359" s="4" t="s">
        <v>108</v>
      </c>
      <c r="G359" s="4" t="s">
        <v>45</v>
      </c>
      <c r="H359" s="4" t="s">
        <v>49</v>
      </c>
      <c r="I359" s="6">
        <v>0</v>
      </c>
      <c r="J359" s="6">
        <v>0</v>
      </c>
      <c r="K359" s="6">
        <v>1.679220866078597E-3</v>
      </c>
      <c r="L359" s="6">
        <v>3.8690395628325517E-3</v>
      </c>
      <c r="M359" s="6">
        <v>0</v>
      </c>
      <c r="N359" s="6">
        <v>0</v>
      </c>
      <c r="O359" s="6">
        <v>3.1356191734883479E-2</v>
      </c>
      <c r="P359" s="6">
        <v>3.6187481599618452E-3</v>
      </c>
      <c r="Q359" s="6">
        <v>4.4045967577569806E-3</v>
      </c>
      <c r="R359" s="6">
        <v>1.9094650158186489E-2</v>
      </c>
      <c r="S359" s="6">
        <v>0</v>
      </c>
      <c r="T359" s="6">
        <v>0</v>
      </c>
      <c r="U359" s="6">
        <v>0</v>
      </c>
      <c r="V359" s="6">
        <v>1.2940105421057014E-3</v>
      </c>
      <c r="W359" s="2">
        <f t="shared" si="85"/>
        <v>4.6654612701289748E-3</v>
      </c>
    </row>
    <row r="360" spans="1:23" hidden="1" x14ac:dyDescent="0.2">
      <c r="A360" t="str">
        <f t="shared" si="82"/>
        <v/>
      </c>
      <c r="B360" t="str">
        <f t="shared" si="83"/>
        <v>UTMiscellaneousClothes Dryer</v>
      </c>
      <c r="C360" t="str">
        <f t="shared" si="84"/>
        <v>UT2019 CPAMiscellaneous_Clothes Dryer</v>
      </c>
      <c r="D360" t="s">
        <v>117</v>
      </c>
      <c r="E360" t="s">
        <v>120</v>
      </c>
      <c r="F360" s="4" t="s">
        <v>109</v>
      </c>
      <c r="G360" s="4" t="s">
        <v>45</v>
      </c>
      <c r="H360" s="4" t="s">
        <v>50</v>
      </c>
      <c r="I360" s="6">
        <v>0</v>
      </c>
      <c r="J360" s="6">
        <v>0</v>
      </c>
      <c r="K360" s="6">
        <v>5.4505659957838053E-3</v>
      </c>
      <c r="L360" s="6">
        <v>1.255847631691488E-2</v>
      </c>
      <c r="M360" s="6">
        <v>0</v>
      </c>
      <c r="N360" s="6">
        <v>0</v>
      </c>
      <c r="O360" s="6">
        <v>0.10177874505963506</v>
      </c>
      <c r="P360" s="6">
        <v>1.1746057988223002E-2</v>
      </c>
      <c r="Q360" s="6">
        <v>1.4296835989796541E-2</v>
      </c>
      <c r="R360" s="6">
        <v>6.1979131486523453E-2</v>
      </c>
      <c r="S360" s="6">
        <v>0</v>
      </c>
      <c r="T360" s="6">
        <v>0</v>
      </c>
      <c r="U360" s="6">
        <v>0</v>
      </c>
      <c r="V360" s="6">
        <v>4.2002157080490805E-3</v>
      </c>
      <c r="W360" s="2">
        <f t="shared" si="85"/>
        <v>1.5143573467494701E-2</v>
      </c>
    </row>
    <row r="361" spans="1:23" hidden="1" x14ac:dyDescent="0.2">
      <c r="A361" t="str">
        <f t="shared" si="82"/>
        <v/>
      </c>
      <c r="B361" t="str">
        <f t="shared" si="83"/>
        <v>UTMiscellaneousOther Miscellaneous</v>
      </c>
      <c r="C361" t="str">
        <f t="shared" si="84"/>
        <v>UT2019 CPAMiscellaneous_Other Miscellaneous</v>
      </c>
      <c r="D361" t="s">
        <v>117</v>
      </c>
      <c r="E361" t="s">
        <v>120</v>
      </c>
      <c r="F361" s="4" t="s">
        <v>110</v>
      </c>
      <c r="G361" s="4" t="s">
        <v>45</v>
      </c>
      <c r="H361" s="4" t="s">
        <v>51</v>
      </c>
      <c r="I361" s="6">
        <v>1.2872133370408414</v>
      </c>
      <c r="J361" s="6">
        <v>1.0125540802961925</v>
      </c>
      <c r="K361" s="6">
        <v>0.6647826983678059</v>
      </c>
      <c r="L361" s="6">
        <v>0.51875663638218839</v>
      </c>
      <c r="M361" s="6">
        <v>2.0703411152873148</v>
      </c>
      <c r="N361" s="6">
        <v>0.47035782376509083</v>
      </c>
      <c r="O361" s="6">
        <v>4.0870198891427716</v>
      </c>
      <c r="P361" s="6">
        <v>0.33353778740443857</v>
      </c>
      <c r="Q361" s="6">
        <v>0.21083207034562298</v>
      </c>
      <c r="R361" s="6">
        <v>0.55530826688979495</v>
      </c>
      <c r="S361" s="6">
        <v>0.34487831475148634</v>
      </c>
      <c r="T361" s="6">
        <v>0.27839989111571473</v>
      </c>
      <c r="U361" s="6">
        <v>18.389281199746843</v>
      </c>
      <c r="V361" s="6">
        <v>0.5259442513092597</v>
      </c>
      <c r="W361" s="2">
        <f t="shared" si="85"/>
        <v>2.1963719544175264</v>
      </c>
    </row>
    <row r="362" spans="1:23" hidden="1" x14ac:dyDescent="0.2">
      <c r="A362">
        <f t="shared" si="82"/>
        <v>1</v>
      </c>
      <c r="B362" t="str">
        <f t="shared" si="83"/>
        <v>IDCoolingAir-Cooled Chiller</v>
      </c>
      <c r="C362" t="str">
        <f t="shared" si="84"/>
        <v>ID2019 CPACooling_Air-Cooled Chiller</v>
      </c>
      <c r="D362" t="s">
        <v>119</v>
      </c>
      <c r="E362" t="s">
        <v>120</v>
      </c>
      <c r="F362" s="4" t="s">
        <v>66</v>
      </c>
      <c r="G362" s="4" t="s">
        <v>3</v>
      </c>
      <c r="H362" s="4" t="s">
        <v>4</v>
      </c>
      <c r="I362" s="6">
        <v>5.5671711008583022</v>
      </c>
      <c r="J362" s="6">
        <v>5.5909785346893868</v>
      </c>
      <c r="K362" s="6">
        <v>5.1498630146416797</v>
      </c>
      <c r="L362" s="6">
        <v>5.6045595646846404</v>
      </c>
      <c r="M362" s="6">
        <v>6.3384554244681057</v>
      </c>
      <c r="N362" s="6">
        <v>7.0172902753619555</v>
      </c>
      <c r="O362" s="6">
        <v>8.497227477929858</v>
      </c>
      <c r="P362" s="6">
        <v>6.9976980876680859</v>
      </c>
      <c r="Q362" s="6">
        <v>3.4988490438340425</v>
      </c>
      <c r="R362" s="6">
        <v>1.0244562487921336</v>
      </c>
      <c r="S362" s="6">
        <v>2.616294119913539</v>
      </c>
      <c r="T362" s="6">
        <v>2.2664182780015163</v>
      </c>
      <c r="U362" s="6">
        <v>36.743329265664805</v>
      </c>
      <c r="V362" s="6">
        <v>2.8865931027959815</v>
      </c>
      <c r="W362" s="2">
        <f t="shared" si="85"/>
        <v>7.1285131099502888</v>
      </c>
    </row>
    <row r="363" spans="1:23" hidden="1" x14ac:dyDescent="0.2">
      <c r="A363" t="str">
        <f t="shared" si="82"/>
        <v/>
      </c>
      <c r="B363" t="str">
        <f t="shared" si="83"/>
        <v>IDCoolingWater-Cooled Chiller</v>
      </c>
      <c r="C363" t="str">
        <f t="shared" si="84"/>
        <v>ID2019 CPACooling_Water-Cooled Chiller</v>
      </c>
      <c r="D363" t="s">
        <v>119</v>
      </c>
      <c r="E363" t="s">
        <v>120</v>
      </c>
      <c r="F363" s="4" t="s">
        <v>67</v>
      </c>
      <c r="G363" s="4" t="s">
        <v>3</v>
      </c>
      <c r="H363" s="4" t="s">
        <v>5</v>
      </c>
      <c r="I363" s="6">
        <v>5.7040199807867751</v>
      </c>
      <c r="J363" s="6">
        <v>5.6919188124073887</v>
      </c>
      <c r="K363" s="6">
        <v>5.2428393334886048</v>
      </c>
      <c r="L363" s="6">
        <v>5.7057450361430426</v>
      </c>
      <c r="M363" s="6">
        <v>6.3549779971550793</v>
      </c>
      <c r="N363" s="6">
        <v>7.1439813768977647</v>
      </c>
      <c r="O363" s="6">
        <v>9.6779609853620041</v>
      </c>
      <c r="P363" s="6">
        <v>9.0844990925151254</v>
      </c>
      <c r="Q363" s="6">
        <v>4.5422495462575618</v>
      </c>
      <c r="R363" s="6">
        <v>1.2911860229189411</v>
      </c>
      <c r="S363" s="6">
        <v>2.649184611068724</v>
      </c>
      <c r="T363" s="6">
        <v>2.2949103384924148</v>
      </c>
      <c r="U363" s="6">
        <v>37.646531873192721</v>
      </c>
      <c r="V363" s="6">
        <v>2.9387080425417267</v>
      </c>
      <c r="W363" s="2">
        <f t="shared" si="85"/>
        <v>7.5691937892305612</v>
      </c>
    </row>
    <row r="364" spans="1:23" hidden="1" x14ac:dyDescent="0.2">
      <c r="A364" t="str">
        <f t="shared" si="82"/>
        <v/>
      </c>
      <c r="B364" t="str">
        <f t="shared" si="83"/>
        <v>IDCoolingRTU</v>
      </c>
      <c r="C364" t="str">
        <f t="shared" si="84"/>
        <v>ID2019 CPACooling_RTU</v>
      </c>
      <c r="D364" t="s">
        <v>119</v>
      </c>
      <c r="E364" t="s">
        <v>120</v>
      </c>
      <c r="F364" s="4" t="s">
        <v>68</v>
      </c>
      <c r="G364" s="4" t="s">
        <v>3</v>
      </c>
      <c r="H364" s="4" t="s">
        <v>6</v>
      </c>
      <c r="I364" s="6">
        <v>5.8038910152208869</v>
      </c>
      <c r="J364" s="6">
        <v>6.2122941571647869</v>
      </c>
      <c r="K364" s="6">
        <v>5.7221582443143673</v>
      </c>
      <c r="L364" s="6">
        <v>6.2273844231646152</v>
      </c>
      <c r="M364" s="6">
        <v>7.6654162821044434</v>
      </c>
      <c r="N364" s="6">
        <v>7.7971094158711942</v>
      </c>
      <c r="O364" s="6">
        <v>8.1824889160478591</v>
      </c>
      <c r="P364" s="6">
        <v>4.401891021698118</v>
      </c>
      <c r="Q364" s="6">
        <v>2.2009455108490585</v>
      </c>
      <c r="R364" s="6">
        <v>3.1264288224823802</v>
      </c>
      <c r="S364" s="6">
        <v>2.8104146876436342</v>
      </c>
      <c r="T364" s="6">
        <v>2.4345791890744879</v>
      </c>
      <c r="U364" s="6">
        <v>38.305680700457863</v>
      </c>
      <c r="V364" s="6">
        <v>3.2073751232185512</v>
      </c>
      <c r="W364" s="2">
        <f t="shared" si="85"/>
        <v>7.4355755363794467</v>
      </c>
    </row>
    <row r="365" spans="1:23" hidden="1" x14ac:dyDescent="0.2">
      <c r="A365" t="str">
        <f t="shared" si="82"/>
        <v/>
      </c>
      <c r="B365" t="str">
        <f t="shared" si="83"/>
        <v>IDCoolingPTAC</v>
      </c>
      <c r="C365" t="str">
        <f t="shared" si="84"/>
        <v>ID2019 CPACooling_PTAC</v>
      </c>
      <c r="D365" t="s">
        <v>119</v>
      </c>
      <c r="E365" t="s">
        <v>120</v>
      </c>
      <c r="F365" s="4" t="s">
        <v>69</v>
      </c>
      <c r="G365" s="4" t="s">
        <v>3</v>
      </c>
      <c r="H365" s="4" t="s">
        <v>7</v>
      </c>
      <c r="I365" s="6">
        <v>6.3754079959938341</v>
      </c>
      <c r="J365" s="6">
        <v>6.824027146475772</v>
      </c>
      <c r="K365" s="6">
        <v>6.2856268888356182</v>
      </c>
      <c r="L365" s="6">
        <v>6.4396053993708628</v>
      </c>
      <c r="M365" s="6">
        <v>8.4202401680849057</v>
      </c>
      <c r="N365" s="6">
        <v>8.5649013024570309</v>
      </c>
      <c r="O365" s="6">
        <v>8.9882296420959022</v>
      </c>
      <c r="P365" s="6">
        <v>4.8353511710728743</v>
      </c>
      <c r="Q365" s="6">
        <v>2.4176755855364367</v>
      </c>
      <c r="R365" s="6">
        <v>3.434292487830453</v>
      </c>
      <c r="S365" s="6">
        <v>3.0871600146647182</v>
      </c>
      <c r="T365" s="6">
        <v>2.6743154873515409</v>
      </c>
      <c r="U365" s="6">
        <v>42.077692773559313</v>
      </c>
      <c r="V365" s="6">
        <v>3.5232096800392849</v>
      </c>
      <c r="W365" s="2">
        <f t="shared" si="85"/>
        <v>8.1391239816691829</v>
      </c>
    </row>
    <row r="366" spans="1:23" hidden="1" x14ac:dyDescent="0.2">
      <c r="A366" t="str">
        <f t="shared" si="82"/>
        <v/>
      </c>
      <c r="B366" t="str">
        <f t="shared" si="83"/>
        <v>IDCoolingPTHP</v>
      </c>
      <c r="C366" t="str">
        <f t="shared" si="84"/>
        <v>ID2019 CPACooling_PTHP</v>
      </c>
      <c r="D366" t="s">
        <v>119</v>
      </c>
      <c r="E366" t="s">
        <v>120</v>
      </c>
      <c r="F366" s="4" t="s">
        <v>70</v>
      </c>
      <c r="G366" s="4" t="s">
        <v>3</v>
      </c>
      <c r="H366" s="4" t="s">
        <v>8</v>
      </c>
      <c r="I366" s="6">
        <v>6.3754079959938341</v>
      </c>
      <c r="J366" s="6">
        <v>6.824027146475772</v>
      </c>
      <c r="K366" s="6">
        <v>6.2856268888356182</v>
      </c>
      <c r="L366" s="6">
        <v>6.4396053993708628</v>
      </c>
      <c r="M366" s="6">
        <v>8.4202401680849057</v>
      </c>
      <c r="N366" s="6">
        <v>8.5649013024570309</v>
      </c>
      <c r="O366" s="6">
        <v>8.9882296420959022</v>
      </c>
      <c r="P366" s="6">
        <v>4.8353511710728743</v>
      </c>
      <c r="Q366" s="6">
        <v>2.4176755855364367</v>
      </c>
      <c r="R366" s="6">
        <v>3.434292487830453</v>
      </c>
      <c r="S366" s="6">
        <v>3.0871600146647182</v>
      </c>
      <c r="T366" s="6">
        <v>2.6743154873515409</v>
      </c>
      <c r="U366" s="6">
        <v>42.077692773559313</v>
      </c>
      <c r="V366" s="6">
        <v>3.5232096800392849</v>
      </c>
      <c r="W366" s="2">
        <f t="shared" si="85"/>
        <v>8.1391239816691829</v>
      </c>
    </row>
    <row r="367" spans="1:23" hidden="1" x14ac:dyDescent="0.2">
      <c r="A367" t="str">
        <f t="shared" si="82"/>
        <v/>
      </c>
      <c r="B367" t="str">
        <f t="shared" si="83"/>
        <v>IDCoolingEvaporative AC</v>
      </c>
      <c r="C367" t="str">
        <f t="shared" si="84"/>
        <v>ID2019 CPACooling_Evaporative AC</v>
      </c>
      <c r="D367" t="s">
        <v>119</v>
      </c>
      <c r="E367" t="s">
        <v>120</v>
      </c>
      <c r="F367" s="4" t="s">
        <v>71</v>
      </c>
      <c r="G367" s="4" t="s">
        <v>3</v>
      </c>
      <c r="H367" s="4" t="s">
        <v>9</v>
      </c>
      <c r="I367" s="6">
        <v>2.3215564060883547</v>
      </c>
      <c r="J367" s="6">
        <v>2.4849176628659149</v>
      </c>
      <c r="K367" s="6">
        <v>2.2888632977257473</v>
      </c>
      <c r="L367" s="6">
        <v>2.4909537692658463</v>
      </c>
      <c r="M367" s="6">
        <v>3.0661665128417774</v>
      </c>
      <c r="N367" s="6">
        <v>3.118843766348478</v>
      </c>
      <c r="O367" s="6">
        <v>3.2729955664191444</v>
      </c>
      <c r="P367" s="6">
        <v>1.7607564086792473</v>
      </c>
      <c r="Q367" s="6">
        <v>0.88037820433962355</v>
      </c>
      <c r="R367" s="6">
        <v>1.250571528992952</v>
      </c>
      <c r="S367" s="6">
        <v>1.1241658750574539</v>
      </c>
      <c r="T367" s="6">
        <v>0.97383167562979522</v>
      </c>
      <c r="U367" s="6">
        <v>15.322272280183144</v>
      </c>
      <c r="V367" s="6">
        <v>1.2829500492874206</v>
      </c>
      <c r="W367" s="2">
        <f t="shared" si="85"/>
        <v>2.9742302145517785</v>
      </c>
    </row>
    <row r="368" spans="1:23" hidden="1" x14ac:dyDescent="0.2">
      <c r="A368" t="str">
        <f t="shared" si="82"/>
        <v/>
      </c>
      <c r="B368" t="str">
        <f t="shared" si="83"/>
        <v>IDCoolingAir-Source Heat Pump</v>
      </c>
      <c r="C368" t="str">
        <f t="shared" si="84"/>
        <v>ID2019 CPACooling_Air-Source Heat Pump</v>
      </c>
      <c r="D368" t="s">
        <v>119</v>
      </c>
      <c r="E368" t="s">
        <v>120</v>
      </c>
      <c r="F368" s="4" t="s">
        <v>72</v>
      </c>
      <c r="G368" s="4" t="s">
        <v>3</v>
      </c>
      <c r="H368" s="4" t="s">
        <v>10</v>
      </c>
      <c r="I368" s="6">
        <v>5.8036265729408321</v>
      </c>
      <c r="J368" s="6">
        <v>6.2114608793864203</v>
      </c>
      <c r="K368" s="6">
        <v>5.7218334046910675</v>
      </c>
      <c r="L368" s="6">
        <v>6.2214819434218365</v>
      </c>
      <c r="M368" s="6">
        <v>7.664755379196964</v>
      </c>
      <c r="N368" s="6">
        <v>7.2327882371534447</v>
      </c>
      <c r="O368" s="6">
        <v>8.1635046853311675</v>
      </c>
      <c r="P368" s="6">
        <v>4.3961115530397876</v>
      </c>
      <c r="Q368" s="6">
        <v>2.1980557765198934</v>
      </c>
      <c r="R368" s="6">
        <v>3.1263302436136278</v>
      </c>
      <c r="S368" s="6">
        <v>2.809803546760683</v>
      </c>
      <c r="T368" s="6">
        <v>2.4340497757883393</v>
      </c>
      <c r="U368" s="6">
        <v>38.303935381409502</v>
      </c>
      <c r="V368" s="6">
        <v>3.2071930446247192</v>
      </c>
      <c r="W368" s="2">
        <f t="shared" si="85"/>
        <v>7.3924950302770203</v>
      </c>
    </row>
    <row r="369" spans="1:23" hidden="1" x14ac:dyDescent="0.2">
      <c r="A369" t="str">
        <f t="shared" si="82"/>
        <v/>
      </c>
      <c r="B369" t="str">
        <f t="shared" si="83"/>
        <v>IDCoolingGeothermal Heat Pump</v>
      </c>
      <c r="C369" t="str">
        <f t="shared" si="84"/>
        <v>ID2019 CPACooling_Geothermal Heat Pump</v>
      </c>
      <c r="D369" t="s">
        <v>119</v>
      </c>
      <c r="E369" t="s">
        <v>120</v>
      </c>
      <c r="F369" s="4" t="s">
        <v>73</v>
      </c>
      <c r="G369" s="4" t="s">
        <v>3</v>
      </c>
      <c r="H369" s="4" t="s">
        <v>11</v>
      </c>
      <c r="I369" s="6">
        <v>3.5366510534558335</v>
      </c>
      <c r="J369" s="6">
        <v>3.7849559887839779</v>
      </c>
      <c r="K369" s="6">
        <v>3.486864609800036</v>
      </c>
      <c r="L369" s="6">
        <v>3.7904651729985641</v>
      </c>
      <c r="M369" s="6">
        <v>4.6707330277355945</v>
      </c>
      <c r="N369" s="6">
        <v>2.593292744947215</v>
      </c>
      <c r="O369" s="6">
        <v>4.9684443818542325</v>
      </c>
      <c r="P369" s="6">
        <v>2.6758939888068274</v>
      </c>
      <c r="Q369" s="6">
        <v>1.3379469944034135</v>
      </c>
      <c r="R369" s="6">
        <v>2.9437128892498063</v>
      </c>
      <c r="S369" s="6">
        <v>1.7119167296701256</v>
      </c>
      <c r="T369" s="6">
        <v>1.4829828714629276</v>
      </c>
      <c r="U369" s="6">
        <v>23.341896952808511</v>
      </c>
      <c r="V369" s="6">
        <v>1.9544518571495451</v>
      </c>
      <c r="W369" s="2">
        <f t="shared" si="85"/>
        <v>4.448586375937615</v>
      </c>
    </row>
    <row r="370" spans="1:23" hidden="1" x14ac:dyDescent="0.2">
      <c r="A370" t="str">
        <f t="shared" si="82"/>
        <v/>
      </c>
      <c r="B370" t="str">
        <f t="shared" si="83"/>
        <v>IDHeatingElectric Furnace</v>
      </c>
      <c r="C370" t="str">
        <f t="shared" si="84"/>
        <v>ID2019 CPAHeating_Electric Furnace</v>
      </c>
      <c r="D370" t="s">
        <v>119</v>
      </c>
      <c r="E370" t="s">
        <v>120</v>
      </c>
      <c r="F370" s="4" t="s">
        <v>74</v>
      </c>
      <c r="G370" s="4" t="s">
        <v>12</v>
      </c>
      <c r="H370" s="4" t="s">
        <v>13</v>
      </c>
      <c r="I370" s="6">
        <v>4.7849696115133469</v>
      </c>
      <c r="J370" s="6">
        <v>5.8100975733070186</v>
      </c>
      <c r="K370" s="6">
        <v>4.4541899781225531</v>
      </c>
      <c r="L370" s="6">
        <v>6.3579336158127466</v>
      </c>
      <c r="M370" s="6">
        <v>5.0392104163629181</v>
      </c>
      <c r="N370" s="6">
        <v>5.8574013660490394</v>
      </c>
      <c r="O370" s="6">
        <v>12.017552531957429</v>
      </c>
      <c r="P370" s="6">
        <v>9.730257868171666</v>
      </c>
      <c r="Q370" s="6">
        <v>5.8076562606636939</v>
      </c>
      <c r="R370" s="6">
        <v>2.0877578025622938</v>
      </c>
      <c r="S370" s="6">
        <v>6.1689763191739466</v>
      </c>
      <c r="T370" s="6">
        <v>5.2192484553269196</v>
      </c>
      <c r="U370" s="6">
        <v>3.1761734295929731</v>
      </c>
      <c r="V370" s="6">
        <v>3.8735974371018709</v>
      </c>
      <c r="W370" s="2">
        <f t="shared" si="85"/>
        <v>5.7417873332656004</v>
      </c>
    </row>
    <row r="371" spans="1:23" hidden="1" x14ac:dyDescent="0.2">
      <c r="A371" t="str">
        <f t="shared" si="82"/>
        <v/>
      </c>
      <c r="B371" t="str">
        <f t="shared" si="83"/>
        <v>IDHeatingElectric Room Heat</v>
      </c>
      <c r="C371" t="str">
        <f t="shared" si="84"/>
        <v>ID2019 CPAHeating_Electric Room Heat</v>
      </c>
      <c r="D371" t="s">
        <v>119</v>
      </c>
      <c r="E371" t="s">
        <v>120</v>
      </c>
      <c r="F371" s="4" t="s">
        <v>75</v>
      </c>
      <c r="G371" s="4" t="s">
        <v>12</v>
      </c>
      <c r="H371" s="4" t="s">
        <v>14</v>
      </c>
      <c r="I371" s="6">
        <v>4.5571139157269975</v>
      </c>
      <c r="J371" s="6">
        <v>5.5334262602923978</v>
      </c>
      <c r="K371" s="6">
        <v>4.2420856934500506</v>
      </c>
      <c r="L371" s="6">
        <v>6.055174872202616</v>
      </c>
      <c r="M371" s="6">
        <v>4.7992480155837312</v>
      </c>
      <c r="N371" s="6">
        <v>5.5784774914752751</v>
      </c>
      <c r="O371" s="6">
        <v>11.445288125673741</v>
      </c>
      <c r="P371" s="6">
        <v>9.2669122554015875</v>
      </c>
      <c r="Q371" s="6">
        <v>5.5311012006320892</v>
      </c>
      <c r="R371" s="6">
        <v>1.9883407643450415</v>
      </c>
      <c r="S371" s="6">
        <v>5.8752155420704248</v>
      </c>
      <c r="T371" s="6">
        <v>4.9707128145970652</v>
      </c>
      <c r="U371" s="6">
        <v>3.0249270758028315</v>
      </c>
      <c r="V371" s="6">
        <v>3.6891404162874957</v>
      </c>
      <c r="W371" s="2">
        <f t="shared" si="85"/>
        <v>5.468368888824382</v>
      </c>
    </row>
    <row r="372" spans="1:23" hidden="1" x14ac:dyDescent="0.2">
      <c r="A372" t="str">
        <f t="shared" si="82"/>
        <v/>
      </c>
      <c r="B372" t="str">
        <f t="shared" si="83"/>
        <v>IDHeatingPTHP</v>
      </c>
      <c r="C372" t="str">
        <f t="shared" si="84"/>
        <v>ID2019 CPAHeating_PTHP</v>
      </c>
      <c r="D372" t="s">
        <v>119</v>
      </c>
      <c r="E372" t="s">
        <v>120</v>
      </c>
      <c r="F372" s="4" t="s">
        <v>76</v>
      </c>
      <c r="G372" s="4" t="s">
        <v>12</v>
      </c>
      <c r="H372" s="4" t="s">
        <v>8</v>
      </c>
      <c r="I372" s="6">
        <v>3.7772033112624377</v>
      </c>
      <c r="J372" s="6">
        <v>4.6280167409990582</v>
      </c>
      <c r="K372" s="6">
        <v>3.5523916430467652</v>
      </c>
      <c r="L372" s="6">
        <v>4.6899127785343104</v>
      </c>
      <c r="M372" s="6">
        <v>3.470923376365822</v>
      </c>
      <c r="N372" s="6">
        <v>3.0626603009280857</v>
      </c>
      <c r="O372" s="6">
        <v>7.9051417186270392</v>
      </c>
      <c r="P372" s="6">
        <v>6.4268698310370791</v>
      </c>
      <c r="Q372" s="6">
        <v>3.8359775574690453</v>
      </c>
      <c r="R372" s="6">
        <v>1.7231357242755401</v>
      </c>
      <c r="S372" s="6">
        <v>5.0536691419519588</v>
      </c>
      <c r="T372" s="6">
        <v>4.2756453418187199</v>
      </c>
      <c r="U372" s="6">
        <v>2.5072369877826728</v>
      </c>
      <c r="V372" s="6">
        <v>3.0893462631084581</v>
      </c>
      <c r="W372" s="2">
        <f t="shared" si="85"/>
        <v>4.1427236226576429</v>
      </c>
    </row>
    <row r="373" spans="1:23" hidden="1" x14ac:dyDescent="0.2">
      <c r="A373" t="str">
        <f t="shared" si="82"/>
        <v/>
      </c>
      <c r="B373" t="str">
        <f t="shared" si="83"/>
        <v>IDHeatingAir-Source Heat Pump</v>
      </c>
      <c r="C373" t="str">
        <f t="shared" si="84"/>
        <v>ID2019 CPAHeating_Air-Source Heat Pump</v>
      </c>
      <c r="D373" t="s">
        <v>119</v>
      </c>
      <c r="E373" t="s">
        <v>120</v>
      </c>
      <c r="F373" s="4" t="s">
        <v>77</v>
      </c>
      <c r="G373" s="4" t="s">
        <v>12</v>
      </c>
      <c r="H373" s="4" t="s">
        <v>10</v>
      </c>
      <c r="I373" s="6">
        <v>4.1968925680693756</v>
      </c>
      <c r="J373" s="6">
        <v>5.1422408233322869</v>
      </c>
      <c r="K373" s="6">
        <v>3.9471018256075165</v>
      </c>
      <c r="L373" s="6">
        <v>5.2110141983714557</v>
      </c>
      <c r="M373" s="6">
        <v>3.8565815292953576</v>
      </c>
      <c r="N373" s="6">
        <v>3.4029558899200953</v>
      </c>
      <c r="O373" s="6">
        <v>8.783490798474487</v>
      </c>
      <c r="P373" s="6">
        <v>7.1409664789300873</v>
      </c>
      <c r="Q373" s="6">
        <v>4.2621972860767166</v>
      </c>
      <c r="R373" s="6">
        <v>1.9145952491950444</v>
      </c>
      <c r="S373" s="6">
        <v>5.6151879355021759</v>
      </c>
      <c r="T373" s="6">
        <v>4.750717046465244</v>
      </c>
      <c r="U373" s="6">
        <v>2.7858188753140807</v>
      </c>
      <c r="V373" s="6">
        <v>3.4326069590093975</v>
      </c>
      <c r="W373" s="2">
        <f t="shared" si="85"/>
        <v>4.6030262473973798</v>
      </c>
    </row>
    <row r="374" spans="1:23" hidden="1" x14ac:dyDescent="0.2">
      <c r="A374" t="str">
        <f t="shared" si="82"/>
        <v/>
      </c>
      <c r="B374" t="str">
        <f t="shared" si="83"/>
        <v>IDHeatingGeothermal Heat Pump</v>
      </c>
      <c r="C374" t="str">
        <f t="shared" si="84"/>
        <v>ID2019 CPAHeating_Geothermal Heat Pump</v>
      </c>
      <c r="D374" t="s">
        <v>119</v>
      </c>
      <c r="E374" t="s">
        <v>120</v>
      </c>
      <c r="F374" s="4" t="s">
        <v>78</v>
      </c>
      <c r="G374" s="4" t="s">
        <v>12</v>
      </c>
      <c r="H374" s="4" t="s">
        <v>11</v>
      </c>
      <c r="I374" s="6">
        <v>3.1689830636065865</v>
      </c>
      <c r="J374" s="6">
        <v>3.6339743764751278</v>
      </c>
      <c r="K374" s="6">
        <v>2.8332349738667597</v>
      </c>
      <c r="L374" s="6">
        <v>3.3198661729412309</v>
      </c>
      <c r="M374" s="6">
        <v>2.5802645731919642</v>
      </c>
      <c r="N374" s="6">
        <v>2.3003993080661895</v>
      </c>
      <c r="O374" s="6">
        <v>6.1678720002295382</v>
      </c>
      <c r="P374" s="6">
        <v>5.2793475058361006</v>
      </c>
      <c r="Q374" s="6">
        <v>3.1510609492458883</v>
      </c>
      <c r="R374" s="6">
        <v>1.287995132474316</v>
      </c>
      <c r="S374" s="6">
        <v>4.6282781262915549</v>
      </c>
      <c r="T374" s="6">
        <v>3.9157442356182006</v>
      </c>
      <c r="U374" s="6">
        <v>2.1035117508873866</v>
      </c>
      <c r="V374" s="6">
        <v>2.4639298699386782</v>
      </c>
      <c r="W374" s="2">
        <f t="shared" si="85"/>
        <v>3.3453187170478231</v>
      </c>
    </row>
    <row r="375" spans="1:23" hidden="1" x14ac:dyDescent="0.2">
      <c r="A375" t="str">
        <f t="shared" si="82"/>
        <v/>
      </c>
      <c r="B375" t="str">
        <f t="shared" si="83"/>
        <v>IDVentilationVentilation</v>
      </c>
      <c r="C375" t="str">
        <f t="shared" si="84"/>
        <v>ID2019 CPAVentilation_Ventilation</v>
      </c>
      <c r="D375" t="s">
        <v>119</v>
      </c>
      <c r="E375" t="s">
        <v>120</v>
      </c>
      <c r="F375" s="4" t="s">
        <v>79</v>
      </c>
      <c r="G375" s="4" t="s">
        <v>15</v>
      </c>
      <c r="H375" s="4" t="s">
        <v>15</v>
      </c>
      <c r="I375" s="6">
        <v>2.9583199017998774</v>
      </c>
      <c r="J375" s="6">
        <v>1.1745717493409591</v>
      </c>
      <c r="K375" s="6">
        <v>2.9583199017998774</v>
      </c>
      <c r="L375" s="6">
        <v>1.1745717493409591</v>
      </c>
      <c r="M375" s="6">
        <v>2.1272489296361821</v>
      </c>
      <c r="N375" s="6">
        <v>2.0127502281400846</v>
      </c>
      <c r="O375" s="6">
        <v>3.4618981812440794</v>
      </c>
      <c r="P375" s="6">
        <v>1.475956988471705</v>
      </c>
      <c r="Q375" s="6">
        <v>0.72295119890018678</v>
      </c>
      <c r="R375" s="6">
        <v>0.88748841021476432</v>
      </c>
      <c r="S375" s="6">
        <v>0.22231104811014857</v>
      </c>
      <c r="T375" s="6">
        <v>0.68018174838308787</v>
      </c>
      <c r="U375" s="6">
        <v>25.382384757442949</v>
      </c>
      <c r="V375" s="6">
        <v>0.66997537254708617</v>
      </c>
      <c r="W375" s="2">
        <f t="shared" si="85"/>
        <v>3.2792092975265676</v>
      </c>
    </row>
    <row r="376" spans="1:23" hidden="1" x14ac:dyDescent="0.2">
      <c r="A376" t="str">
        <f t="shared" si="82"/>
        <v/>
      </c>
      <c r="B376" t="str">
        <f t="shared" si="83"/>
        <v>IDWater HeatingWater Heater</v>
      </c>
      <c r="C376" t="str">
        <f t="shared" si="84"/>
        <v>ID2019 CPAWater Heating_Water Heater</v>
      </c>
      <c r="D376" t="s">
        <v>119</v>
      </c>
      <c r="E376" t="s">
        <v>120</v>
      </c>
      <c r="F376" s="4" t="s">
        <v>80</v>
      </c>
      <c r="G376" s="4" t="s">
        <v>16</v>
      </c>
      <c r="H376" s="4" t="s">
        <v>17</v>
      </c>
      <c r="I376" s="6">
        <v>0.98360999999999998</v>
      </c>
      <c r="J376" s="6">
        <v>0.87214700000000001</v>
      </c>
      <c r="K376" s="6">
        <v>0.98360999999999998</v>
      </c>
      <c r="L376" s="6">
        <v>0.87214700000000001</v>
      </c>
      <c r="M376" s="6">
        <v>8.2710484999999991</v>
      </c>
      <c r="N376" s="6">
        <v>2.0985469999999999</v>
      </c>
      <c r="O376" s="6">
        <v>3.4380739999999999</v>
      </c>
      <c r="P376" s="6">
        <v>2.0044590000000002</v>
      </c>
      <c r="Q376" s="6">
        <v>1.0029319999999999</v>
      </c>
      <c r="R376" s="6">
        <v>2.987441</v>
      </c>
      <c r="S376" s="6">
        <v>0.22397800000000001</v>
      </c>
      <c r="T376" s="6">
        <v>0.388235</v>
      </c>
      <c r="U376" s="6">
        <v>0.64918260000000005</v>
      </c>
      <c r="V376" s="6">
        <v>1.2668889999999999</v>
      </c>
      <c r="W376" s="2">
        <f t="shared" si="85"/>
        <v>1.8601642928571429</v>
      </c>
    </row>
    <row r="377" spans="1:23" hidden="1" x14ac:dyDescent="0.2">
      <c r="A377" t="str">
        <f t="shared" si="82"/>
        <v/>
      </c>
      <c r="B377" t="str">
        <f t="shared" si="83"/>
        <v>IDInterior LightingGeneral Service Lighting</v>
      </c>
      <c r="C377" t="str">
        <f t="shared" si="84"/>
        <v>ID2019 CPAInterior Lighting_General Service Lighting</v>
      </c>
      <c r="D377" t="s">
        <v>119</v>
      </c>
      <c r="E377" t="s">
        <v>120</v>
      </c>
      <c r="F377" s="4" t="s">
        <v>81</v>
      </c>
      <c r="G377" s="4" t="s">
        <v>18</v>
      </c>
      <c r="H377" s="4" t="s">
        <v>19</v>
      </c>
      <c r="I377" s="6">
        <v>0.24854369365134049</v>
      </c>
      <c r="J377" s="6">
        <v>0.24651165830668834</v>
      </c>
      <c r="K377" s="6">
        <v>0.49780483994498642</v>
      </c>
      <c r="L377" s="6">
        <v>0.32855119436369107</v>
      </c>
      <c r="M377" s="6">
        <v>1.3402191760145017</v>
      </c>
      <c r="N377" s="6">
        <v>0.38163107331953855</v>
      </c>
      <c r="O377" s="6">
        <v>0.54894589024056883</v>
      </c>
      <c r="P377" s="6">
        <v>9.4508344790366489E-2</v>
      </c>
      <c r="Q377" s="6">
        <v>0.16264221303240564</v>
      </c>
      <c r="R377" s="6">
        <v>0.80857252946798985</v>
      </c>
      <c r="S377" s="6">
        <v>7.243721839474232E-2</v>
      </c>
      <c r="T377" s="6">
        <v>7.243721839474232E-2</v>
      </c>
      <c r="U377" s="6">
        <v>0.47440881713066591</v>
      </c>
      <c r="V377" s="6">
        <v>0.37642815015538239</v>
      </c>
      <c r="W377" s="2">
        <f t="shared" si="85"/>
        <v>0.40383157265768638</v>
      </c>
    </row>
    <row r="378" spans="1:23" hidden="1" x14ac:dyDescent="0.2">
      <c r="A378" t="str">
        <f t="shared" si="82"/>
        <v/>
      </c>
      <c r="B378" t="str">
        <f t="shared" si="83"/>
        <v>IDInterior LightingExempted Lighting</v>
      </c>
      <c r="C378" t="str">
        <f t="shared" si="84"/>
        <v>ID2019 CPAInterior Lighting_Exempted Lighting</v>
      </c>
      <c r="D378" t="s">
        <v>119</v>
      </c>
      <c r="E378" t="s">
        <v>120</v>
      </c>
      <c r="F378" s="4" t="s">
        <v>82</v>
      </c>
      <c r="G378" s="4" t="s">
        <v>18</v>
      </c>
      <c r="H378" s="4" t="s">
        <v>20</v>
      </c>
      <c r="I378" s="6">
        <v>0.1029930252348189</v>
      </c>
      <c r="J378" s="6">
        <v>0.13272466392284143</v>
      </c>
      <c r="K378" s="6">
        <v>0.47362324504374631</v>
      </c>
      <c r="L378" s="6">
        <v>0.3125913417288726</v>
      </c>
      <c r="M378" s="6">
        <v>0.93928297420356521</v>
      </c>
      <c r="N378" s="6">
        <v>0.29517487208245929</v>
      </c>
      <c r="O378" s="6">
        <v>0.22824905816351321</v>
      </c>
      <c r="P378" s="6">
        <v>4.0434000324751009E-2</v>
      </c>
      <c r="Q378" s="6">
        <v>0.18172866156643003</v>
      </c>
      <c r="R378" s="6">
        <v>0.42818557630105081</v>
      </c>
      <c r="S378" s="6">
        <v>3.5816023605558897E-2</v>
      </c>
      <c r="T378" s="6">
        <v>3.5816023605558897E-2</v>
      </c>
      <c r="U378" s="6">
        <v>0.26647444706270113</v>
      </c>
      <c r="V378" s="6">
        <v>0.2286891734756227</v>
      </c>
      <c r="W378" s="2">
        <f t="shared" si="85"/>
        <v>0.2644130775943922</v>
      </c>
    </row>
    <row r="379" spans="1:23" hidden="1" x14ac:dyDescent="0.2">
      <c r="A379" t="str">
        <f t="shared" si="82"/>
        <v/>
      </c>
      <c r="B379" t="str">
        <f t="shared" si="83"/>
        <v>IDInterior LightingHigh-Bay Lighting</v>
      </c>
      <c r="C379" t="str">
        <f t="shared" si="84"/>
        <v>ID2019 CPAInterior Lighting_High-Bay Lighting</v>
      </c>
      <c r="D379" t="s">
        <v>119</v>
      </c>
      <c r="E379" t="s">
        <v>120</v>
      </c>
      <c r="F379" s="4" t="s">
        <v>83</v>
      </c>
      <c r="G379" s="4" t="s">
        <v>18</v>
      </c>
      <c r="H379" s="4" t="s">
        <v>21</v>
      </c>
      <c r="I379" s="6">
        <v>1.0097571904109066</v>
      </c>
      <c r="J379" s="6">
        <v>1.5097319313691666</v>
      </c>
      <c r="K379" s="6">
        <v>1.9907982124912358</v>
      </c>
      <c r="L379" s="6">
        <v>1.3139268202442156</v>
      </c>
      <c r="M379" s="6">
        <v>2.9189542122173275</v>
      </c>
      <c r="N379" s="6">
        <v>2.0202514121424442</v>
      </c>
      <c r="O379" s="6">
        <v>2.593676628981044</v>
      </c>
      <c r="P379" s="6">
        <v>1.4232784408076913</v>
      </c>
      <c r="Q379" s="6">
        <v>0.81014056411215796</v>
      </c>
      <c r="R379" s="6">
        <v>1.2862972269831965</v>
      </c>
      <c r="S379" s="6">
        <v>1.6935466856330306</v>
      </c>
      <c r="T379" s="6">
        <v>1.6935466856330306</v>
      </c>
      <c r="U379" s="6">
        <v>2.7383703041952336</v>
      </c>
      <c r="V379" s="6">
        <v>1.5598450753325854</v>
      </c>
      <c r="W379" s="2">
        <f t="shared" si="85"/>
        <v>1.7544372421823762</v>
      </c>
    </row>
    <row r="380" spans="1:23" hidden="1" x14ac:dyDescent="0.2">
      <c r="A380" t="str">
        <f t="shared" si="82"/>
        <v/>
      </c>
      <c r="B380" t="str">
        <f t="shared" si="83"/>
        <v>IDInterior LightingLinear Lighting</v>
      </c>
      <c r="C380" t="str">
        <f t="shared" si="84"/>
        <v>ID2019 CPAInterior Lighting_Linear Lighting</v>
      </c>
      <c r="D380" t="s">
        <v>119</v>
      </c>
      <c r="E380" t="s">
        <v>120</v>
      </c>
      <c r="F380" s="4" t="s">
        <v>84</v>
      </c>
      <c r="G380" s="4" t="s">
        <v>18</v>
      </c>
      <c r="H380" s="4" t="s">
        <v>22</v>
      </c>
      <c r="I380" s="6">
        <v>1.7246509498917526</v>
      </c>
      <c r="J380" s="6">
        <v>1.5415598375166626</v>
      </c>
      <c r="K380" s="6">
        <v>3.0033180740724288</v>
      </c>
      <c r="L380" s="6">
        <v>1.9821899288878029</v>
      </c>
      <c r="M380" s="6">
        <v>1.8674442583618971</v>
      </c>
      <c r="N380" s="6">
        <v>5.0106479032102795</v>
      </c>
      <c r="O380" s="6">
        <v>4.0374352350241542</v>
      </c>
      <c r="P380" s="6">
        <v>2.18745514263111</v>
      </c>
      <c r="Q380" s="6">
        <v>1.5127022615307173</v>
      </c>
      <c r="R380" s="6">
        <v>0.45584450142900113</v>
      </c>
      <c r="S380" s="6">
        <v>0.28151989720595638</v>
      </c>
      <c r="T380" s="6">
        <v>0.28151989720595638</v>
      </c>
      <c r="U380" s="6">
        <v>3.907161357362638</v>
      </c>
      <c r="V380" s="6">
        <v>1.464169865932343</v>
      </c>
      <c r="W380" s="2">
        <f t="shared" si="85"/>
        <v>2.0898299364473361</v>
      </c>
    </row>
    <row r="381" spans="1:23" hidden="1" x14ac:dyDescent="0.2">
      <c r="A381" t="str">
        <f t="shared" si="82"/>
        <v/>
      </c>
      <c r="B381" t="str">
        <f t="shared" si="83"/>
        <v>IDExterior LightingGeneral Service Lighting</v>
      </c>
      <c r="C381" t="str">
        <f t="shared" si="84"/>
        <v>ID2019 CPAExterior Lighting_General Service Lighting</v>
      </c>
      <c r="D381" t="s">
        <v>119</v>
      </c>
      <c r="E381" t="s">
        <v>120</v>
      </c>
      <c r="F381" s="4" t="s">
        <v>85</v>
      </c>
      <c r="G381" s="4" t="s">
        <v>23</v>
      </c>
      <c r="H381" s="4" t="s">
        <v>19</v>
      </c>
      <c r="I381" s="6">
        <v>9.5513063085817806E-2</v>
      </c>
      <c r="J381" s="6">
        <v>0.16243010034900959</v>
      </c>
      <c r="K381" s="6">
        <v>0.23794212601226408</v>
      </c>
      <c r="L381" s="6">
        <v>0.23794212601226408</v>
      </c>
      <c r="M381" s="6">
        <v>0.27618212354593696</v>
      </c>
      <c r="N381" s="6">
        <v>0.36198121188018928</v>
      </c>
      <c r="O381" s="6">
        <v>4.4121385283345624E-2</v>
      </c>
      <c r="P381" s="6">
        <v>2.0014407489942935E-2</v>
      </c>
      <c r="Q381" s="6">
        <v>3.990962547375485E-3</v>
      </c>
      <c r="R381" s="6">
        <v>3.8082042924893707E-2</v>
      </c>
      <c r="S381" s="6">
        <v>1.9928645621352149E-2</v>
      </c>
      <c r="T381" s="6">
        <v>1.9928645621352149E-2</v>
      </c>
      <c r="U381" s="6">
        <v>0.10945423176127128</v>
      </c>
      <c r="V381" s="6">
        <v>9.2876428298923994E-2</v>
      </c>
      <c r="W381" s="2">
        <f t="shared" si="85"/>
        <v>0.12288482145956707</v>
      </c>
    </row>
    <row r="382" spans="1:23" hidden="1" x14ac:dyDescent="0.2">
      <c r="A382" t="str">
        <f t="shared" si="82"/>
        <v/>
      </c>
      <c r="B382" t="str">
        <f t="shared" si="83"/>
        <v>IDExterior LightingArea Lighting</v>
      </c>
      <c r="C382" t="str">
        <f t="shared" si="84"/>
        <v>ID2019 CPAExterior Lighting_Area Lighting</v>
      </c>
      <c r="D382" t="s">
        <v>119</v>
      </c>
      <c r="E382" t="s">
        <v>120</v>
      </c>
      <c r="F382" s="4" t="s">
        <v>86</v>
      </c>
      <c r="G382" s="4" t="s">
        <v>23</v>
      </c>
      <c r="H382" s="4" t="s">
        <v>24</v>
      </c>
      <c r="I382" s="6">
        <v>1.2776745024992495</v>
      </c>
      <c r="J382" s="6">
        <v>1.5773307041073741</v>
      </c>
      <c r="K382" s="6">
        <v>0.84447642280672996</v>
      </c>
      <c r="L382" s="6">
        <v>0.84447642280672996</v>
      </c>
      <c r="M382" s="6">
        <v>2.1410175142692172</v>
      </c>
      <c r="N382" s="6">
        <v>1.7833920471292941</v>
      </c>
      <c r="O382" s="6">
        <v>0.66430062146194035</v>
      </c>
      <c r="P382" s="6">
        <v>0.28734694198828503</v>
      </c>
      <c r="Q382" s="6">
        <v>0.12004484213925479</v>
      </c>
      <c r="R382" s="6">
        <v>1.7301616523403083</v>
      </c>
      <c r="S382" s="6">
        <v>0.37757329938433987</v>
      </c>
      <c r="T382" s="6">
        <v>0.37757329938433987</v>
      </c>
      <c r="U382" s="6">
        <v>1.1168155767710217</v>
      </c>
      <c r="V382" s="6">
        <v>0.63826748610116635</v>
      </c>
      <c r="W382" s="2">
        <f t="shared" si="85"/>
        <v>0.98431795237066055</v>
      </c>
    </row>
    <row r="383" spans="1:23" hidden="1" x14ac:dyDescent="0.2">
      <c r="A383" t="str">
        <f t="shared" si="82"/>
        <v/>
      </c>
      <c r="B383" t="str">
        <f t="shared" si="83"/>
        <v>IDExterior LightingLinear Lighting</v>
      </c>
      <c r="C383" t="str">
        <f t="shared" si="84"/>
        <v>ID2019 CPAExterior Lighting_Linear Lighting</v>
      </c>
      <c r="D383" t="s">
        <v>119</v>
      </c>
      <c r="E383" t="s">
        <v>120</v>
      </c>
      <c r="F383" s="4" t="s">
        <v>87</v>
      </c>
      <c r="G383" s="4" t="s">
        <v>23</v>
      </c>
      <c r="H383" s="4" t="s">
        <v>22</v>
      </c>
      <c r="I383" s="6">
        <v>0.17998060318671685</v>
      </c>
      <c r="J383" s="6">
        <v>7.2716734974156386E-2</v>
      </c>
      <c r="K383" s="6">
        <v>7.9875366371784634E-2</v>
      </c>
      <c r="L383" s="6">
        <v>7.9875366371784634E-2</v>
      </c>
      <c r="M383" s="6">
        <v>0.40359773533941284</v>
      </c>
      <c r="N383" s="6">
        <v>0.3815598518016472</v>
      </c>
      <c r="O383" s="6">
        <v>8.1899905131840825E-2</v>
      </c>
      <c r="P383" s="6">
        <v>0.74928674288024677</v>
      </c>
      <c r="Q383" s="6">
        <v>0.6570892244201626</v>
      </c>
      <c r="R383" s="6">
        <v>2.5582070828392617E-2</v>
      </c>
      <c r="S383" s="6">
        <v>7.7353172351847979E-2</v>
      </c>
      <c r="T383" s="6">
        <v>7.7353172351847979E-2</v>
      </c>
      <c r="U383" s="6">
        <v>0.24079761846153852</v>
      </c>
      <c r="V383" s="6">
        <v>5.901349395031337E-2</v>
      </c>
      <c r="W383" s="2">
        <f t="shared" si="85"/>
        <v>0.22614150417297804</v>
      </c>
    </row>
    <row r="384" spans="1:23" hidden="1" x14ac:dyDescent="0.2">
      <c r="A384" t="str">
        <f t="shared" si="82"/>
        <v/>
      </c>
      <c r="B384" t="str">
        <f t="shared" si="83"/>
        <v>IDRefrigeration Walk-in Refrigerator/Freezer</v>
      </c>
      <c r="C384" t="str">
        <f t="shared" si="84"/>
        <v>ID2019 CPARefrigeration _Walk-in Refrigerator/Freezer</v>
      </c>
      <c r="D384" t="s">
        <v>119</v>
      </c>
      <c r="E384" t="s">
        <v>120</v>
      </c>
      <c r="F384" s="4" t="s">
        <v>88</v>
      </c>
      <c r="G384" s="4" t="s">
        <v>25</v>
      </c>
      <c r="H384" s="4" t="s">
        <v>26</v>
      </c>
      <c r="I384" s="6">
        <v>0.13748801910765931</v>
      </c>
      <c r="J384" s="6">
        <v>0.63988201000428735</v>
      </c>
      <c r="K384" s="6">
        <v>0.3260751729760637</v>
      </c>
      <c r="L384" s="6">
        <v>0.19921965800887542</v>
      </c>
      <c r="M384" s="6">
        <v>6.7783804910282699</v>
      </c>
      <c r="N384" s="6">
        <v>5.1265126589665995</v>
      </c>
      <c r="O384" s="6">
        <v>0.23474967628341345</v>
      </c>
      <c r="P384" s="6">
        <v>0.15955923110993098</v>
      </c>
      <c r="Q384" s="6">
        <v>0.1684926358656495</v>
      </c>
      <c r="R384" s="6">
        <v>0.37958714812755084</v>
      </c>
      <c r="S384" s="6">
        <v>0.43044210342965455</v>
      </c>
      <c r="T384" s="6">
        <v>14.839121687032428</v>
      </c>
      <c r="U384" s="6">
        <v>0.10333911082569557</v>
      </c>
      <c r="V384" s="6">
        <v>0.55056167297007075</v>
      </c>
      <c r="W384" s="2">
        <f t="shared" si="85"/>
        <v>2.148100805409725</v>
      </c>
    </row>
    <row r="385" spans="1:23" hidden="1" x14ac:dyDescent="0.2">
      <c r="A385" t="str">
        <f t="shared" si="82"/>
        <v/>
      </c>
      <c r="B385" t="str">
        <f t="shared" si="83"/>
        <v>IDRefrigeration Reach-in Refrigerator/Freezer</v>
      </c>
      <c r="C385" t="str">
        <f t="shared" si="84"/>
        <v>ID2019 CPARefrigeration _Reach-in Refrigerator/Freezer</v>
      </c>
      <c r="D385" t="s">
        <v>119</v>
      </c>
      <c r="E385" t="s">
        <v>120</v>
      </c>
      <c r="F385" s="4" t="s">
        <v>89</v>
      </c>
      <c r="G385" s="4" t="s">
        <v>25</v>
      </c>
      <c r="H385" s="4" t="s">
        <v>27</v>
      </c>
      <c r="I385" s="6">
        <v>3.0857315894769182E-2</v>
      </c>
      <c r="J385" s="6">
        <v>0.14361281401996845</v>
      </c>
      <c r="K385" s="6">
        <v>7.3183137580046548E-2</v>
      </c>
      <c r="L385" s="6">
        <v>4.4712142625417228E-2</v>
      </c>
      <c r="M385" s="6">
        <v>3.0426306150038602</v>
      </c>
      <c r="N385" s="6">
        <v>0.32873601139517733</v>
      </c>
      <c r="O385" s="6">
        <v>5.2686371978346094E-2</v>
      </c>
      <c r="P385" s="6">
        <v>7.1621798470021536E-2</v>
      </c>
      <c r="Q385" s="6">
        <v>7.5631760855866731E-2</v>
      </c>
      <c r="R385" s="6">
        <v>8.5193172578874238E-2</v>
      </c>
      <c r="S385" s="6">
        <v>9.660687561100964E-2</v>
      </c>
      <c r="T385" s="6">
        <v>0.66608780673336632</v>
      </c>
      <c r="U385" s="6">
        <v>2.3193057895001753E-2</v>
      </c>
      <c r="V385" s="6">
        <v>0.12356607923114403</v>
      </c>
      <c r="W385" s="2">
        <f t="shared" si="85"/>
        <v>0.34702278284806204</v>
      </c>
    </row>
    <row r="386" spans="1:23" hidden="1" x14ac:dyDescent="0.2">
      <c r="A386" t="str">
        <f t="shared" si="82"/>
        <v/>
      </c>
      <c r="B386" t="str">
        <f t="shared" si="83"/>
        <v>IDRefrigeration Glass Door Display</v>
      </c>
      <c r="C386" t="str">
        <f t="shared" si="84"/>
        <v>ID2019 CPARefrigeration _Glass Door Display</v>
      </c>
      <c r="D386" t="s">
        <v>119</v>
      </c>
      <c r="E386" t="s">
        <v>120</v>
      </c>
      <c r="F386" s="4" t="s">
        <v>90</v>
      </c>
      <c r="G386" s="4" t="s">
        <v>25</v>
      </c>
      <c r="H386" s="4" t="s">
        <v>28</v>
      </c>
      <c r="I386" s="6">
        <v>3.1669350523578894E-2</v>
      </c>
      <c r="J386" s="6">
        <v>0.14739209859944133</v>
      </c>
      <c r="K386" s="6">
        <v>7.5109009621626727E-2</v>
      </c>
      <c r="L386" s="6">
        <v>4.5888777957665043E-2</v>
      </c>
      <c r="M386" s="6">
        <v>1.5613499208572441</v>
      </c>
      <c r="N386" s="6">
        <v>3.3738695906347145</v>
      </c>
      <c r="O386" s="6">
        <v>5.4072855451460462E-2</v>
      </c>
      <c r="P386" s="6">
        <v>3.6753291320142628E-2</v>
      </c>
      <c r="Q386" s="6">
        <v>3.8811035176036873E-2</v>
      </c>
      <c r="R386" s="6">
        <v>8.7435098173055142E-2</v>
      </c>
      <c r="S386" s="6">
        <v>9.9149161811299361E-2</v>
      </c>
      <c r="T386" s="6">
        <v>0.68361643322634968</v>
      </c>
      <c r="U386" s="6">
        <v>2.3803401523817588E-2</v>
      </c>
      <c r="V386" s="6">
        <v>0.12681781815827942</v>
      </c>
      <c r="W386" s="2">
        <f t="shared" si="85"/>
        <v>0.45612413164533649</v>
      </c>
    </row>
    <row r="387" spans="1:23" hidden="1" x14ac:dyDescent="0.2">
      <c r="A387" t="str">
        <f t="shared" ref="A387:A450" si="86">IF(D387=D386,"",1)</f>
        <v/>
      </c>
      <c r="B387" t="str">
        <f t="shared" ref="B387:B450" si="87">D387&amp;G387&amp;H387</f>
        <v>IDRefrigeration Open Display Case</v>
      </c>
      <c r="C387" t="str">
        <f t="shared" ref="C387:C450" si="88">D387&amp;E387&amp;F387</f>
        <v>ID2019 CPARefrigeration _Open Display Case</v>
      </c>
      <c r="D387" t="s">
        <v>119</v>
      </c>
      <c r="E387" t="s">
        <v>120</v>
      </c>
      <c r="F387" s="4" t="s">
        <v>91</v>
      </c>
      <c r="G387" s="4" t="s">
        <v>25</v>
      </c>
      <c r="H387" s="4" t="s">
        <v>29</v>
      </c>
      <c r="I387" s="6">
        <v>0.18771804514194187</v>
      </c>
      <c r="J387" s="6">
        <v>0.87365721623673975</v>
      </c>
      <c r="K387" s="6">
        <v>0.44520383985208845</v>
      </c>
      <c r="L387" s="6">
        <v>0.27200278975572889</v>
      </c>
      <c r="M387" s="6">
        <v>9.254801569347924</v>
      </c>
      <c r="N387" s="6">
        <v>19.998395724795564</v>
      </c>
      <c r="O387" s="6">
        <v>0.32051338447984912</v>
      </c>
      <c r="P387" s="6">
        <v>0.21785277831993255</v>
      </c>
      <c r="Q387" s="6">
        <v>0.23004992311908826</v>
      </c>
      <c r="R387" s="6">
        <v>0.5182659396067989</v>
      </c>
      <c r="S387" s="6">
        <v>0.58770030092097625</v>
      </c>
      <c r="T387" s="6">
        <v>4.0520925863829547</v>
      </c>
      <c r="U387" s="6">
        <v>0.14109313667335671</v>
      </c>
      <c r="V387" s="6">
        <v>0.75170448778588328</v>
      </c>
      <c r="W387" s="2">
        <f t="shared" si="85"/>
        <v>2.703646551601345</v>
      </c>
    </row>
    <row r="388" spans="1:23" hidden="1" x14ac:dyDescent="0.2">
      <c r="A388" t="str">
        <f t="shared" si="86"/>
        <v/>
      </c>
      <c r="B388" t="str">
        <f t="shared" si="87"/>
        <v>IDRefrigeration Icemaker</v>
      </c>
      <c r="C388" t="str">
        <f t="shared" si="88"/>
        <v>ID2019 CPARefrigeration _Icemaker</v>
      </c>
      <c r="D388" t="s">
        <v>119</v>
      </c>
      <c r="E388" t="s">
        <v>120</v>
      </c>
      <c r="F388" s="4" t="s">
        <v>92</v>
      </c>
      <c r="G388" s="4" t="s">
        <v>25</v>
      </c>
      <c r="H388" s="4" t="s">
        <v>30</v>
      </c>
      <c r="I388" s="6">
        <v>5.1872772088364619E-2</v>
      </c>
      <c r="J388" s="6">
        <v>0.24142069893672594</v>
      </c>
      <c r="K388" s="6">
        <v>0.24604941203228287</v>
      </c>
      <c r="L388" s="6">
        <v>0.1503269300479817</v>
      </c>
      <c r="M388" s="6">
        <v>2.5574111011374554</v>
      </c>
      <c r="N388" s="6">
        <v>0.27631126852531485</v>
      </c>
      <c r="O388" s="6">
        <v>0.17713712852509203</v>
      </c>
      <c r="P388" s="6">
        <v>0.12040001279644671</v>
      </c>
      <c r="Q388" s="6">
        <v>0.12714097061770438</v>
      </c>
      <c r="R388" s="6">
        <v>0.14321420695627596</v>
      </c>
      <c r="S388" s="6">
        <v>0.1624012424745078</v>
      </c>
      <c r="T388" s="6">
        <v>1.1197286603717749</v>
      </c>
      <c r="U388" s="6">
        <v>3.8988751008755582E-2</v>
      </c>
      <c r="V388" s="6">
        <v>0.20772108266540742</v>
      </c>
      <c r="W388" s="2">
        <f t="shared" si="85"/>
        <v>0.40143744558457778</v>
      </c>
    </row>
    <row r="389" spans="1:23" hidden="1" x14ac:dyDescent="0.2">
      <c r="A389" t="str">
        <f t="shared" si="86"/>
        <v/>
      </c>
      <c r="B389" t="str">
        <f t="shared" si="87"/>
        <v>IDRefrigeration Vending Machine</v>
      </c>
      <c r="C389" t="str">
        <f t="shared" si="88"/>
        <v>ID2019 CPARefrigeration _Vending Machine</v>
      </c>
      <c r="D389" t="s">
        <v>119</v>
      </c>
      <c r="E389" t="s">
        <v>120</v>
      </c>
      <c r="F389" s="4" t="s">
        <v>93</v>
      </c>
      <c r="G389" s="4" t="s">
        <v>25</v>
      </c>
      <c r="H389" s="4" t="s">
        <v>31</v>
      </c>
      <c r="I389" s="6">
        <v>4.8722077728582919E-2</v>
      </c>
      <c r="J389" s="6">
        <v>0.11337853738418562</v>
      </c>
      <c r="K389" s="6">
        <v>0.11555232249481034</v>
      </c>
      <c r="L389" s="6">
        <v>7.0598119934869294E-2</v>
      </c>
      <c r="M389" s="6">
        <v>1.2010384006594184</v>
      </c>
      <c r="N389" s="6">
        <v>0.2595284300488242</v>
      </c>
      <c r="O389" s="6">
        <v>8.3189008386862259E-2</v>
      </c>
      <c r="P389" s="6">
        <v>5.6543525107911732E-2</v>
      </c>
      <c r="Q389" s="6">
        <v>5.9709284886210572E-2</v>
      </c>
      <c r="R389" s="6">
        <v>0.13451553565085406</v>
      </c>
      <c r="S389" s="6">
        <v>7.626858600869181E-2</v>
      </c>
      <c r="T389" s="6">
        <v>0.52585879478949971</v>
      </c>
      <c r="U389" s="6">
        <v>1.8310308864475069E-2</v>
      </c>
      <c r="V389" s="6">
        <v>0.19510433562812216</v>
      </c>
      <c r="W389" s="2">
        <f t="shared" si="85"/>
        <v>0.21130837625523702</v>
      </c>
    </row>
    <row r="390" spans="1:23" hidden="1" x14ac:dyDescent="0.2">
      <c r="A390" t="str">
        <f t="shared" si="86"/>
        <v/>
      </c>
      <c r="B390" t="str">
        <f t="shared" si="87"/>
        <v>IDFood PreparationOven</v>
      </c>
      <c r="C390" t="str">
        <f t="shared" si="88"/>
        <v>ID2019 CPAFood Preparation_Oven</v>
      </c>
      <c r="D390" t="s">
        <v>119</v>
      </c>
      <c r="E390" t="s">
        <v>120</v>
      </c>
      <c r="F390" s="4" t="s">
        <v>94</v>
      </c>
      <c r="G390" s="4" t="s">
        <v>32</v>
      </c>
      <c r="H390" s="4" t="s">
        <v>33</v>
      </c>
      <c r="I390" s="6">
        <v>8.3985940717031346E-2</v>
      </c>
      <c r="J390" s="6">
        <v>0.17492292259080544</v>
      </c>
      <c r="K390" s="6">
        <v>0.14843522994354469</v>
      </c>
      <c r="L390" s="6">
        <v>0.17492292259080547</v>
      </c>
      <c r="M390" s="6">
        <v>16.941347696793915</v>
      </c>
      <c r="N390" s="6">
        <v>0.60035885685562684</v>
      </c>
      <c r="O390" s="6">
        <v>0.49090193623934075</v>
      </c>
      <c r="P390" s="6">
        <v>0.22890841865875849</v>
      </c>
      <c r="Q390" s="6">
        <v>0.1123901481261322</v>
      </c>
      <c r="R390" s="6">
        <v>0.24496184676012958</v>
      </c>
      <c r="S390" s="6">
        <v>3.007380092614359E-2</v>
      </c>
      <c r="T390" s="6">
        <v>5.2952824468448373E-2</v>
      </c>
      <c r="U390" s="6">
        <v>7.0279052226111374E-2</v>
      </c>
      <c r="V390" s="6">
        <v>7.7282449811668E-2</v>
      </c>
      <c r="W390" s="2">
        <f t="shared" si="85"/>
        <v>1.3879802890506046</v>
      </c>
    </row>
    <row r="391" spans="1:23" hidden="1" x14ac:dyDescent="0.2">
      <c r="A391" t="str">
        <f t="shared" si="86"/>
        <v/>
      </c>
      <c r="B391" t="str">
        <f t="shared" si="87"/>
        <v>IDFood PreparationFryer</v>
      </c>
      <c r="C391" t="str">
        <f t="shared" si="88"/>
        <v>ID2019 CPAFood Preparation_Fryer</v>
      </c>
      <c r="D391" t="s">
        <v>119</v>
      </c>
      <c r="E391" t="s">
        <v>120</v>
      </c>
      <c r="F391" s="4" t="s">
        <v>95</v>
      </c>
      <c r="G391" s="4" t="s">
        <v>32</v>
      </c>
      <c r="H391" s="4" t="s">
        <v>34</v>
      </c>
      <c r="I391" s="6">
        <v>0.12145541256856369</v>
      </c>
      <c r="J391" s="6">
        <v>0.2529630024928316</v>
      </c>
      <c r="K391" s="6">
        <v>0.2146580956120305</v>
      </c>
      <c r="L391" s="6">
        <v>0.2529630024928316</v>
      </c>
      <c r="M391" s="6">
        <v>24.499557383231537</v>
      </c>
      <c r="N391" s="6">
        <v>0.86820284473880727</v>
      </c>
      <c r="O391" s="6">
        <v>0.70991283407229977</v>
      </c>
      <c r="P391" s="6">
        <v>0.33103357765901731</v>
      </c>
      <c r="Q391" s="6">
        <v>0.16253186774787456</v>
      </c>
      <c r="R391" s="6">
        <v>0.35424907916493076</v>
      </c>
      <c r="S391" s="6">
        <v>4.3490920835145372E-2</v>
      </c>
      <c r="T391" s="6">
        <v>7.657718765281292E-2</v>
      </c>
      <c r="U391" s="6">
        <v>0.10163333541513857</v>
      </c>
      <c r="V391" s="6">
        <v>0.11176122748699545</v>
      </c>
      <c r="W391" s="2">
        <f t="shared" si="85"/>
        <v>2.0072135550836294</v>
      </c>
    </row>
    <row r="392" spans="1:23" hidden="1" x14ac:dyDescent="0.2">
      <c r="A392" t="str">
        <f t="shared" si="86"/>
        <v/>
      </c>
      <c r="B392" t="str">
        <f t="shared" si="87"/>
        <v>IDFood PreparationDishwasher</v>
      </c>
      <c r="C392" t="str">
        <f t="shared" si="88"/>
        <v>ID2019 CPAFood Preparation_Dishwasher</v>
      </c>
      <c r="D392" t="s">
        <v>119</v>
      </c>
      <c r="E392" t="s">
        <v>120</v>
      </c>
      <c r="F392" s="4" t="s">
        <v>96</v>
      </c>
      <c r="G392" s="4" t="s">
        <v>32</v>
      </c>
      <c r="H392" s="4" t="s">
        <v>35</v>
      </c>
      <c r="I392" s="6">
        <v>0.16715950936574078</v>
      </c>
      <c r="J392" s="6">
        <v>0.34815386560492456</v>
      </c>
      <c r="K392" s="6">
        <v>0.29543468821231167</v>
      </c>
      <c r="L392" s="6">
        <v>0.34815386560492462</v>
      </c>
      <c r="M392" s="6">
        <v>16.859413282824708</v>
      </c>
      <c r="N392" s="6">
        <v>1.1949106135928851</v>
      </c>
      <c r="O392" s="6">
        <v>0.97705551795789791</v>
      </c>
      <c r="P392" s="6">
        <v>0.45560267142338656</v>
      </c>
      <c r="Q392" s="6">
        <v>0.22369317838095482</v>
      </c>
      <c r="R392" s="6">
        <v>0.48755424739137715</v>
      </c>
      <c r="S392" s="6">
        <v>5.985670654704809E-2</v>
      </c>
      <c r="T392" s="6">
        <v>0.10539345135752025</v>
      </c>
      <c r="U392" s="6">
        <v>0.13987831520977098</v>
      </c>
      <c r="V392" s="6">
        <v>0.15381736851202754</v>
      </c>
      <c r="W392" s="2">
        <f t="shared" si="85"/>
        <v>1.5582912344275339</v>
      </c>
    </row>
    <row r="393" spans="1:23" hidden="1" x14ac:dyDescent="0.2">
      <c r="A393" t="str">
        <f t="shared" si="86"/>
        <v/>
      </c>
      <c r="B393" t="str">
        <f t="shared" si="87"/>
        <v>IDFood PreparationHot Food Container</v>
      </c>
      <c r="C393" t="str">
        <f t="shared" si="88"/>
        <v>ID2019 CPAFood Preparation_Hot Food Container</v>
      </c>
      <c r="D393" t="s">
        <v>119</v>
      </c>
      <c r="E393" t="s">
        <v>120</v>
      </c>
      <c r="F393" s="4" t="s">
        <v>97</v>
      </c>
      <c r="G393" s="4" t="s">
        <v>32</v>
      </c>
      <c r="H393" s="4" t="s">
        <v>36</v>
      </c>
      <c r="I393" s="6">
        <v>2.2878664504141964E-2</v>
      </c>
      <c r="J393" s="6">
        <v>4.7650866631627486E-2</v>
      </c>
      <c r="K393" s="6">
        <v>4.0435337122857969E-2</v>
      </c>
      <c r="L393" s="6">
        <v>4.7650866631627493E-2</v>
      </c>
      <c r="M393" s="6">
        <v>2.3075017490657608</v>
      </c>
      <c r="N393" s="6">
        <v>0.16354414501788989</v>
      </c>
      <c r="O393" s="6">
        <v>0.13372691438313578</v>
      </c>
      <c r="P393" s="6">
        <v>6.2357090579154291E-2</v>
      </c>
      <c r="Q393" s="6">
        <v>3.0616273040413321E-2</v>
      </c>
      <c r="R393" s="6">
        <v>6.6730215325236389E-2</v>
      </c>
      <c r="S393" s="6">
        <v>8.1924235875596389E-3</v>
      </c>
      <c r="T393" s="6">
        <v>1.4424913208296947E-2</v>
      </c>
      <c r="U393" s="6">
        <v>1.9144762133077024E-2</v>
      </c>
      <c r="V393" s="6">
        <v>2.1052562205102359E-2</v>
      </c>
      <c r="W393" s="2">
        <f t="shared" si="85"/>
        <v>0.21327905595970581</v>
      </c>
    </row>
    <row r="394" spans="1:23" hidden="1" x14ac:dyDescent="0.2">
      <c r="A394" t="str">
        <f t="shared" si="86"/>
        <v/>
      </c>
      <c r="B394" t="str">
        <f t="shared" si="87"/>
        <v>IDFood PreparationSteamer</v>
      </c>
      <c r="C394" t="str">
        <f t="shared" si="88"/>
        <v>ID2019 CPAFood Preparation_Steamer</v>
      </c>
      <c r="D394" t="s">
        <v>119</v>
      </c>
      <c r="E394" t="s">
        <v>120</v>
      </c>
      <c r="F394" s="4" t="s">
        <v>98</v>
      </c>
      <c r="G394" s="4" t="s">
        <v>32</v>
      </c>
      <c r="H394" s="4" t="s">
        <v>37</v>
      </c>
      <c r="I394" s="6">
        <v>0.12257035316146897</v>
      </c>
      <c r="J394" s="6">
        <v>0.25528516100366155</v>
      </c>
      <c r="K394" s="6">
        <v>0.21662862141513944</v>
      </c>
      <c r="L394" s="6">
        <v>0.25528516100366155</v>
      </c>
      <c r="M394" s="6">
        <v>12.36222963331158</v>
      </c>
      <c r="N394" s="6">
        <v>0.87617280321166391</v>
      </c>
      <c r="O394" s="6">
        <v>0.71642971643589803</v>
      </c>
      <c r="P394" s="6">
        <v>0.33407241113330433</v>
      </c>
      <c r="Q394" s="6">
        <v>0.16402388340333593</v>
      </c>
      <c r="R394" s="6">
        <v>0.35750102710209924</v>
      </c>
      <c r="S394" s="6">
        <v>4.3890160292955123E-2</v>
      </c>
      <c r="T394" s="6">
        <v>7.7280153565974258E-2</v>
      </c>
      <c r="U394" s="6">
        <v>0.10256631261928521</v>
      </c>
      <c r="V394" s="6">
        <v>0.112787177064729</v>
      </c>
      <c r="W394" s="2">
        <f t="shared" si="85"/>
        <v>1.1426230410517684</v>
      </c>
    </row>
    <row r="395" spans="1:23" hidden="1" x14ac:dyDescent="0.2">
      <c r="A395" t="str">
        <f t="shared" si="86"/>
        <v/>
      </c>
      <c r="B395" t="str">
        <f t="shared" si="87"/>
        <v>IDOffice EquipmentDesktop Computer</v>
      </c>
      <c r="C395" t="str">
        <f t="shared" si="88"/>
        <v>ID2019 CPAOffice Equipment_Desktop Computer</v>
      </c>
      <c r="D395" t="s">
        <v>119</v>
      </c>
      <c r="E395" t="s">
        <v>120</v>
      </c>
      <c r="F395" s="4" t="s">
        <v>99</v>
      </c>
      <c r="G395" s="4" t="s">
        <v>38</v>
      </c>
      <c r="H395" s="4" t="s">
        <v>39</v>
      </c>
      <c r="I395" s="6">
        <v>2.3470947781525466</v>
      </c>
      <c r="J395" s="6">
        <v>1.2409215803071783</v>
      </c>
      <c r="K395" s="6">
        <v>0.30331821961957245</v>
      </c>
      <c r="L395" s="6">
        <v>0.10277080910218352</v>
      </c>
      <c r="M395" s="6">
        <v>0.29218666435561025</v>
      </c>
      <c r="N395" s="6">
        <v>0.15991333774385222</v>
      </c>
      <c r="O395" s="6">
        <v>0.55738272333901806</v>
      </c>
      <c r="P395" s="6">
        <v>0.47484456508507095</v>
      </c>
      <c r="Q395" s="6">
        <v>0.29010358746203213</v>
      </c>
      <c r="R395" s="6">
        <v>8.346119549146909E-2</v>
      </c>
      <c r="S395" s="6">
        <v>8.8429657837817741E-2</v>
      </c>
      <c r="T395" s="6">
        <v>6.490785995961576E-2</v>
      </c>
      <c r="U395" s="6">
        <v>5.4010805976660627</v>
      </c>
      <c r="V395" s="6">
        <v>0.19753969006608063</v>
      </c>
      <c r="W395" s="2">
        <f t="shared" si="85"/>
        <v>0.82885394758486497</v>
      </c>
    </row>
    <row r="396" spans="1:23" hidden="1" x14ac:dyDescent="0.2">
      <c r="A396" t="str">
        <f t="shared" si="86"/>
        <v/>
      </c>
      <c r="B396" t="str">
        <f t="shared" si="87"/>
        <v>IDOffice EquipmentLaptop</v>
      </c>
      <c r="C396" t="str">
        <f t="shared" si="88"/>
        <v>ID2019 CPAOffice Equipment_Laptop</v>
      </c>
      <c r="D396" t="s">
        <v>119</v>
      </c>
      <c r="E396" t="s">
        <v>120</v>
      </c>
      <c r="F396" s="4" t="s">
        <v>100</v>
      </c>
      <c r="G396" s="4" t="s">
        <v>38</v>
      </c>
      <c r="H396" s="4" t="s">
        <v>40</v>
      </c>
      <c r="I396" s="6">
        <v>0.36241904662649616</v>
      </c>
      <c r="J396" s="6">
        <v>0.19161289107684371</v>
      </c>
      <c r="K396" s="6">
        <v>4.6835901558904575E-2</v>
      </c>
      <c r="L396" s="6">
        <v>1.5869021993719513E-2</v>
      </c>
      <c r="M396" s="6">
        <v>3.6093646773340093E-2</v>
      </c>
      <c r="N396" s="6">
        <v>2.4692500681036008E-2</v>
      </c>
      <c r="O396" s="6">
        <v>3.4426579970939349E-2</v>
      </c>
      <c r="P396" s="6">
        <v>2.1996476176734902E-2</v>
      </c>
      <c r="Q396" s="6">
        <v>1.7918162755007867E-2</v>
      </c>
      <c r="R396" s="6">
        <v>1.2887390480300376E-2</v>
      </c>
      <c r="S396" s="6">
        <v>1.0923663615259838E-2</v>
      </c>
      <c r="T396" s="6">
        <v>8.0180297597172399E-3</v>
      </c>
      <c r="U396" s="6">
        <v>0.33359615456172742</v>
      </c>
      <c r="V396" s="6">
        <v>3.0502452142556567E-2</v>
      </c>
      <c r="W396" s="2">
        <f t="shared" si="85"/>
        <v>8.1985137012327389E-2</v>
      </c>
    </row>
    <row r="397" spans="1:23" hidden="1" x14ac:dyDescent="0.2">
      <c r="A397" t="str">
        <f t="shared" si="86"/>
        <v/>
      </c>
      <c r="B397" t="str">
        <f t="shared" si="87"/>
        <v>IDOffice EquipmentServer</v>
      </c>
      <c r="C397" t="str">
        <f t="shared" si="88"/>
        <v>ID2019 CPAOffice Equipment_Server</v>
      </c>
      <c r="D397" t="s">
        <v>119</v>
      </c>
      <c r="E397" t="s">
        <v>120</v>
      </c>
      <c r="F397" s="4" t="s">
        <v>101</v>
      </c>
      <c r="G397" s="4" t="s">
        <v>38</v>
      </c>
      <c r="H397" s="4" t="s">
        <v>41</v>
      </c>
      <c r="I397" s="6">
        <v>0.23010733119142612</v>
      </c>
      <c r="J397" s="6">
        <v>0.36497693538446419</v>
      </c>
      <c r="K397" s="6">
        <v>4.4605620532290065E-2</v>
      </c>
      <c r="L397" s="6">
        <v>0.12090683423786296</v>
      </c>
      <c r="M397" s="6">
        <v>0.34374901688895326</v>
      </c>
      <c r="N397" s="6">
        <v>9.4066669261089544E-2</v>
      </c>
      <c r="O397" s="6">
        <v>6.557443803988447E-2</v>
      </c>
      <c r="P397" s="6">
        <v>5.586406648059658E-2</v>
      </c>
      <c r="Q397" s="6">
        <v>6.8259667638125202E-2</v>
      </c>
      <c r="R397" s="6">
        <v>4.9094820877334765E-2</v>
      </c>
      <c r="S397" s="6">
        <v>0.10403489157390321</v>
      </c>
      <c r="T397" s="6">
        <v>7.6362188187783231E-2</v>
      </c>
      <c r="U397" s="6">
        <v>63.542124678424265</v>
      </c>
      <c r="V397" s="6">
        <v>0.11619981768592978</v>
      </c>
      <c r="W397" s="2">
        <f t="shared" si="85"/>
        <v>4.6625662126002796</v>
      </c>
    </row>
    <row r="398" spans="1:23" hidden="1" x14ac:dyDescent="0.2">
      <c r="A398" t="str">
        <f t="shared" si="86"/>
        <v/>
      </c>
      <c r="B398" t="str">
        <f t="shared" si="87"/>
        <v>IDOffice EquipmentMonitor</v>
      </c>
      <c r="C398" t="str">
        <f t="shared" si="88"/>
        <v>ID2019 CPAOffice Equipment_Monitor</v>
      </c>
      <c r="D398" t="s">
        <v>119</v>
      </c>
      <c r="E398" t="s">
        <v>120</v>
      </c>
      <c r="F398" s="4" t="s">
        <v>102</v>
      </c>
      <c r="G398" s="4" t="s">
        <v>38</v>
      </c>
      <c r="H398" s="4" t="s">
        <v>42</v>
      </c>
      <c r="I398" s="6">
        <v>0.41419319614456707</v>
      </c>
      <c r="J398" s="6">
        <v>0.21898616123067852</v>
      </c>
      <c r="K398" s="6">
        <v>5.3526744638748076E-2</v>
      </c>
      <c r="L398" s="6">
        <v>1.8136025135679443E-2</v>
      </c>
      <c r="M398" s="6">
        <v>5.1562352533342994E-2</v>
      </c>
      <c r="N398" s="6">
        <v>2.8220000778326863E-2</v>
      </c>
      <c r="O398" s="6">
        <v>9.8361657059826704E-2</v>
      </c>
      <c r="P398" s="6">
        <v>8.3796099720894857E-2</v>
      </c>
      <c r="Q398" s="6">
        <v>5.1194750728593898E-2</v>
      </c>
      <c r="R398" s="6">
        <v>1.4728446263200428E-2</v>
      </c>
      <c r="S398" s="6">
        <v>1.560523373608548E-2</v>
      </c>
      <c r="T398" s="6">
        <v>1.1454328228167485E-2</v>
      </c>
      <c r="U398" s="6">
        <v>0.95313187017636392</v>
      </c>
      <c r="V398" s="6">
        <v>3.4859945305778933E-2</v>
      </c>
      <c r="W398" s="2">
        <f t="shared" si="85"/>
        <v>0.14626834369144676</v>
      </c>
    </row>
    <row r="399" spans="1:23" hidden="1" x14ac:dyDescent="0.2">
      <c r="A399" t="str">
        <f t="shared" si="86"/>
        <v/>
      </c>
      <c r="B399" t="str">
        <f t="shared" si="87"/>
        <v>IDOffice EquipmentPrinter/Copier/Fax</v>
      </c>
      <c r="C399" t="str">
        <f t="shared" si="88"/>
        <v>ID2019 CPAOffice Equipment_Printer/Copier/Fax</v>
      </c>
      <c r="D399" t="s">
        <v>119</v>
      </c>
      <c r="E399" t="s">
        <v>120</v>
      </c>
      <c r="F399" s="4" t="s">
        <v>103</v>
      </c>
      <c r="G399" s="4" t="s">
        <v>38</v>
      </c>
      <c r="H399" s="4" t="s">
        <v>43</v>
      </c>
      <c r="I399" s="6">
        <v>0.21415626542022179</v>
      </c>
      <c r="J399" s="6">
        <v>0.16983834683092186</v>
      </c>
      <c r="K399" s="6">
        <v>4.1513553959739019E-2</v>
      </c>
      <c r="L399" s="6">
        <v>1.1252555905149413E-2</v>
      </c>
      <c r="M399" s="6">
        <v>6.3984059367121926E-2</v>
      </c>
      <c r="N399" s="6">
        <v>1.7509191458759329E-2</v>
      </c>
      <c r="O399" s="6">
        <v>6.1028810707334138E-2</v>
      </c>
      <c r="P399" s="6">
        <v>6.498945397962469E-2</v>
      </c>
      <c r="Q399" s="6">
        <v>3.1763949945700705E-2</v>
      </c>
      <c r="R399" s="6">
        <v>9.1383124875914455E-3</v>
      </c>
      <c r="S399" s="6">
        <v>9.68231813280661E-3</v>
      </c>
      <c r="T399" s="6">
        <v>7.1068752816082232E-3</v>
      </c>
      <c r="U399" s="6">
        <v>0.59137377533951818</v>
      </c>
      <c r="V399" s="6">
        <v>2.1628966682011197E-2</v>
      </c>
      <c r="W399" s="2">
        <f t="shared" si="85"/>
        <v>9.3926173964150594E-2</v>
      </c>
    </row>
    <row r="400" spans="1:23" hidden="1" x14ac:dyDescent="0.2">
      <c r="A400" t="str">
        <f t="shared" si="86"/>
        <v/>
      </c>
      <c r="B400" t="str">
        <f t="shared" si="87"/>
        <v>IDOffice EquipmentPOS Terminal</v>
      </c>
      <c r="C400" t="str">
        <f t="shared" si="88"/>
        <v>ID2019 CPAOffice Equipment_POS Terminal</v>
      </c>
      <c r="D400" t="s">
        <v>119</v>
      </c>
      <c r="E400" t="s">
        <v>120</v>
      </c>
      <c r="F400" s="4" t="s">
        <v>104</v>
      </c>
      <c r="G400" s="4" t="s">
        <v>38</v>
      </c>
      <c r="H400" s="4" t="s">
        <v>44</v>
      </c>
      <c r="I400" s="6">
        <v>3.0728916519521702E-2</v>
      </c>
      <c r="J400" s="6">
        <v>9.7479256492267324E-2</v>
      </c>
      <c r="K400" s="6">
        <v>7.1480506902994838E-3</v>
      </c>
      <c r="L400" s="6">
        <v>3.229220031102923E-2</v>
      </c>
      <c r="M400" s="6">
        <v>9.1809633260757931E-2</v>
      </c>
      <c r="N400" s="6">
        <v>6.280909895454001E-2</v>
      </c>
      <c r="O400" s="6">
        <v>4.3784598732881194E-2</v>
      </c>
      <c r="P400" s="6">
        <v>1.8650451361490836E-2</v>
      </c>
      <c r="Q400" s="6">
        <v>9.1155097825079689E-3</v>
      </c>
      <c r="R400" s="6">
        <v>1.3112408409321492E-2</v>
      </c>
      <c r="S400" s="6">
        <v>2.7785985624529982E-2</v>
      </c>
      <c r="T400" s="6">
        <v>2.0395067761820439E-2</v>
      </c>
      <c r="U400" s="6">
        <v>0.16971042466195815</v>
      </c>
      <c r="V400" s="6">
        <v>3.1035034640283742E-2</v>
      </c>
      <c r="W400" s="2">
        <f t="shared" si="85"/>
        <v>4.6846902657372111E-2</v>
      </c>
    </row>
    <row r="401" spans="1:23" hidden="1" x14ac:dyDescent="0.2">
      <c r="A401" t="str">
        <f t="shared" si="86"/>
        <v/>
      </c>
      <c r="B401" t="str">
        <f t="shared" si="87"/>
        <v>IDMiscellaneousNon-HVAC Motors</v>
      </c>
      <c r="C401" t="str">
        <f t="shared" si="88"/>
        <v>ID2019 CPAMiscellaneous_Non-HVAC Motors</v>
      </c>
      <c r="D401" t="s">
        <v>119</v>
      </c>
      <c r="E401" t="s">
        <v>120</v>
      </c>
      <c r="F401" s="4" t="s">
        <v>105</v>
      </c>
      <c r="G401" s="4" t="s">
        <v>45</v>
      </c>
      <c r="H401" s="4" t="s">
        <v>46</v>
      </c>
      <c r="I401" s="6">
        <v>0.31777429532692775</v>
      </c>
      <c r="J401" s="6">
        <v>0.23719108358076363</v>
      </c>
      <c r="K401" s="6">
        <v>0.17580336904146063</v>
      </c>
      <c r="L401" s="6">
        <v>0.12151889078577457</v>
      </c>
      <c r="M401" s="6">
        <v>0.51711784672635641</v>
      </c>
      <c r="N401" s="6">
        <v>0.14838935921724108</v>
      </c>
      <c r="O401" s="6">
        <v>0.5252458931314401</v>
      </c>
      <c r="P401" s="6">
        <v>7.5771821454260299E-2</v>
      </c>
      <c r="Q401" s="6">
        <v>4.6113228159858272E-2</v>
      </c>
      <c r="R401" s="6">
        <v>0.11994504938411558</v>
      </c>
      <c r="S401" s="6">
        <v>9.8815928516388193E-2</v>
      </c>
      <c r="T401" s="6">
        <v>7.9083636312712563E-2</v>
      </c>
      <c r="U401" s="6">
        <v>5.3779636330792711</v>
      </c>
      <c r="V401" s="6">
        <v>0.13547438426524488</v>
      </c>
      <c r="W401" s="2">
        <f t="shared" si="85"/>
        <v>0.56972917278441537</v>
      </c>
    </row>
    <row r="402" spans="1:23" hidden="1" x14ac:dyDescent="0.2">
      <c r="A402" t="str">
        <f t="shared" si="86"/>
        <v/>
      </c>
      <c r="B402" t="str">
        <f t="shared" si="87"/>
        <v>IDMiscellaneousPool Pump</v>
      </c>
      <c r="C402" t="str">
        <f t="shared" si="88"/>
        <v>ID2019 CPAMiscellaneous_Pool Pump</v>
      </c>
      <c r="D402" t="s">
        <v>119</v>
      </c>
      <c r="E402" t="s">
        <v>120</v>
      </c>
      <c r="F402" s="4" t="s">
        <v>106</v>
      </c>
      <c r="G402" s="4" t="s">
        <v>45</v>
      </c>
      <c r="H402" s="4" t="s">
        <v>47</v>
      </c>
      <c r="I402" s="6">
        <v>0</v>
      </c>
      <c r="J402" s="6">
        <v>0</v>
      </c>
      <c r="K402" s="6">
        <v>0</v>
      </c>
      <c r="L402" s="6">
        <v>0</v>
      </c>
      <c r="M402" s="6">
        <v>0</v>
      </c>
      <c r="N402" s="6">
        <v>0</v>
      </c>
      <c r="O402" s="6">
        <v>0</v>
      </c>
      <c r="P402" s="6">
        <v>1.1475963972914097E-2</v>
      </c>
      <c r="Q402" s="6">
        <v>1.3968088265022095E-2</v>
      </c>
      <c r="R402" s="6">
        <v>1.2110791224170574E-2</v>
      </c>
      <c r="S402" s="6">
        <v>0</v>
      </c>
      <c r="T402" s="6">
        <v>0</v>
      </c>
      <c r="U402" s="6">
        <v>0</v>
      </c>
      <c r="V402" s="6">
        <v>1.025908525914984E-2</v>
      </c>
      <c r="W402" s="2">
        <f t="shared" si="85"/>
        <v>3.4152806229469008E-3</v>
      </c>
    </row>
    <row r="403" spans="1:23" hidden="1" x14ac:dyDescent="0.2">
      <c r="A403" t="str">
        <f t="shared" si="86"/>
        <v/>
      </c>
      <c r="B403" t="str">
        <f t="shared" si="87"/>
        <v>IDMiscellaneousPool Heater</v>
      </c>
      <c r="C403" t="str">
        <f t="shared" si="88"/>
        <v>ID2019 CPAMiscellaneous_Pool Heater</v>
      </c>
      <c r="D403" t="s">
        <v>119</v>
      </c>
      <c r="E403" t="s">
        <v>120</v>
      </c>
      <c r="F403" s="4" t="s">
        <v>107</v>
      </c>
      <c r="G403" s="4" t="s">
        <v>45</v>
      </c>
      <c r="H403" s="4" t="s">
        <v>48</v>
      </c>
      <c r="I403" s="6">
        <v>0</v>
      </c>
      <c r="J403" s="6">
        <v>0</v>
      </c>
      <c r="K403" s="6">
        <v>0</v>
      </c>
      <c r="L403" s="6">
        <v>0</v>
      </c>
      <c r="M403" s="6">
        <v>0</v>
      </c>
      <c r="N403" s="6">
        <v>0</v>
      </c>
      <c r="O403" s="6">
        <v>0</v>
      </c>
      <c r="P403" s="6">
        <v>1.4874536511510435E-2</v>
      </c>
      <c r="Q403" s="6">
        <v>9.0523479937917907E-3</v>
      </c>
      <c r="R403" s="6">
        <v>1.5697365961794815E-2</v>
      </c>
      <c r="S403" s="6">
        <v>0</v>
      </c>
      <c r="T403" s="6">
        <v>0</v>
      </c>
      <c r="U403" s="6">
        <v>0</v>
      </c>
      <c r="V403" s="6">
        <v>1.3297282792285831E-2</v>
      </c>
      <c r="W403" s="2">
        <f t="shared" si="85"/>
        <v>3.7801095185273476E-3</v>
      </c>
    </row>
    <row r="404" spans="1:23" hidden="1" x14ac:dyDescent="0.2">
      <c r="A404" t="str">
        <f t="shared" si="86"/>
        <v/>
      </c>
      <c r="B404" t="str">
        <f t="shared" si="87"/>
        <v>IDMiscellaneousClothes Washer</v>
      </c>
      <c r="C404" t="str">
        <f t="shared" si="88"/>
        <v>ID2019 CPAMiscellaneous_Clothes Washer</v>
      </c>
      <c r="D404" t="s">
        <v>119</v>
      </c>
      <c r="E404" t="s">
        <v>120</v>
      </c>
      <c r="F404" s="4" t="s">
        <v>108</v>
      </c>
      <c r="G404" s="4" t="s">
        <v>45</v>
      </c>
      <c r="H404" s="4" t="s">
        <v>49</v>
      </c>
      <c r="I404" s="6">
        <v>0</v>
      </c>
      <c r="J404" s="6">
        <v>0</v>
      </c>
      <c r="K404" s="6">
        <v>1.679220866078597E-3</v>
      </c>
      <c r="L404" s="6">
        <v>3.8690395628325517E-3</v>
      </c>
      <c r="M404" s="6">
        <v>0</v>
      </c>
      <c r="N404" s="6">
        <v>0</v>
      </c>
      <c r="O404" s="6">
        <v>3.1356191734883479E-2</v>
      </c>
      <c r="P404" s="6">
        <v>3.6187481599618452E-3</v>
      </c>
      <c r="Q404" s="6">
        <v>4.4045967577569806E-3</v>
      </c>
      <c r="R404" s="6">
        <v>1.9094650158186489E-2</v>
      </c>
      <c r="S404" s="6">
        <v>0</v>
      </c>
      <c r="T404" s="6">
        <v>0</v>
      </c>
      <c r="U404" s="6">
        <v>0</v>
      </c>
      <c r="V404" s="6">
        <v>1.2940105421057014E-3</v>
      </c>
      <c r="W404" s="2">
        <f t="shared" si="85"/>
        <v>4.6654612701289748E-3</v>
      </c>
    </row>
    <row r="405" spans="1:23" hidden="1" x14ac:dyDescent="0.2">
      <c r="A405" t="str">
        <f t="shared" si="86"/>
        <v/>
      </c>
      <c r="B405" t="str">
        <f t="shared" si="87"/>
        <v>IDMiscellaneousClothes Dryer</v>
      </c>
      <c r="C405" t="str">
        <f t="shared" si="88"/>
        <v>ID2019 CPAMiscellaneous_Clothes Dryer</v>
      </c>
      <c r="D405" t="s">
        <v>119</v>
      </c>
      <c r="E405" t="s">
        <v>120</v>
      </c>
      <c r="F405" s="4" t="s">
        <v>109</v>
      </c>
      <c r="G405" s="4" t="s">
        <v>45</v>
      </c>
      <c r="H405" s="4" t="s">
        <v>50</v>
      </c>
      <c r="I405" s="6">
        <v>0</v>
      </c>
      <c r="J405" s="6">
        <v>0</v>
      </c>
      <c r="K405" s="6">
        <v>5.4505659957838053E-3</v>
      </c>
      <c r="L405" s="6">
        <v>1.255847631691488E-2</v>
      </c>
      <c r="M405" s="6">
        <v>0</v>
      </c>
      <c r="N405" s="6">
        <v>0</v>
      </c>
      <c r="O405" s="6">
        <v>0.10177874505963506</v>
      </c>
      <c r="P405" s="6">
        <v>1.1746057988223002E-2</v>
      </c>
      <c r="Q405" s="6">
        <v>1.4296835989796541E-2</v>
      </c>
      <c r="R405" s="6">
        <v>6.1979131486523453E-2</v>
      </c>
      <c r="S405" s="6">
        <v>0</v>
      </c>
      <c r="T405" s="6">
        <v>0</v>
      </c>
      <c r="U405" s="6">
        <v>0</v>
      </c>
      <c r="V405" s="6">
        <v>4.2002157080490805E-3</v>
      </c>
      <c r="W405" s="2">
        <f t="shared" si="85"/>
        <v>1.5143573467494701E-2</v>
      </c>
    </row>
    <row r="406" spans="1:23" hidden="1" x14ac:dyDescent="0.2">
      <c r="A406" t="str">
        <f t="shared" si="86"/>
        <v/>
      </c>
      <c r="B406" t="str">
        <f t="shared" si="87"/>
        <v>IDMiscellaneousOther Miscellaneous</v>
      </c>
      <c r="C406" t="str">
        <f t="shared" si="88"/>
        <v>ID2019 CPAMiscellaneous_Other Miscellaneous</v>
      </c>
      <c r="D406" t="s">
        <v>119</v>
      </c>
      <c r="E406" t="s">
        <v>120</v>
      </c>
      <c r="F406" s="4" t="s">
        <v>110</v>
      </c>
      <c r="G406" s="4" t="s">
        <v>45</v>
      </c>
      <c r="H406" s="4" t="s">
        <v>51</v>
      </c>
      <c r="I406" s="6">
        <v>1.2872133370408414</v>
      </c>
      <c r="J406" s="6">
        <v>1.0125540802961925</v>
      </c>
      <c r="K406" s="6">
        <v>0.6647826983678059</v>
      </c>
      <c r="L406" s="6">
        <v>0.51875663638218839</v>
      </c>
      <c r="M406" s="6">
        <v>2.0703411152873148</v>
      </c>
      <c r="N406" s="6">
        <v>0.47035782376509083</v>
      </c>
      <c r="O406" s="6">
        <v>4.0870198891427716</v>
      </c>
      <c r="P406" s="6">
        <v>0.33353778740443857</v>
      </c>
      <c r="Q406" s="6">
        <v>0.21083207034562298</v>
      </c>
      <c r="R406" s="6">
        <v>0.55530826688979495</v>
      </c>
      <c r="S406" s="6">
        <v>0.34487831475148634</v>
      </c>
      <c r="T406" s="6">
        <v>0.27839989111571473</v>
      </c>
      <c r="U406" s="6">
        <v>18.389281199746843</v>
      </c>
      <c r="V406" s="6">
        <v>0.5259442513092597</v>
      </c>
      <c r="W406" s="2">
        <f t="shared" si="85"/>
        <v>2.1963719544175264</v>
      </c>
    </row>
    <row r="407" spans="1:23" hidden="1" x14ac:dyDescent="0.2">
      <c r="A407">
        <f t="shared" si="86"/>
        <v>1</v>
      </c>
      <c r="B407" t="str">
        <f t="shared" si="87"/>
        <v>CACoolingAir-Cooled Chiller</v>
      </c>
      <c r="C407" t="str">
        <f t="shared" si="88"/>
        <v>CA2019 CPACooling_Air-Cooled Chiller</v>
      </c>
      <c r="D407" t="s">
        <v>118</v>
      </c>
      <c r="E407" t="s">
        <v>120</v>
      </c>
      <c r="F407" s="4" t="s">
        <v>66</v>
      </c>
      <c r="G407" s="4" t="s">
        <v>3</v>
      </c>
      <c r="H407" s="4" t="s">
        <v>4</v>
      </c>
      <c r="I407" s="6">
        <v>3.0388345823138039</v>
      </c>
      <c r="J407" s="6">
        <v>3.1439567477910235</v>
      </c>
      <c r="K407" s="6">
        <v>2.7867092401077</v>
      </c>
      <c r="L407" s="6">
        <v>3.1476945493697897</v>
      </c>
      <c r="M407" s="6">
        <v>3.5257948624341933</v>
      </c>
      <c r="N407" s="6">
        <v>3.9495058814683919</v>
      </c>
      <c r="O407" s="6">
        <v>5.7895067948755727</v>
      </c>
      <c r="P407" s="6">
        <v>3.9185632718174142</v>
      </c>
      <c r="Q407" s="6">
        <v>1.8123355132155536</v>
      </c>
      <c r="R407" s="6">
        <v>0.50712820248674351</v>
      </c>
      <c r="S407" s="6">
        <v>1.6075561399650311</v>
      </c>
      <c r="T407" s="6">
        <v>1.2598780734699879</v>
      </c>
      <c r="U407" s="6">
        <v>35.55436461307152</v>
      </c>
      <c r="V407" s="6">
        <v>1.6337747963779892</v>
      </c>
      <c r="W407" s="2">
        <f t="shared" si="85"/>
        <v>5.1196859477689083</v>
      </c>
    </row>
    <row r="408" spans="1:23" hidden="1" x14ac:dyDescent="0.2">
      <c r="A408" t="str">
        <f t="shared" si="86"/>
        <v/>
      </c>
      <c r="B408" t="str">
        <f t="shared" si="87"/>
        <v>CACoolingWater-Cooled Chiller</v>
      </c>
      <c r="C408" t="str">
        <f t="shared" si="88"/>
        <v>CA2019 CPACooling_Water-Cooled Chiller</v>
      </c>
      <c r="D408" t="s">
        <v>118</v>
      </c>
      <c r="E408" t="s">
        <v>120</v>
      </c>
      <c r="F408" s="4" t="s">
        <v>67</v>
      </c>
      <c r="G408" s="4" t="s">
        <v>3</v>
      </c>
      <c r="H408" s="4" t="s">
        <v>5</v>
      </c>
      <c r="I408" s="6">
        <v>3.113977635833443</v>
      </c>
      <c r="J408" s="6">
        <v>3.3063471157591433</v>
      </c>
      <c r="K408" s="6">
        <v>2.9306472059334721</v>
      </c>
      <c r="L408" s="6">
        <v>3.3102779807361875</v>
      </c>
      <c r="M408" s="6">
        <v>3.452477588758498</v>
      </c>
      <c r="N408" s="6">
        <v>4.1535041437964386</v>
      </c>
      <c r="O408" s="6">
        <v>6.9941829341709942</v>
      </c>
      <c r="P408" s="6">
        <v>4.7837694574174536</v>
      </c>
      <c r="Q408" s="6">
        <v>2.2124933740555717</v>
      </c>
      <c r="R408" s="6">
        <v>0.61899686562735967</v>
      </c>
      <c r="S408" s="6">
        <v>1.5156496969340172</v>
      </c>
      <c r="T408" s="6">
        <v>1.1878489172204825</v>
      </c>
      <c r="U408" s="6">
        <v>36.433538339251292</v>
      </c>
      <c r="V408" s="6">
        <v>1.718161863899599</v>
      </c>
      <c r="W408" s="2">
        <f t="shared" si="85"/>
        <v>5.4094195085281394</v>
      </c>
    </row>
    <row r="409" spans="1:23" hidden="1" x14ac:dyDescent="0.2">
      <c r="A409" t="str">
        <f t="shared" si="86"/>
        <v/>
      </c>
      <c r="B409" t="str">
        <f t="shared" si="87"/>
        <v>CACoolingRTU</v>
      </c>
      <c r="C409" t="str">
        <f t="shared" si="88"/>
        <v>CA2019 CPACooling_RTU</v>
      </c>
      <c r="D409" t="s">
        <v>118</v>
      </c>
      <c r="E409" t="s">
        <v>120</v>
      </c>
      <c r="F409" s="4" t="s">
        <v>68</v>
      </c>
      <c r="G409" s="4" t="s">
        <v>3</v>
      </c>
      <c r="H409" s="4" t="s">
        <v>6</v>
      </c>
      <c r="I409" s="6">
        <v>3.2777903459196973</v>
      </c>
      <c r="J409" s="6">
        <v>3.6188331949098553</v>
      </c>
      <c r="K409" s="6">
        <v>3.2076255214863667</v>
      </c>
      <c r="L409" s="6">
        <v>3.6231355697560517</v>
      </c>
      <c r="M409" s="6">
        <v>3.9991064632571871</v>
      </c>
      <c r="N409" s="6">
        <v>4.5460558569680245</v>
      </c>
      <c r="O409" s="6">
        <v>6.0530486765764078</v>
      </c>
      <c r="P409" s="6">
        <v>2.6499931747884227</v>
      </c>
      <c r="Q409" s="6">
        <v>1.2256218433396451</v>
      </c>
      <c r="R409" s="6">
        <v>1.6061702668227023</v>
      </c>
      <c r="S409" s="6">
        <v>1.7885221563410179</v>
      </c>
      <c r="T409" s="6">
        <v>1.4017052298642125</v>
      </c>
      <c r="U409" s="6">
        <v>38.350147047260464</v>
      </c>
      <c r="V409" s="6">
        <v>1.8805470114351417</v>
      </c>
      <c r="W409" s="2">
        <f t="shared" si="85"/>
        <v>5.5163073113375134</v>
      </c>
    </row>
    <row r="410" spans="1:23" hidden="1" x14ac:dyDescent="0.2">
      <c r="A410" t="str">
        <f t="shared" si="86"/>
        <v/>
      </c>
      <c r="B410" t="str">
        <f t="shared" si="87"/>
        <v>CACoolingPTAC</v>
      </c>
      <c r="C410" t="str">
        <f t="shared" si="88"/>
        <v>CA2019 CPACooling_PTAC</v>
      </c>
      <c r="D410" t="s">
        <v>118</v>
      </c>
      <c r="E410" t="s">
        <v>120</v>
      </c>
      <c r="F410" s="4" t="s">
        <v>69</v>
      </c>
      <c r="G410" s="4" t="s">
        <v>3</v>
      </c>
      <c r="H410" s="4" t="s">
        <v>7</v>
      </c>
      <c r="I410" s="6">
        <v>3.4911914595493903</v>
      </c>
      <c r="J410" s="6">
        <v>3.8544379628582388</v>
      </c>
      <c r="K410" s="6">
        <v>3.4164585419522173</v>
      </c>
      <c r="L410" s="6">
        <v>3.7328233367761601</v>
      </c>
      <c r="M410" s="6">
        <v>4.2594689888363915</v>
      </c>
      <c r="N410" s="6">
        <v>4.8420276184650399</v>
      </c>
      <c r="O410" s="6">
        <v>6.4471334691087092</v>
      </c>
      <c r="P410" s="6">
        <v>2.8225214438142014</v>
      </c>
      <c r="Q410" s="6">
        <v>1.3054161677640679</v>
      </c>
      <c r="R410" s="6">
        <v>1.710740262901171</v>
      </c>
      <c r="S410" s="6">
        <v>1.90496420407286</v>
      </c>
      <c r="T410" s="6">
        <v>1.4929634939584824</v>
      </c>
      <c r="U410" s="6">
        <v>40.846940076727876</v>
      </c>
      <c r="V410" s="6">
        <v>2.0029803534494701</v>
      </c>
      <c r="W410" s="2">
        <f t="shared" si="85"/>
        <v>5.8664333843024483</v>
      </c>
    </row>
    <row r="411" spans="1:23" hidden="1" x14ac:dyDescent="0.2">
      <c r="A411" t="str">
        <f t="shared" si="86"/>
        <v/>
      </c>
      <c r="B411" t="str">
        <f t="shared" si="87"/>
        <v>CACoolingPTHP</v>
      </c>
      <c r="C411" t="str">
        <f t="shared" si="88"/>
        <v>CA2019 CPACooling_PTHP</v>
      </c>
      <c r="D411" t="s">
        <v>118</v>
      </c>
      <c r="E411" t="s">
        <v>120</v>
      </c>
      <c r="F411" s="4" t="s">
        <v>70</v>
      </c>
      <c r="G411" s="4" t="s">
        <v>3</v>
      </c>
      <c r="H411" s="4" t="s">
        <v>8</v>
      </c>
      <c r="I411" s="6">
        <v>3.2776623339034798</v>
      </c>
      <c r="J411" s="6">
        <v>3.618630549977897</v>
      </c>
      <c r="K411" s="6">
        <v>3.2074102190406486</v>
      </c>
      <c r="L411" s="6">
        <v>3.6189593277866408</v>
      </c>
      <c r="M411" s="6">
        <v>3.9985915043551623</v>
      </c>
      <c r="N411" s="6">
        <v>4.1574623842157505</v>
      </c>
      <c r="O411" s="6">
        <v>6.0382146865267554</v>
      </c>
      <c r="P411" s="6">
        <v>2.646060419399332</v>
      </c>
      <c r="Q411" s="6">
        <v>1.2238029439721907</v>
      </c>
      <c r="R411" s="6">
        <v>1.6061181038724364</v>
      </c>
      <c r="S411" s="6">
        <v>1.7880951258881119</v>
      </c>
      <c r="T411" s="6">
        <v>1.4013705564484946</v>
      </c>
      <c r="U411" s="6">
        <v>38.348649306670723</v>
      </c>
      <c r="V411" s="6">
        <v>1.8804207852381813</v>
      </c>
      <c r="W411" s="2">
        <f t="shared" si="85"/>
        <v>5.4865320176639871</v>
      </c>
    </row>
    <row r="412" spans="1:23" hidden="1" x14ac:dyDescent="0.2">
      <c r="A412" t="str">
        <f t="shared" si="86"/>
        <v/>
      </c>
      <c r="B412" t="str">
        <f t="shared" si="87"/>
        <v>CACoolingEvaporative AC</v>
      </c>
      <c r="C412" t="str">
        <f t="shared" si="88"/>
        <v>CA2019 CPACooling_Evaporative AC</v>
      </c>
      <c r="D412" t="s">
        <v>118</v>
      </c>
      <c r="E412" t="s">
        <v>120</v>
      </c>
      <c r="F412" s="4" t="s">
        <v>71</v>
      </c>
      <c r="G412" s="4" t="s">
        <v>3</v>
      </c>
      <c r="H412" s="4" t="s">
        <v>9</v>
      </c>
      <c r="I412" s="6">
        <v>1.3111161383678789</v>
      </c>
      <c r="J412" s="6">
        <v>1.4475332779639423</v>
      </c>
      <c r="K412" s="6">
        <v>1.2830502085945468</v>
      </c>
      <c r="L412" s="6">
        <v>1.4492542279024205</v>
      </c>
      <c r="M412" s="6">
        <v>1.5996425853028748</v>
      </c>
      <c r="N412" s="6">
        <v>1.8184223427872102</v>
      </c>
      <c r="O412" s="6">
        <v>2.4212194706305632</v>
      </c>
      <c r="P412" s="6">
        <v>1.059997269915369</v>
      </c>
      <c r="Q412" s="6">
        <v>0.49024873733585805</v>
      </c>
      <c r="R412" s="6">
        <v>0.64246810672908095</v>
      </c>
      <c r="S412" s="6">
        <v>0.71540886253640723</v>
      </c>
      <c r="T412" s="6">
        <v>0.56068209194568497</v>
      </c>
      <c r="U412" s="6">
        <v>15.340058818904186</v>
      </c>
      <c r="V412" s="6">
        <v>0.75221880457405677</v>
      </c>
      <c r="W412" s="2">
        <f t="shared" si="85"/>
        <v>2.2065229245350055</v>
      </c>
    </row>
    <row r="413" spans="1:23" hidden="1" x14ac:dyDescent="0.2">
      <c r="A413" t="str">
        <f t="shared" si="86"/>
        <v/>
      </c>
      <c r="B413" t="str">
        <f t="shared" si="87"/>
        <v>CACoolingAir-Source Heat Pump</v>
      </c>
      <c r="C413" t="str">
        <f t="shared" si="88"/>
        <v>CA2019 CPACooling_Air-Source Heat Pump</v>
      </c>
      <c r="D413" t="s">
        <v>118</v>
      </c>
      <c r="E413" t="s">
        <v>120</v>
      </c>
      <c r="F413" s="4" t="s">
        <v>72</v>
      </c>
      <c r="G413" s="4" t="s">
        <v>3</v>
      </c>
      <c r="H413" s="4" t="s">
        <v>10</v>
      </c>
      <c r="I413" s="6">
        <v>3.2776623339034798</v>
      </c>
      <c r="J413" s="6">
        <v>3.618630549977897</v>
      </c>
      <c r="K413" s="6">
        <v>3.2074102190406486</v>
      </c>
      <c r="L413" s="6">
        <v>3.6189593277866408</v>
      </c>
      <c r="M413" s="6">
        <v>3.9985915043551623</v>
      </c>
      <c r="N413" s="6">
        <v>4.1574623842157505</v>
      </c>
      <c r="O413" s="6">
        <v>6.0382146865267554</v>
      </c>
      <c r="P413" s="6">
        <v>2.646060419399332</v>
      </c>
      <c r="Q413" s="6">
        <v>1.2238029439721907</v>
      </c>
      <c r="R413" s="6">
        <v>1.6061181038724364</v>
      </c>
      <c r="S413" s="6">
        <v>1.7880951258881119</v>
      </c>
      <c r="T413" s="6">
        <v>1.4013705564484946</v>
      </c>
      <c r="U413" s="6">
        <v>38.348649306670723</v>
      </c>
      <c r="V413" s="6">
        <v>1.8804207852381813</v>
      </c>
      <c r="W413" s="2">
        <f t="shared" si="85"/>
        <v>5.4865320176639871</v>
      </c>
    </row>
    <row r="414" spans="1:23" hidden="1" x14ac:dyDescent="0.2">
      <c r="A414" t="str">
        <f t="shared" si="86"/>
        <v/>
      </c>
      <c r="B414" t="str">
        <f t="shared" si="87"/>
        <v>CACoolingGeothermal Heat Pump</v>
      </c>
      <c r="C414" t="str">
        <f t="shared" si="88"/>
        <v>CA2019 CPACooling_Geothermal Heat Pump</v>
      </c>
      <c r="D414" t="s">
        <v>118</v>
      </c>
      <c r="E414" t="s">
        <v>120</v>
      </c>
      <c r="F414" s="4" t="s">
        <v>73</v>
      </c>
      <c r="G414" s="4" t="s">
        <v>3</v>
      </c>
      <c r="H414" s="4" t="s">
        <v>11</v>
      </c>
      <c r="I414" s="6">
        <v>1.9973714890407612</v>
      </c>
      <c r="J414" s="6">
        <v>2.2050808271033477</v>
      </c>
      <c r="K414" s="6">
        <v>1.9545652874076762</v>
      </c>
      <c r="L414" s="6">
        <v>2.2043187759718648</v>
      </c>
      <c r="M414" s="6">
        <v>2.4365924147902569</v>
      </c>
      <c r="N414" s="6">
        <v>1.500718725315267</v>
      </c>
      <c r="O414" s="6">
        <v>3.674318611362918</v>
      </c>
      <c r="P414" s="6">
        <v>1.6108908052446593</v>
      </c>
      <c r="Q414" s="6">
        <v>0.74503699742565477</v>
      </c>
      <c r="R414" s="6">
        <v>1.5155214918503241</v>
      </c>
      <c r="S414" s="6">
        <v>1.0894733049337249</v>
      </c>
      <c r="T414" s="6">
        <v>0.85384484833403063</v>
      </c>
      <c r="U414" s="6">
        <v>23.369246421776911</v>
      </c>
      <c r="V414" s="6">
        <v>1.1459105451268923</v>
      </c>
      <c r="W414" s="2">
        <f t="shared" si="85"/>
        <v>3.3073493246917351</v>
      </c>
    </row>
    <row r="415" spans="1:23" hidden="1" x14ac:dyDescent="0.2">
      <c r="A415" t="str">
        <f t="shared" si="86"/>
        <v/>
      </c>
      <c r="B415" t="str">
        <f t="shared" si="87"/>
        <v>CAHeatingElectric Furnace</v>
      </c>
      <c r="C415" t="str">
        <f t="shared" si="88"/>
        <v>CA2019 CPAHeating_Electric Furnace</v>
      </c>
      <c r="D415" t="s">
        <v>118</v>
      </c>
      <c r="E415" t="s">
        <v>120</v>
      </c>
      <c r="F415" s="4" t="s">
        <v>74</v>
      </c>
      <c r="G415" s="4" t="s">
        <v>12</v>
      </c>
      <c r="H415" s="4" t="s">
        <v>13</v>
      </c>
      <c r="I415" s="6">
        <v>5.420292343560031</v>
      </c>
      <c r="J415" s="6">
        <v>6.5808176041947242</v>
      </c>
      <c r="K415" s="6">
        <v>5.2268334662943525</v>
      </c>
      <c r="L415" s="6">
        <v>7.8806711409032282</v>
      </c>
      <c r="M415" s="6">
        <v>4.8524881684498746</v>
      </c>
      <c r="N415" s="6">
        <v>7.6143880497867213</v>
      </c>
      <c r="O415" s="6">
        <v>17.450229402772401</v>
      </c>
      <c r="P415" s="6">
        <v>12.242260910402679</v>
      </c>
      <c r="Q415" s="6">
        <v>6.669203395457731</v>
      </c>
      <c r="R415" s="6">
        <v>2.9892773989311636</v>
      </c>
      <c r="S415" s="6">
        <v>7.8173267352831486</v>
      </c>
      <c r="T415" s="6">
        <v>6.2880992466739425</v>
      </c>
      <c r="U415" s="6">
        <v>3.5350756492430331</v>
      </c>
      <c r="V415" s="6">
        <v>4.7488982931108223</v>
      </c>
      <c r="W415" s="2">
        <f t="shared" si="85"/>
        <v>7.0939901289331315</v>
      </c>
    </row>
    <row r="416" spans="1:23" hidden="1" x14ac:dyDescent="0.2">
      <c r="A416" t="str">
        <f t="shared" si="86"/>
        <v/>
      </c>
      <c r="B416" t="str">
        <f t="shared" si="87"/>
        <v>CAHeatingElectric Room Heat</v>
      </c>
      <c r="C416" t="str">
        <f t="shared" si="88"/>
        <v>CA2019 CPAHeating_Electric Room Heat</v>
      </c>
      <c r="D416" t="s">
        <v>118</v>
      </c>
      <c r="E416" t="s">
        <v>120</v>
      </c>
      <c r="F416" s="4" t="s">
        <v>75</v>
      </c>
      <c r="G416" s="4" t="s">
        <v>12</v>
      </c>
      <c r="H416" s="4" t="s">
        <v>14</v>
      </c>
      <c r="I416" s="6">
        <v>5.1621831843428865</v>
      </c>
      <c r="J416" s="6">
        <v>6.2674453373283079</v>
      </c>
      <c r="K416" s="6">
        <v>4.9779366345660501</v>
      </c>
      <c r="L416" s="6">
        <v>7.5054010865745031</v>
      </c>
      <c r="M416" s="6">
        <v>4.621417303285595</v>
      </c>
      <c r="N416" s="6">
        <v>7.2517981426540201</v>
      </c>
      <c r="O416" s="6">
        <v>16.619266097878477</v>
      </c>
      <c r="P416" s="6">
        <v>11.65929610514541</v>
      </c>
      <c r="Q416" s="6">
        <v>6.3516222813883152</v>
      </c>
      <c r="R416" s="6">
        <v>2.8469308561249171</v>
      </c>
      <c r="S416" s="6">
        <v>7.4450730812220467</v>
      </c>
      <c r="T416" s="6">
        <v>5.9886659492132788</v>
      </c>
      <c r="U416" s="6">
        <v>3.3667387135647933</v>
      </c>
      <c r="V416" s="6">
        <v>4.5227602791531645</v>
      </c>
      <c r="W416" s="2">
        <f t="shared" si="85"/>
        <v>6.7561810751744122</v>
      </c>
    </row>
    <row r="417" spans="1:23" hidden="1" x14ac:dyDescent="0.2">
      <c r="A417" t="str">
        <f t="shared" si="86"/>
        <v/>
      </c>
      <c r="B417" t="str">
        <f t="shared" si="87"/>
        <v>CAHeatingPTHP</v>
      </c>
      <c r="C417" t="str">
        <f t="shared" si="88"/>
        <v>CA2019 CPAHeating_PTHP</v>
      </c>
      <c r="D417" t="s">
        <v>118</v>
      </c>
      <c r="E417" t="s">
        <v>120</v>
      </c>
      <c r="F417" s="4" t="s">
        <v>76</v>
      </c>
      <c r="G417" s="4" t="s">
        <v>12</v>
      </c>
      <c r="H417" s="4" t="s">
        <v>8</v>
      </c>
      <c r="I417" s="6">
        <v>4.3515871212714066</v>
      </c>
      <c r="J417" s="6">
        <v>5.2133813197583949</v>
      </c>
      <c r="K417" s="6">
        <v>4.0130182718591243</v>
      </c>
      <c r="L417" s="6">
        <v>5.0961022128511448</v>
      </c>
      <c r="M417" s="6">
        <v>2.9306750655406346</v>
      </c>
      <c r="N417" s="6">
        <v>3.2410272192246516</v>
      </c>
      <c r="O417" s="6">
        <v>9.3438512032962393</v>
      </c>
      <c r="P417" s="6">
        <v>6.8329715791560863</v>
      </c>
      <c r="Q417" s="6">
        <v>3.7223906262323738</v>
      </c>
      <c r="R417" s="6">
        <v>2.5262201249419216</v>
      </c>
      <c r="S417" s="6">
        <v>6.3134674405477647</v>
      </c>
      <c r="T417" s="6">
        <v>5.0784252982066143</v>
      </c>
      <c r="U417" s="6">
        <v>2.8380737961935294</v>
      </c>
      <c r="V417" s="6">
        <v>3.646072855457819</v>
      </c>
      <c r="W417" s="2">
        <f t="shared" si="85"/>
        <v>4.6533760096098353</v>
      </c>
    </row>
    <row r="418" spans="1:23" hidden="1" x14ac:dyDescent="0.2">
      <c r="A418" t="str">
        <f t="shared" si="86"/>
        <v/>
      </c>
      <c r="B418" t="str">
        <f t="shared" si="87"/>
        <v>CAHeatingAir-Source Heat Pump</v>
      </c>
      <c r="C418" t="str">
        <f t="shared" si="88"/>
        <v>CA2019 CPAHeating_Air-Source Heat Pump</v>
      </c>
      <c r="D418" t="s">
        <v>118</v>
      </c>
      <c r="E418" t="s">
        <v>120</v>
      </c>
      <c r="F418" s="4" t="s">
        <v>77</v>
      </c>
      <c r="G418" s="4" t="s">
        <v>12</v>
      </c>
      <c r="H418" s="4" t="s">
        <v>10</v>
      </c>
      <c r="I418" s="6">
        <v>4.8350968014126741</v>
      </c>
      <c r="J418" s="6">
        <v>5.7926459108426611</v>
      </c>
      <c r="K418" s="6">
        <v>4.458909190954583</v>
      </c>
      <c r="L418" s="6">
        <v>5.6623357920568269</v>
      </c>
      <c r="M418" s="6">
        <v>3.2563056283784828</v>
      </c>
      <c r="N418" s="6">
        <v>3.6011413546940574</v>
      </c>
      <c r="O418" s="6">
        <v>10.382056892551375</v>
      </c>
      <c r="P418" s="6">
        <v>7.5921906435067621</v>
      </c>
      <c r="Q418" s="6">
        <v>4.1359895847026378</v>
      </c>
      <c r="R418" s="6">
        <v>2.8069112499354687</v>
      </c>
      <c r="S418" s="6">
        <v>7.0149638228308495</v>
      </c>
      <c r="T418" s="6">
        <v>5.6426947757851265</v>
      </c>
      <c r="U418" s="6">
        <v>3.1534153291039217</v>
      </c>
      <c r="V418" s="6">
        <v>4.0511920616197985</v>
      </c>
      <c r="W418" s="2">
        <f t="shared" si="85"/>
        <v>5.1704177884553735</v>
      </c>
    </row>
    <row r="419" spans="1:23" hidden="1" x14ac:dyDescent="0.2">
      <c r="A419" t="str">
        <f t="shared" si="86"/>
        <v/>
      </c>
      <c r="B419" t="str">
        <f t="shared" si="87"/>
        <v>CAHeatingGeothermal Heat Pump</v>
      </c>
      <c r="C419" t="str">
        <f t="shared" si="88"/>
        <v>CA2019 CPAHeating_Geothermal Heat Pump</v>
      </c>
      <c r="D419" t="s">
        <v>118</v>
      </c>
      <c r="E419" t="s">
        <v>120</v>
      </c>
      <c r="F419" s="4" t="s">
        <v>78</v>
      </c>
      <c r="G419" s="4" t="s">
        <v>12</v>
      </c>
      <c r="H419" s="4" t="s">
        <v>11</v>
      </c>
      <c r="I419" s="6">
        <v>4.3920522866988598</v>
      </c>
      <c r="J419" s="6">
        <v>5.0168118158939983</v>
      </c>
      <c r="K419" s="6">
        <v>3.7990002320547656</v>
      </c>
      <c r="L419" s="6">
        <v>4.2990769563889222</v>
      </c>
      <c r="M419" s="6">
        <v>2.4700366992926166</v>
      </c>
      <c r="N419" s="6">
        <v>2.5321835614676975</v>
      </c>
      <c r="O419" s="6">
        <v>7.6798747763719994</v>
      </c>
      <c r="P419" s="6">
        <v>6.0099071293593198</v>
      </c>
      <c r="Q419" s="6">
        <v>3.2740106853506377</v>
      </c>
      <c r="R419" s="6">
        <v>1.8054297550720653</v>
      </c>
      <c r="S419" s="6">
        <v>6.1270364122333332</v>
      </c>
      <c r="T419" s="6">
        <v>4.9284639561266523</v>
      </c>
      <c r="U419" s="6">
        <v>2.8644648858024024</v>
      </c>
      <c r="V419" s="6">
        <v>3.451624359924939</v>
      </c>
      <c r="W419" s="2">
        <f t="shared" ref="W419:W451" si="89">AVERAGE(I419:V419)</f>
        <v>4.1892838222884432</v>
      </c>
    </row>
    <row r="420" spans="1:23" hidden="1" x14ac:dyDescent="0.2">
      <c r="A420" t="str">
        <f t="shared" si="86"/>
        <v/>
      </c>
      <c r="B420" t="str">
        <f t="shared" si="87"/>
        <v>CAVentilationVentilation</v>
      </c>
      <c r="C420" t="str">
        <f t="shared" si="88"/>
        <v>CA2019 CPAVentilation_Ventilation</v>
      </c>
      <c r="D420" t="s">
        <v>118</v>
      </c>
      <c r="E420" t="s">
        <v>120</v>
      </c>
      <c r="F420" s="4" t="s">
        <v>79</v>
      </c>
      <c r="G420" s="4" t="s">
        <v>15</v>
      </c>
      <c r="H420" s="4" t="s">
        <v>15</v>
      </c>
      <c r="I420" s="6">
        <v>3.113287777941145</v>
      </c>
      <c r="J420" s="6">
        <v>1.2456093092738532</v>
      </c>
      <c r="K420" s="6">
        <v>3.113287777941145</v>
      </c>
      <c r="L420" s="6">
        <v>1.2456093092738532</v>
      </c>
      <c r="M420" s="6">
        <v>1.9807619069688032</v>
      </c>
      <c r="N420" s="6">
        <v>2.1802614984672983</v>
      </c>
      <c r="O420" s="6">
        <v>4.5631386893985457</v>
      </c>
      <c r="P420" s="6">
        <v>1.5249629331008974</v>
      </c>
      <c r="Q420" s="6">
        <v>0.7110064297090456</v>
      </c>
      <c r="R420" s="6">
        <v>0.94487695122249882</v>
      </c>
      <c r="S420" s="6">
        <v>0.25924611958934513</v>
      </c>
      <c r="T420" s="6">
        <v>0.73049740006411235</v>
      </c>
      <c r="U420" s="6">
        <v>26.307281723602674</v>
      </c>
      <c r="V420" s="6">
        <v>0.73113904596245305</v>
      </c>
      <c r="W420" s="2">
        <f t="shared" si="89"/>
        <v>3.4750690623225475</v>
      </c>
    </row>
    <row r="421" spans="1:23" hidden="1" x14ac:dyDescent="0.2">
      <c r="A421" t="str">
        <f t="shared" si="86"/>
        <v/>
      </c>
      <c r="B421" t="str">
        <f t="shared" si="87"/>
        <v>CAWater HeatingWater Heater</v>
      </c>
      <c r="C421" t="str">
        <f t="shared" si="88"/>
        <v>CA2019 CPAWater Heating_Water Heater</v>
      </c>
      <c r="D421" t="s">
        <v>118</v>
      </c>
      <c r="E421" t="s">
        <v>120</v>
      </c>
      <c r="F421" s="4" t="s">
        <v>80</v>
      </c>
      <c r="G421" s="4" t="s">
        <v>16</v>
      </c>
      <c r="H421" s="4" t="s">
        <v>17</v>
      </c>
      <c r="I421" s="6">
        <v>1.039487</v>
      </c>
      <c r="J421" s="6">
        <v>0.93571599999999999</v>
      </c>
      <c r="K421" s="6">
        <v>1.039487</v>
      </c>
      <c r="L421" s="6">
        <v>0.93571599999999999</v>
      </c>
      <c r="M421" s="6">
        <v>7.7490666000000008</v>
      </c>
      <c r="N421" s="6">
        <v>2.2897630000000002</v>
      </c>
      <c r="O421" s="6">
        <v>4.5561109999999996</v>
      </c>
      <c r="P421" s="6">
        <v>2.081817</v>
      </c>
      <c r="Q421" s="6">
        <v>0.99000699999999997</v>
      </c>
      <c r="R421" s="6">
        <v>3.2036319999999998</v>
      </c>
      <c r="S421" s="6">
        <v>0.263048</v>
      </c>
      <c r="T421" s="6">
        <v>0.41820099999999999</v>
      </c>
      <c r="U421" s="6">
        <v>0.67566655000000009</v>
      </c>
      <c r="V421" s="6">
        <v>1.3898779999999999</v>
      </c>
      <c r="W421" s="2">
        <f t="shared" si="89"/>
        <v>1.9691140107142857</v>
      </c>
    </row>
    <row r="422" spans="1:23" hidden="1" x14ac:dyDescent="0.2">
      <c r="A422" t="str">
        <f t="shared" si="86"/>
        <v/>
      </c>
      <c r="B422" t="str">
        <f t="shared" si="87"/>
        <v>CAInterior LightingGeneral Service Lighting</v>
      </c>
      <c r="C422" t="str">
        <f t="shared" si="88"/>
        <v>CA2019 CPAInterior Lighting_General Service Lighting</v>
      </c>
      <c r="D422" t="s">
        <v>118</v>
      </c>
      <c r="E422" t="s">
        <v>120</v>
      </c>
      <c r="F422" s="4" t="s">
        <v>81</v>
      </c>
      <c r="G422" s="4" t="s">
        <v>18</v>
      </c>
      <c r="H422" s="4" t="s">
        <v>19</v>
      </c>
      <c r="I422" s="6">
        <v>0.24854369365134049</v>
      </c>
      <c r="J422" s="6">
        <v>0.24651165830668834</v>
      </c>
      <c r="K422" s="6">
        <v>0.49780483994498642</v>
      </c>
      <c r="L422" s="6">
        <v>0.32855119436369107</v>
      </c>
      <c r="M422" s="6">
        <v>1.3402191760145017</v>
      </c>
      <c r="N422" s="6">
        <v>0.38163107331953855</v>
      </c>
      <c r="O422" s="6">
        <v>0.54894589024056883</v>
      </c>
      <c r="P422" s="6">
        <v>9.4508344790366489E-2</v>
      </c>
      <c r="Q422" s="6">
        <v>0.16264221303240564</v>
      </c>
      <c r="R422" s="6">
        <v>0.80857252946798985</v>
      </c>
      <c r="S422" s="6">
        <v>7.243721839474232E-2</v>
      </c>
      <c r="T422" s="6">
        <v>7.243721839474232E-2</v>
      </c>
      <c r="U422" s="6">
        <v>0.47440881713066591</v>
      </c>
      <c r="V422" s="6">
        <v>0.37642815015538239</v>
      </c>
      <c r="W422" s="2">
        <f t="shared" si="89"/>
        <v>0.40383157265768638</v>
      </c>
    </row>
    <row r="423" spans="1:23" hidden="1" x14ac:dyDescent="0.2">
      <c r="A423" t="str">
        <f t="shared" si="86"/>
        <v/>
      </c>
      <c r="B423" t="str">
        <f t="shared" si="87"/>
        <v>CAInterior LightingExempted Lighting</v>
      </c>
      <c r="C423" t="str">
        <f t="shared" si="88"/>
        <v>CA2019 CPAInterior Lighting_Exempted Lighting</v>
      </c>
      <c r="D423" t="s">
        <v>118</v>
      </c>
      <c r="E423" t="s">
        <v>120</v>
      </c>
      <c r="F423" s="4" t="s">
        <v>82</v>
      </c>
      <c r="G423" s="4" t="s">
        <v>18</v>
      </c>
      <c r="H423" s="4" t="s">
        <v>20</v>
      </c>
      <c r="I423" s="6">
        <v>0.1029930252348189</v>
      </c>
      <c r="J423" s="6">
        <v>0.13272466392284143</v>
      </c>
      <c r="K423" s="6">
        <v>0.47362324504374631</v>
      </c>
      <c r="L423" s="6">
        <v>0.3125913417288726</v>
      </c>
      <c r="M423" s="6">
        <v>0.93928297420356521</v>
      </c>
      <c r="N423" s="6">
        <v>0.29517487208245929</v>
      </c>
      <c r="O423" s="6">
        <v>0.22824905816351321</v>
      </c>
      <c r="P423" s="6">
        <v>4.0434000324751009E-2</v>
      </c>
      <c r="Q423" s="6">
        <v>0.18172866156643003</v>
      </c>
      <c r="R423" s="6">
        <v>0.42818557630105081</v>
      </c>
      <c r="S423" s="6">
        <v>3.5816023605558897E-2</v>
      </c>
      <c r="T423" s="6">
        <v>3.5816023605558897E-2</v>
      </c>
      <c r="U423" s="6">
        <v>0.26647444706270113</v>
      </c>
      <c r="V423" s="6">
        <v>0.2286891734756227</v>
      </c>
      <c r="W423" s="2">
        <f t="shared" si="89"/>
        <v>0.2644130775943922</v>
      </c>
    </row>
    <row r="424" spans="1:23" hidden="1" x14ac:dyDescent="0.2">
      <c r="A424" t="str">
        <f t="shared" si="86"/>
        <v/>
      </c>
      <c r="B424" t="str">
        <f t="shared" si="87"/>
        <v>CAInterior LightingHigh-Bay Lighting</v>
      </c>
      <c r="C424" t="str">
        <f t="shared" si="88"/>
        <v>CA2019 CPAInterior Lighting_High-Bay Lighting</v>
      </c>
      <c r="D424" t="s">
        <v>118</v>
      </c>
      <c r="E424" t="s">
        <v>120</v>
      </c>
      <c r="F424" s="4" t="s">
        <v>83</v>
      </c>
      <c r="G424" s="4" t="s">
        <v>18</v>
      </c>
      <c r="H424" s="4" t="s">
        <v>21</v>
      </c>
      <c r="I424" s="6">
        <v>1.0097571904109066</v>
      </c>
      <c r="J424" s="6">
        <v>1.5097319313691666</v>
      </c>
      <c r="K424" s="6">
        <v>1.9907982124912358</v>
      </c>
      <c r="L424" s="6">
        <v>1.3139268202442156</v>
      </c>
      <c r="M424" s="6">
        <v>2.9189542122173275</v>
      </c>
      <c r="N424" s="6">
        <v>2.0202514121424442</v>
      </c>
      <c r="O424" s="6">
        <v>2.593676628981044</v>
      </c>
      <c r="P424" s="6">
        <v>1.4232784408076913</v>
      </c>
      <c r="Q424" s="6">
        <v>0.81014056411215796</v>
      </c>
      <c r="R424" s="6">
        <v>1.2862972269831965</v>
      </c>
      <c r="S424" s="6">
        <v>1.6935466856330306</v>
      </c>
      <c r="T424" s="6">
        <v>1.6935466856330306</v>
      </c>
      <c r="U424" s="6">
        <v>2.7383703041952336</v>
      </c>
      <c r="V424" s="6">
        <v>1.5598450753325854</v>
      </c>
      <c r="W424" s="2">
        <f t="shared" si="89"/>
        <v>1.7544372421823762</v>
      </c>
    </row>
    <row r="425" spans="1:23" hidden="1" x14ac:dyDescent="0.2">
      <c r="A425" t="str">
        <f t="shared" si="86"/>
        <v/>
      </c>
      <c r="B425" t="str">
        <f t="shared" si="87"/>
        <v>CAInterior LightingLinear Lighting</v>
      </c>
      <c r="C425" t="str">
        <f t="shared" si="88"/>
        <v>CA2019 CPAInterior Lighting_Linear Lighting</v>
      </c>
      <c r="D425" t="s">
        <v>118</v>
      </c>
      <c r="E425" t="s">
        <v>120</v>
      </c>
      <c r="F425" s="4" t="s">
        <v>84</v>
      </c>
      <c r="G425" s="4" t="s">
        <v>18</v>
      </c>
      <c r="H425" s="4" t="s">
        <v>22</v>
      </c>
      <c r="I425" s="6">
        <v>1.7246509498917526</v>
      </c>
      <c r="J425" s="6">
        <v>1.5415598375166626</v>
      </c>
      <c r="K425" s="6">
        <v>3.0033180740724288</v>
      </c>
      <c r="L425" s="6">
        <v>1.9821899288878029</v>
      </c>
      <c r="M425" s="6">
        <v>1.8674442583618971</v>
      </c>
      <c r="N425" s="6">
        <v>5.0106479032102795</v>
      </c>
      <c r="O425" s="6">
        <v>4.0374352350241542</v>
      </c>
      <c r="P425" s="6">
        <v>2.18745514263111</v>
      </c>
      <c r="Q425" s="6">
        <v>1.5127022615307173</v>
      </c>
      <c r="R425" s="6">
        <v>0.45584450142900113</v>
      </c>
      <c r="S425" s="6">
        <v>0.28151989720595638</v>
      </c>
      <c r="T425" s="6">
        <v>0.28151989720595638</v>
      </c>
      <c r="U425" s="6">
        <v>3.907161357362638</v>
      </c>
      <c r="V425" s="6">
        <v>1.464169865932343</v>
      </c>
      <c r="W425" s="2">
        <f t="shared" si="89"/>
        <v>2.0898299364473361</v>
      </c>
    </row>
    <row r="426" spans="1:23" hidden="1" x14ac:dyDescent="0.2">
      <c r="A426" t="str">
        <f t="shared" si="86"/>
        <v/>
      </c>
      <c r="B426" t="str">
        <f t="shared" si="87"/>
        <v>CAExterior LightingGeneral Service Lighting</v>
      </c>
      <c r="C426" t="str">
        <f t="shared" si="88"/>
        <v>CA2019 CPAExterior Lighting_General Service Lighting</v>
      </c>
      <c r="D426" t="s">
        <v>118</v>
      </c>
      <c r="E426" t="s">
        <v>120</v>
      </c>
      <c r="F426" s="4" t="s">
        <v>85</v>
      </c>
      <c r="G426" s="4" t="s">
        <v>23</v>
      </c>
      <c r="H426" s="4" t="s">
        <v>19</v>
      </c>
      <c r="I426" s="6">
        <v>9.5513063085817806E-2</v>
      </c>
      <c r="J426" s="6">
        <v>0.16243010034900959</v>
      </c>
      <c r="K426" s="6">
        <v>0.23794212601226408</v>
      </c>
      <c r="L426" s="6">
        <v>0.23794212601226408</v>
      </c>
      <c r="M426" s="6">
        <v>0.27618212354593696</v>
      </c>
      <c r="N426" s="6">
        <v>0.36198121188018928</v>
      </c>
      <c r="O426" s="6">
        <v>4.4121385283345624E-2</v>
      </c>
      <c r="P426" s="6">
        <v>2.0014407489942935E-2</v>
      </c>
      <c r="Q426" s="6">
        <v>3.990962547375485E-3</v>
      </c>
      <c r="R426" s="6">
        <v>3.8082042924893707E-2</v>
      </c>
      <c r="S426" s="6">
        <v>1.9928645621352149E-2</v>
      </c>
      <c r="T426" s="6">
        <v>1.9928645621352149E-2</v>
      </c>
      <c r="U426" s="6">
        <v>0.10945423176127128</v>
      </c>
      <c r="V426" s="6">
        <v>9.2876428298923994E-2</v>
      </c>
      <c r="W426" s="2">
        <f t="shared" si="89"/>
        <v>0.12288482145956707</v>
      </c>
    </row>
    <row r="427" spans="1:23" hidden="1" x14ac:dyDescent="0.2">
      <c r="A427" t="str">
        <f t="shared" si="86"/>
        <v/>
      </c>
      <c r="B427" t="str">
        <f t="shared" si="87"/>
        <v>CAExterior LightingArea Lighting</v>
      </c>
      <c r="C427" t="str">
        <f t="shared" si="88"/>
        <v>CA2019 CPAExterior Lighting_Area Lighting</v>
      </c>
      <c r="D427" t="s">
        <v>118</v>
      </c>
      <c r="E427" t="s">
        <v>120</v>
      </c>
      <c r="F427" s="4" t="s">
        <v>86</v>
      </c>
      <c r="G427" s="4" t="s">
        <v>23</v>
      </c>
      <c r="H427" s="4" t="s">
        <v>24</v>
      </c>
      <c r="I427" s="6">
        <v>1.2776745024992495</v>
      </c>
      <c r="J427" s="6">
        <v>1.5773307041073741</v>
      </c>
      <c r="K427" s="6">
        <v>0.84447642280672996</v>
      </c>
      <c r="L427" s="6">
        <v>0.84447642280672996</v>
      </c>
      <c r="M427" s="6">
        <v>2.1410175142692172</v>
      </c>
      <c r="N427" s="6">
        <v>1.7833920471292941</v>
      </c>
      <c r="O427" s="6">
        <v>0.66430062146194035</v>
      </c>
      <c r="P427" s="6">
        <v>0.28734694198828503</v>
      </c>
      <c r="Q427" s="6">
        <v>0.12004484213925479</v>
      </c>
      <c r="R427" s="6">
        <v>1.7301616523403083</v>
      </c>
      <c r="S427" s="6">
        <v>0.37757329938433987</v>
      </c>
      <c r="T427" s="6">
        <v>0.37757329938433987</v>
      </c>
      <c r="U427" s="6">
        <v>1.1168155767710217</v>
      </c>
      <c r="V427" s="6">
        <v>0.63826748610116635</v>
      </c>
      <c r="W427" s="2">
        <f t="shared" si="89"/>
        <v>0.98431795237066055</v>
      </c>
    </row>
    <row r="428" spans="1:23" hidden="1" x14ac:dyDescent="0.2">
      <c r="A428" t="str">
        <f t="shared" si="86"/>
        <v/>
      </c>
      <c r="B428" t="str">
        <f t="shared" si="87"/>
        <v>CAExterior LightingLinear Lighting</v>
      </c>
      <c r="C428" t="str">
        <f t="shared" si="88"/>
        <v>CA2019 CPAExterior Lighting_Linear Lighting</v>
      </c>
      <c r="D428" t="s">
        <v>118</v>
      </c>
      <c r="E428" t="s">
        <v>120</v>
      </c>
      <c r="F428" s="4" t="s">
        <v>87</v>
      </c>
      <c r="G428" s="4" t="s">
        <v>23</v>
      </c>
      <c r="H428" s="4" t="s">
        <v>22</v>
      </c>
      <c r="I428" s="6">
        <v>0.17998060318671685</v>
      </c>
      <c r="J428" s="6">
        <v>7.2716734974156386E-2</v>
      </c>
      <c r="K428" s="6">
        <v>7.9875366371784634E-2</v>
      </c>
      <c r="L428" s="6">
        <v>7.9875366371784634E-2</v>
      </c>
      <c r="M428" s="6">
        <v>0.40359773533941284</v>
      </c>
      <c r="N428" s="6">
        <v>0.3815598518016472</v>
      </c>
      <c r="O428" s="6">
        <v>8.1899905131840825E-2</v>
      </c>
      <c r="P428" s="6">
        <v>0.74928674288024677</v>
      </c>
      <c r="Q428" s="6">
        <v>0.6570892244201626</v>
      </c>
      <c r="R428" s="6">
        <v>2.5582070828392617E-2</v>
      </c>
      <c r="S428" s="6">
        <v>7.7353172351847979E-2</v>
      </c>
      <c r="T428" s="6">
        <v>7.7353172351847979E-2</v>
      </c>
      <c r="U428" s="6">
        <v>0.24079761846153852</v>
      </c>
      <c r="V428" s="6">
        <v>5.901349395031337E-2</v>
      </c>
      <c r="W428" s="2">
        <f t="shared" si="89"/>
        <v>0.22614150417297804</v>
      </c>
    </row>
    <row r="429" spans="1:23" hidden="1" x14ac:dyDescent="0.2">
      <c r="A429" t="str">
        <f t="shared" si="86"/>
        <v/>
      </c>
      <c r="B429" t="str">
        <f t="shared" si="87"/>
        <v>CARefrigeration Walk-in Refrigerator/Freezer</v>
      </c>
      <c r="C429" t="str">
        <f t="shared" si="88"/>
        <v>CA2019 CPARefrigeration _Walk-in Refrigerator/Freezer</v>
      </c>
      <c r="D429" t="s">
        <v>118</v>
      </c>
      <c r="E429" t="s">
        <v>120</v>
      </c>
      <c r="F429" s="4" t="s">
        <v>88</v>
      </c>
      <c r="G429" s="4" t="s">
        <v>25</v>
      </c>
      <c r="H429" s="4" t="s">
        <v>26</v>
      </c>
      <c r="I429" s="6">
        <v>0.14203279765918855</v>
      </c>
      <c r="J429" s="6">
        <v>0.66275061061618279</v>
      </c>
      <c r="K429" s="6">
        <v>0.3437675441312284</v>
      </c>
      <c r="L429" s="6">
        <v>0.20633952498718416</v>
      </c>
      <c r="M429" s="6">
        <v>6.5896915091399944</v>
      </c>
      <c r="N429" s="6">
        <v>5.376109091036394</v>
      </c>
      <c r="O429" s="6">
        <v>0.2747220890013875</v>
      </c>
      <c r="P429" s="6">
        <v>0.16266146763175388</v>
      </c>
      <c r="Q429" s="6">
        <v>0.16733865482243615</v>
      </c>
      <c r="R429" s="6">
        <v>0.39368670981674003</v>
      </c>
      <c r="S429" s="6">
        <v>0.49407291037160289</v>
      </c>
      <c r="T429" s="6">
        <v>15.532213250703833</v>
      </c>
      <c r="U429" s="6">
        <v>0.10513756832470157</v>
      </c>
      <c r="V429" s="6">
        <v>0.57516543835230594</v>
      </c>
      <c r="W429" s="2">
        <f t="shared" si="89"/>
        <v>2.2161206547567809</v>
      </c>
    </row>
    <row r="430" spans="1:23" hidden="1" x14ac:dyDescent="0.2">
      <c r="A430" t="str">
        <f t="shared" si="86"/>
        <v/>
      </c>
      <c r="B430" t="str">
        <f t="shared" si="87"/>
        <v>CARefrigeration Reach-in Refrigerator/Freezer</v>
      </c>
      <c r="C430" t="str">
        <f t="shared" si="88"/>
        <v>CA2019 CPARefrigeration _Reach-in Refrigerator/Freezer</v>
      </c>
      <c r="D430" t="s">
        <v>118</v>
      </c>
      <c r="E430" t="s">
        <v>120</v>
      </c>
      <c r="F430" s="4" t="s">
        <v>89</v>
      </c>
      <c r="G430" s="4" t="s">
        <v>25</v>
      </c>
      <c r="H430" s="4" t="s">
        <v>27</v>
      </c>
      <c r="I430" s="6">
        <v>3.1877329626485651E-2</v>
      </c>
      <c r="J430" s="6">
        <v>0.1487453603882451</v>
      </c>
      <c r="K430" s="6">
        <v>7.7153949649387099E-2</v>
      </c>
      <c r="L430" s="6">
        <v>4.6310099930383368E-2</v>
      </c>
      <c r="M430" s="6">
        <v>2.9579332638051397</v>
      </c>
      <c r="N430" s="6">
        <v>0.34474130407568571</v>
      </c>
      <c r="O430" s="6">
        <v>6.1657636342470609E-2</v>
      </c>
      <c r="P430" s="6">
        <v>7.3014308056754629E-2</v>
      </c>
      <c r="Q430" s="6">
        <v>7.5113770156486209E-2</v>
      </c>
      <c r="R430" s="6">
        <v>8.8357627429885024E-2</v>
      </c>
      <c r="S430" s="6">
        <v>0.11088794477754756</v>
      </c>
      <c r="T430" s="6">
        <v>0.69719880165934767</v>
      </c>
      <c r="U430" s="6">
        <v>2.3596697219579476E-2</v>
      </c>
      <c r="V430" s="6">
        <v>0.1290880597319026</v>
      </c>
      <c r="W430" s="2">
        <f t="shared" si="89"/>
        <v>0.34754829663209286</v>
      </c>
    </row>
    <row r="431" spans="1:23" hidden="1" x14ac:dyDescent="0.2">
      <c r="A431" t="str">
        <f t="shared" si="86"/>
        <v/>
      </c>
      <c r="B431" t="str">
        <f t="shared" si="87"/>
        <v>CARefrigeration Glass Door Display</v>
      </c>
      <c r="C431" t="str">
        <f t="shared" si="88"/>
        <v>CA2019 CPARefrigeration _Glass Door Display</v>
      </c>
      <c r="D431" t="s">
        <v>118</v>
      </c>
      <c r="E431" t="s">
        <v>120</v>
      </c>
      <c r="F431" s="4" t="s">
        <v>90</v>
      </c>
      <c r="G431" s="4" t="s">
        <v>25</v>
      </c>
      <c r="H431" s="4" t="s">
        <v>28</v>
      </c>
      <c r="I431" s="6">
        <v>3.2716206721919487E-2</v>
      </c>
      <c r="J431" s="6">
        <v>0.15265971197740946</v>
      </c>
      <c r="K431" s="6">
        <v>7.9184316745423602E-2</v>
      </c>
      <c r="L431" s="6">
        <v>4.7528786770656611E-2</v>
      </c>
      <c r="M431" s="6">
        <v>1.5178868064263218</v>
      </c>
      <c r="N431" s="6">
        <v>3.5381344365662479</v>
      </c>
      <c r="O431" s="6">
        <v>6.3280205719904045E-2</v>
      </c>
      <c r="P431" s="6">
        <v>3.7467868608071456E-2</v>
      </c>
      <c r="Q431" s="6">
        <v>3.8545224159249498E-2</v>
      </c>
      <c r="R431" s="6">
        <v>9.0682828151724099E-2</v>
      </c>
      <c r="S431" s="6">
        <v>0.11380604858748303</v>
      </c>
      <c r="T431" s="6">
        <v>0.71554613854511995</v>
      </c>
      <c r="U431" s="6">
        <v>2.4217662935884201E-2</v>
      </c>
      <c r="V431" s="6">
        <v>0.13248511393537371</v>
      </c>
      <c r="W431" s="2">
        <f t="shared" si="89"/>
        <v>0.4702958111321992</v>
      </c>
    </row>
    <row r="432" spans="1:23" hidden="1" x14ac:dyDescent="0.2">
      <c r="A432" t="str">
        <f t="shared" si="86"/>
        <v/>
      </c>
      <c r="B432" t="str">
        <f t="shared" si="87"/>
        <v>CARefrigeration Open Display Case</v>
      </c>
      <c r="C432" t="str">
        <f t="shared" si="88"/>
        <v>CA2019 CPARefrigeration _Open Display Case</v>
      </c>
      <c r="D432" t="s">
        <v>118</v>
      </c>
      <c r="E432" t="s">
        <v>120</v>
      </c>
      <c r="F432" s="4" t="s">
        <v>91</v>
      </c>
      <c r="G432" s="4" t="s">
        <v>25</v>
      </c>
      <c r="H432" s="4" t="s">
        <v>29</v>
      </c>
      <c r="I432" s="6">
        <v>0.19392321815143915</v>
      </c>
      <c r="J432" s="6">
        <v>0.9048806568671216</v>
      </c>
      <c r="K432" s="6">
        <v>0.46935996159075832</v>
      </c>
      <c r="L432" s="6">
        <v>0.28172383686596636</v>
      </c>
      <c r="M432" s="6">
        <v>8.9971767446557127</v>
      </c>
      <c r="N432" s="6">
        <v>20.97206506925691</v>
      </c>
      <c r="O432" s="6">
        <v>0.37508936298128759</v>
      </c>
      <c r="P432" s="6">
        <v>0.2220883893878943</v>
      </c>
      <c r="Q432" s="6">
        <v>0.22847434535624889</v>
      </c>
      <c r="R432" s="6">
        <v>0.53751665086754008</v>
      </c>
      <c r="S432" s="6">
        <v>0.67457805774278079</v>
      </c>
      <c r="T432" s="6">
        <v>4.2413538678839844</v>
      </c>
      <c r="U432" s="6">
        <v>0.14354864463816283</v>
      </c>
      <c r="V432" s="6">
        <v>0.78529702021641901</v>
      </c>
      <c r="W432" s="2">
        <f t="shared" si="89"/>
        <v>2.7876482733187302</v>
      </c>
    </row>
    <row r="433" spans="1:23" hidden="1" x14ac:dyDescent="0.2">
      <c r="A433" t="str">
        <f t="shared" si="86"/>
        <v/>
      </c>
      <c r="B433" t="str">
        <f t="shared" si="87"/>
        <v>CARefrigeration Icemaker</v>
      </c>
      <c r="C433" t="str">
        <f t="shared" si="88"/>
        <v>CA2019 CPARefrigeration _Icemaker</v>
      </c>
      <c r="D433" t="s">
        <v>118</v>
      </c>
      <c r="E433" t="s">
        <v>120</v>
      </c>
      <c r="F433" s="4" t="s">
        <v>92</v>
      </c>
      <c r="G433" s="4" t="s">
        <v>25</v>
      </c>
      <c r="H433" s="4" t="s">
        <v>30</v>
      </c>
      <c r="I433" s="6">
        <v>5.3587468856313256E-2</v>
      </c>
      <c r="J433" s="6">
        <v>0.25004877951581839</v>
      </c>
      <c r="K433" s="6">
        <v>0.25939970018962361</v>
      </c>
      <c r="L433" s="6">
        <v>0.15569943071330997</v>
      </c>
      <c r="M433" s="6">
        <v>2.4862207485772676</v>
      </c>
      <c r="N433" s="6">
        <v>0.28976413821519476</v>
      </c>
      <c r="O433" s="6">
        <v>0.20729946366089591</v>
      </c>
      <c r="P433" s="6">
        <v>0.12274089470172331</v>
      </c>
      <c r="Q433" s="6">
        <v>0.12627020098937733</v>
      </c>
      <c r="R433" s="6">
        <v>0.1485338221110804</v>
      </c>
      <c r="S433" s="6">
        <v>0.18640847137867733</v>
      </c>
      <c r="T433" s="6">
        <v>1.1720278802631352</v>
      </c>
      <c r="U433" s="6">
        <v>3.9667289957545718E-2</v>
      </c>
      <c r="V433" s="6">
        <v>0.21700382251773523</v>
      </c>
      <c r="W433" s="2">
        <f t="shared" si="89"/>
        <v>0.4081908651176927</v>
      </c>
    </row>
    <row r="434" spans="1:23" hidden="1" x14ac:dyDescent="0.2">
      <c r="A434" t="str">
        <f t="shared" si="86"/>
        <v/>
      </c>
      <c r="B434" t="str">
        <f t="shared" si="87"/>
        <v>CARefrigeration Vending Machine</v>
      </c>
      <c r="C434" t="str">
        <f t="shared" si="88"/>
        <v>CA2019 CPARefrigeration _Vending Machine</v>
      </c>
      <c r="D434" t="s">
        <v>118</v>
      </c>
      <c r="E434" t="s">
        <v>120</v>
      </c>
      <c r="F434" s="4" t="s">
        <v>93</v>
      </c>
      <c r="G434" s="4" t="s">
        <v>25</v>
      </c>
      <c r="H434" s="4" t="s">
        <v>31</v>
      </c>
      <c r="I434" s="6">
        <v>5.0332625726029971E-2</v>
      </c>
      <c r="J434" s="6">
        <v>0.11743054767493034</v>
      </c>
      <c r="K434" s="6">
        <v>0.12182202576219016</v>
      </c>
      <c r="L434" s="6">
        <v>7.3121210416394786E-2</v>
      </c>
      <c r="M434" s="6">
        <v>1.167605235712555</v>
      </c>
      <c r="N434" s="6">
        <v>0.27216418742817289</v>
      </c>
      <c r="O434" s="6">
        <v>9.7354162646006215E-2</v>
      </c>
      <c r="P434" s="6">
        <v>5.7642874781648396E-2</v>
      </c>
      <c r="Q434" s="6">
        <v>5.9300344860383852E-2</v>
      </c>
      <c r="R434" s="6">
        <v>0.13951204331034478</v>
      </c>
      <c r="S434" s="6">
        <v>8.7543114298063857E-2</v>
      </c>
      <c r="T434" s="6">
        <v>0.5504201065731692</v>
      </c>
      <c r="U434" s="6">
        <v>1.862897148914169E-2</v>
      </c>
      <c r="V434" s="6">
        <v>0.20382325220826725</v>
      </c>
      <c r="W434" s="2">
        <f t="shared" si="89"/>
        <v>0.21547862163480705</v>
      </c>
    </row>
    <row r="435" spans="1:23" hidden="1" x14ac:dyDescent="0.2">
      <c r="A435" t="str">
        <f t="shared" si="86"/>
        <v/>
      </c>
      <c r="B435" t="str">
        <f t="shared" si="87"/>
        <v>CAFood PreparationOven</v>
      </c>
      <c r="C435" t="str">
        <f t="shared" si="88"/>
        <v>CA2019 CPAFood Preparation_Oven</v>
      </c>
      <c r="D435" t="s">
        <v>118</v>
      </c>
      <c r="E435" t="s">
        <v>120</v>
      </c>
      <c r="F435" s="4" t="s">
        <v>94</v>
      </c>
      <c r="G435" s="4" t="s">
        <v>32</v>
      </c>
      <c r="H435" s="4" t="s">
        <v>33</v>
      </c>
      <c r="I435" s="6">
        <v>8.832511903189956E-2</v>
      </c>
      <c r="J435" s="6">
        <v>0.18700697914021738</v>
      </c>
      <c r="K435" s="6">
        <v>0.16184381252616814</v>
      </c>
      <c r="L435" s="6">
        <v>0.18700697914021741</v>
      </c>
      <c r="M435" s="6">
        <v>3.9470101712961214</v>
      </c>
      <c r="N435" s="6">
        <v>0.63668852073098514</v>
      </c>
      <c r="O435" s="6">
        <v>0.64066487199405675</v>
      </c>
      <c r="P435" s="6">
        <v>0.23674972920041085</v>
      </c>
      <c r="Q435" s="6">
        <v>0.11111732156306331</v>
      </c>
      <c r="R435" s="6">
        <v>0.25765723342818958</v>
      </c>
      <c r="S435" s="6">
        <v>3.4994692424071841E-2</v>
      </c>
      <c r="T435" s="6">
        <v>5.6786543205900666E-2</v>
      </c>
      <c r="U435" s="6">
        <v>7.2790207507585525E-2</v>
      </c>
      <c r="V435" s="6">
        <v>8.337041396686691E-2</v>
      </c>
      <c r="W435" s="2">
        <f t="shared" si="89"/>
        <v>0.47871518536826813</v>
      </c>
    </row>
    <row r="436" spans="1:23" hidden="1" x14ac:dyDescent="0.2">
      <c r="A436" t="str">
        <f t="shared" si="86"/>
        <v/>
      </c>
      <c r="B436" t="str">
        <f t="shared" si="87"/>
        <v>CAFood PreparationFryer</v>
      </c>
      <c r="C436" t="str">
        <f t="shared" si="88"/>
        <v>CA2019 CPAFood Preparation_Fryer</v>
      </c>
      <c r="D436" t="s">
        <v>118</v>
      </c>
      <c r="E436" t="s">
        <v>120</v>
      </c>
      <c r="F436" s="4" t="s">
        <v>95</v>
      </c>
      <c r="G436" s="4" t="s">
        <v>32</v>
      </c>
      <c r="H436" s="4" t="s">
        <v>34</v>
      </c>
      <c r="I436" s="6">
        <v>0.1277304710836136</v>
      </c>
      <c r="J436" s="6">
        <v>0.27043823776650228</v>
      </c>
      <c r="K436" s="6">
        <v>0.23404878071513774</v>
      </c>
      <c r="L436" s="6">
        <v>0.27043823776650233</v>
      </c>
      <c r="M436" s="6">
        <v>5.7079285494015304</v>
      </c>
      <c r="N436" s="6">
        <v>0.92074061804690699</v>
      </c>
      <c r="O436" s="6">
        <v>0.92649097791726975</v>
      </c>
      <c r="P436" s="6">
        <v>0.34237320901616758</v>
      </c>
      <c r="Q436" s="6">
        <v>0.16069118258050097</v>
      </c>
      <c r="R436" s="6">
        <v>0.37260838326181261</v>
      </c>
      <c r="S436" s="6">
        <v>5.0607217943725746E-2</v>
      </c>
      <c r="T436" s="6">
        <v>8.2121280949307707E-2</v>
      </c>
      <c r="U436" s="6">
        <v>0.10526481704326925</v>
      </c>
      <c r="V436" s="6">
        <v>0.12056527482943792</v>
      </c>
      <c r="W436" s="2">
        <f t="shared" si="89"/>
        <v>0.69228908845154902</v>
      </c>
    </row>
    <row r="437" spans="1:23" hidden="1" x14ac:dyDescent="0.2">
      <c r="A437" t="str">
        <f t="shared" si="86"/>
        <v/>
      </c>
      <c r="B437" t="str">
        <f t="shared" si="87"/>
        <v>CAFood PreparationDishwasher</v>
      </c>
      <c r="C437" t="str">
        <f t="shared" si="88"/>
        <v>CA2019 CPAFood Preparation_Dishwasher</v>
      </c>
      <c r="D437" t="s">
        <v>118</v>
      </c>
      <c r="E437" t="s">
        <v>120</v>
      </c>
      <c r="F437" s="4" t="s">
        <v>96</v>
      </c>
      <c r="G437" s="4" t="s">
        <v>32</v>
      </c>
      <c r="H437" s="4" t="s">
        <v>35</v>
      </c>
      <c r="I437" s="6">
        <v>0.17579589436031576</v>
      </c>
      <c r="J437" s="6">
        <v>0.37220509306873678</v>
      </c>
      <c r="K437" s="6">
        <v>0.32212215597972133</v>
      </c>
      <c r="L437" s="6">
        <v>0.37220509306873678</v>
      </c>
      <c r="M437" s="6">
        <v>3.9279210190572558</v>
      </c>
      <c r="N437" s="6">
        <v>1.2672185348589937</v>
      </c>
      <c r="O437" s="6">
        <v>1.2751327752726407</v>
      </c>
      <c r="P437" s="6">
        <v>0.47120944574461782</v>
      </c>
      <c r="Q437" s="6">
        <v>0.22115983694340238</v>
      </c>
      <c r="R437" s="6">
        <v>0.51282222187047866</v>
      </c>
      <c r="S437" s="6">
        <v>6.9650891161913323E-2</v>
      </c>
      <c r="T437" s="6">
        <v>0.1130238063636983</v>
      </c>
      <c r="U437" s="6">
        <v>0.14487633608336803</v>
      </c>
      <c r="V437" s="6">
        <v>0.16593440968023937</v>
      </c>
      <c r="W437" s="2">
        <f t="shared" si="89"/>
        <v>0.67223410810815132</v>
      </c>
    </row>
    <row r="438" spans="1:23" hidden="1" x14ac:dyDescent="0.2">
      <c r="A438" t="str">
        <f t="shared" si="86"/>
        <v/>
      </c>
      <c r="B438" t="str">
        <f t="shared" si="87"/>
        <v>CAFood PreparationHot Food Container</v>
      </c>
      <c r="C438" t="str">
        <f t="shared" si="88"/>
        <v>CA2019 CPAFood Preparation_Hot Food Container</v>
      </c>
      <c r="D438" t="s">
        <v>118</v>
      </c>
      <c r="E438" t="s">
        <v>120</v>
      </c>
      <c r="F438" s="4" t="s">
        <v>97</v>
      </c>
      <c r="G438" s="4" t="s">
        <v>32</v>
      </c>
      <c r="H438" s="4" t="s">
        <v>36</v>
      </c>
      <c r="I438" s="6">
        <v>2.4060702879159967E-2</v>
      </c>
      <c r="J438" s="6">
        <v>5.0942692302480649E-2</v>
      </c>
      <c r="K438" s="6">
        <v>4.4087977788246316E-2</v>
      </c>
      <c r="L438" s="6">
        <v>5.0942692302480649E-2</v>
      </c>
      <c r="M438" s="6">
        <v>0.53760379852009943</v>
      </c>
      <c r="N438" s="6">
        <v>0.17344073228304888</v>
      </c>
      <c r="O438" s="6">
        <v>0.17452393270590233</v>
      </c>
      <c r="P438" s="6">
        <v>6.4493147062223199E-2</v>
      </c>
      <c r="Q438" s="6">
        <v>3.0269541532022801E-2</v>
      </c>
      <c r="R438" s="6">
        <v>7.0188573829637849E-2</v>
      </c>
      <c r="S438" s="6">
        <v>9.5329268275210193E-3</v>
      </c>
      <c r="T438" s="6">
        <v>1.5469259012470659E-2</v>
      </c>
      <c r="U438" s="6">
        <v>1.982882756965075E-2</v>
      </c>
      <c r="V438" s="6">
        <v>2.271098846348435E-2</v>
      </c>
      <c r="W438" s="2">
        <f t="shared" si="89"/>
        <v>9.2006842362744937E-2</v>
      </c>
    </row>
    <row r="439" spans="1:23" hidden="1" x14ac:dyDescent="0.2">
      <c r="A439" t="str">
        <f t="shared" si="86"/>
        <v/>
      </c>
      <c r="B439" t="str">
        <f t="shared" si="87"/>
        <v>CAFood PreparationSteamer</v>
      </c>
      <c r="C439" t="str">
        <f t="shared" si="88"/>
        <v>CA2019 CPAFood Preparation_Steamer</v>
      </c>
      <c r="D439" t="s">
        <v>118</v>
      </c>
      <c r="E439" t="s">
        <v>120</v>
      </c>
      <c r="F439" s="4" t="s">
        <v>98</v>
      </c>
      <c r="G439" s="4" t="s">
        <v>32</v>
      </c>
      <c r="H439" s="4" t="s">
        <v>37</v>
      </c>
      <c r="I439" s="6">
        <v>0.12890301567549534</v>
      </c>
      <c r="J439" s="6">
        <v>0.27292081604591345</v>
      </c>
      <c r="K439" s="6">
        <v>0.23619730979935605</v>
      </c>
      <c r="L439" s="6">
        <v>0.27292081604591345</v>
      </c>
      <c r="M439" s="6">
        <v>2.8801631945617392</v>
      </c>
      <c r="N439" s="6">
        <v>0.92919286458649741</v>
      </c>
      <c r="O439" s="6">
        <v>0.93499601180908842</v>
      </c>
      <c r="P439" s="6">
        <v>0.34551613843020146</v>
      </c>
      <c r="Q439" s="6">
        <v>0.16216630105066226</v>
      </c>
      <c r="R439" s="6">
        <v>0.37602886657309259</v>
      </c>
      <c r="S439" s="6">
        <v>5.1071783831619887E-2</v>
      </c>
      <c r="T439" s="6">
        <v>8.28751407216754E-2</v>
      </c>
      <c r="U439" s="6">
        <v>0.10623113064794318</v>
      </c>
      <c r="V439" s="6">
        <v>0.12167204410516895</v>
      </c>
      <c r="W439" s="2">
        <f t="shared" si="89"/>
        <v>0.49291824527745476</v>
      </c>
    </row>
    <row r="440" spans="1:23" hidden="1" x14ac:dyDescent="0.2">
      <c r="A440" t="str">
        <f t="shared" si="86"/>
        <v/>
      </c>
      <c r="B440" t="str">
        <f t="shared" si="87"/>
        <v>CAOffice EquipmentDesktop Computer</v>
      </c>
      <c r="C440" t="str">
        <f t="shared" si="88"/>
        <v>CA2019 CPAOffice Equipment_Desktop Computer</v>
      </c>
      <c r="D440" t="s">
        <v>118</v>
      </c>
      <c r="E440" t="s">
        <v>120</v>
      </c>
      <c r="F440" s="4" t="s">
        <v>99</v>
      </c>
      <c r="G440" s="4" t="s">
        <v>38</v>
      </c>
      <c r="H440" s="4" t="s">
        <v>39</v>
      </c>
      <c r="I440" s="6">
        <v>2.3470947781525466</v>
      </c>
      <c r="J440" s="6">
        <v>1.2409215803071783</v>
      </c>
      <c r="K440" s="6">
        <v>0.30331821961957245</v>
      </c>
      <c r="L440" s="6">
        <v>0.10277080910218352</v>
      </c>
      <c r="M440" s="6">
        <v>0.29218666435561025</v>
      </c>
      <c r="N440" s="6">
        <v>0.15991333774385222</v>
      </c>
      <c r="O440" s="6">
        <v>0.55738272333901806</v>
      </c>
      <c r="P440" s="6">
        <v>0.47484456508507095</v>
      </c>
      <c r="Q440" s="6">
        <v>0.29010358746203213</v>
      </c>
      <c r="R440" s="6">
        <v>8.346119549146909E-2</v>
      </c>
      <c r="S440" s="6">
        <v>8.8429657837817741E-2</v>
      </c>
      <c r="T440" s="6">
        <v>6.490785995961576E-2</v>
      </c>
      <c r="U440" s="6">
        <v>5.31924604315597</v>
      </c>
      <c r="V440" s="6">
        <v>0.19753969006608063</v>
      </c>
      <c r="W440" s="2">
        <f t="shared" si="89"/>
        <v>0.82300862226271554</v>
      </c>
    </row>
    <row r="441" spans="1:23" hidden="1" x14ac:dyDescent="0.2">
      <c r="A441" t="str">
        <f t="shared" si="86"/>
        <v/>
      </c>
      <c r="B441" t="str">
        <f t="shared" si="87"/>
        <v>CAOffice EquipmentLaptop</v>
      </c>
      <c r="C441" t="str">
        <f t="shared" si="88"/>
        <v>CA2019 CPAOffice Equipment_Laptop</v>
      </c>
      <c r="D441" t="s">
        <v>118</v>
      </c>
      <c r="E441" t="s">
        <v>120</v>
      </c>
      <c r="F441" s="4" t="s">
        <v>100</v>
      </c>
      <c r="G441" s="4" t="s">
        <v>38</v>
      </c>
      <c r="H441" s="4" t="s">
        <v>40</v>
      </c>
      <c r="I441" s="6">
        <v>0.36241904662649616</v>
      </c>
      <c r="J441" s="6">
        <v>0.19161289107684371</v>
      </c>
      <c r="K441" s="6">
        <v>4.6835901558904575E-2</v>
      </c>
      <c r="L441" s="6">
        <v>1.5869021993719513E-2</v>
      </c>
      <c r="M441" s="6">
        <v>3.6093646773340093E-2</v>
      </c>
      <c r="N441" s="6">
        <v>2.4692500681036008E-2</v>
      </c>
      <c r="O441" s="6">
        <v>3.4426579970939349E-2</v>
      </c>
      <c r="P441" s="6">
        <v>2.1996476176734902E-2</v>
      </c>
      <c r="Q441" s="6">
        <v>1.7918162755007867E-2</v>
      </c>
      <c r="R441" s="6">
        <v>1.2887390480300376E-2</v>
      </c>
      <c r="S441" s="6">
        <v>1.0923663615259838E-2</v>
      </c>
      <c r="T441" s="6">
        <v>8.0180297597172399E-3</v>
      </c>
      <c r="U441" s="6">
        <v>0.32854166737139817</v>
      </c>
      <c r="V441" s="6">
        <v>3.0502452142556567E-2</v>
      </c>
      <c r="W441" s="2">
        <f t="shared" si="89"/>
        <v>8.1624102213018176E-2</v>
      </c>
    </row>
    <row r="442" spans="1:23" hidden="1" x14ac:dyDescent="0.2">
      <c r="A442" t="str">
        <f t="shared" si="86"/>
        <v/>
      </c>
      <c r="B442" t="str">
        <f t="shared" si="87"/>
        <v>CAOffice EquipmentServer</v>
      </c>
      <c r="C442" t="str">
        <f t="shared" si="88"/>
        <v>CA2019 CPAOffice Equipment_Server</v>
      </c>
      <c r="D442" t="s">
        <v>118</v>
      </c>
      <c r="E442" t="s">
        <v>120</v>
      </c>
      <c r="F442" s="4" t="s">
        <v>101</v>
      </c>
      <c r="G442" s="4" t="s">
        <v>38</v>
      </c>
      <c r="H442" s="4" t="s">
        <v>41</v>
      </c>
      <c r="I442" s="6">
        <v>0.23010733119142612</v>
      </c>
      <c r="J442" s="6">
        <v>0.36497693538446419</v>
      </c>
      <c r="K442" s="6">
        <v>4.4605620532290065E-2</v>
      </c>
      <c r="L442" s="6">
        <v>0.12090683423786296</v>
      </c>
      <c r="M442" s="6">
        <v>0.34374901688895326</v>
      </c>
      <c r="N442" s="6">
        <v>9.4066669261089544E-2</v>
      </c>
      <c r="O442" s="6">
        <v>6.557443803988447E-2</v>
      </c>
      <c r="P442" s="6">
        <v>5.586406648059658E-2</v>
      </c>
      <c r="Q442" s="6">
        <v>6.8259667638125202E-2</v>
      </c>
      <c r="R442" s="6">
        <v>4.9094820877334765E-2</v>
      </c>
      <c r="S442" s="6">
        <v>0.10403489157390321</v>
      </c>
      <c r="T442" s="6">
        <v>7.6362188187783231E-2</v>
      </c>
      <c r="U442" s="6">
        <v>62.579365213599644</v>
      </c>
      <c r="V442" s="6">
        <v>0.11619981768592978</v>
      </c>
      <c r="W442" s="2">
        <f t="shared" si="89"/>
        <v>4.59379767939852</v>
      </c>
    </row>
    <row r="443" spans="1:23" hidden="1" x14ac:dyDescent="0.2">
      <c r="A443" t="str">
        <f t="shared" si="86"/>
        <v/>
      </c>
      <c r="B443" t="str">
        <f t="shared" si="87"/>
        <v>CAOffice EquipmentMonitor</v>
      </c>
      <c r="C443" t="str">
        <f t="shared" si="88"/>
        <v>CA2019 CPAOffice Equipment_Monitor</v>
      </c>
      <c r="D443" t="s">
        <v>118</v>
      </c>
      <c r="E443" t="s">
        <v>120</v>
      </c>
      <c r="F443" s="4" t="s">
        <v>102</v>
      </c>
      <c r="G443" s="4" t="s">
        <v>38</v>
      </c>
      <c r="H443" s="4" t="s">
        <v>42</v>
      </c>
      <c r="I443" s="6">
        <v>0.41419319614456707</v>
      </c>
      <c r="J443" s="6">
        <v>0.21898616123067852</v>
      </c>
      <c r="K443" s="6">
        <v>5.3526744638748076E-2</v>
      </c>
      <c r="L443" s="6">
        <v>1.8136025135679443E-2</v>
      </c>
      <c r="M443" s="6">
        <v>5.1562352533342994E-2</v>
      </c>
      <c r="N443" s="6">
        <v>2.8220000778326863E-2</v>
      </c>
      <c r="O443" s="6">
        <v>9.8361657059826704E-2</v>
      </c>
      <c r="P443" s="6">
        <v>8.3796099720894857E-2</v>
      </c>
      <c r="Q443" s="6">
        <v>5.1194750728593898E-2</v>
      </c>
      <c r="R443" s="6">
        <v>1.4728446263200428E-2</v>
      </c>
      <c r="S443" s="6">
        <v>1.560523373608548E-2</v>
      </c>
      <c r="T443" s="6">
        <v>1.1454328228167485E-2</v>
      </c>
      <c r="U443" s="6">
        <v>0.93869047820399465</v>
      </c>
      <c r="V443" s="6">
        <v>3.4859945305778933E-2</v>
      </c>
      <c r="W443" s="2">
        <f t="shared" si="89"/>
        <v>0.14523681569342037</v>
      </c>
    </row>
    <row r="444" spans="1:23" hidden="1" x14ac:dyDescent="0.2">
      <c r="A444" t="str">
        <f t="shared" si="86"/>
        <v/>
      </c>
      <c r="B444" t="str">
        <f t="shared" si="87"/>
        <v>CAOffice EquipmentPrinter/Copier/Fax</v>
      </c>
      <c r="C444" t="str">
        <f t="shared" si="88"/>
        <v>CA2019 CPAOffice Equipment_Printer/Copier/Fax</v>
      </c>
      <c r="D444" t="s">
        <v>118</v>
      </c>
      <c r="E444" t="s">
        <v>120</v>
      </c>
      <c r="F444" s="4" t="s">
        <v>103</v>
      </c>
      <c r="G444" s="4" t="s">
        <v>38</v>
      </c>
      <c r="H444" s="4" t="s">
        <v>43</v>
      </c>
      <c r="I444" s="6">
        <v>0.21415626542022179</v>
      </c>
      <c r="J444" s="6">
        <v>0.16983834683092186</v>
      </c>
      <c r="K444" s="6">
        <v>4.1513553959739019E-2</v>
      </c>
      <c r="L444" s="6">
        <v>1.1252555905149413E-2</v>
      </c>
      <c r="M444" s="6">
        <v>6.3984059367121926E-2</v>
      </c>
      <c r="N444" s="6">
        <v>1.7509191458759329E-2</v>
      </c>
      <c r="O444" s="6">
        <v>6.1028810707334138E-2</v>
      </c>
      <c r="P444" s="6">
        <v>6.498945397962469E-2</v>
      </c>
      <c r="Q444" s="6">
        <v>3.1763949945700705E-2</v>
      </c>
      <c r="R444" s="6">
        <v>9.1383124875914455E-3</v>
      </c>
      <c r="S444" s="6">
        <v>9.68231813280661E-3</v>
      </c>
      <c r="T444" s="6">
        <v>7.1068752816082232E-3</v>
      </c>
      <c r="U444" s="6">
        <v>0.58241356662225263</v>
      </c>
      <c r="V444" s="6">
        <v>2.1628966682011197E-2</v>
      </c>
      <c r="W444" s="2">
        <f t="shared" si="89"/>
        <v>9.3286159055774504E-2</v>
      </c>
    </row>
    <row r="445" spans="1:23" hidden="1" x14ac:dyDescent="0.2">
      <c r="A445" t="str">
        <f t="shared" si="86"/>
        <v/>
      </c>
      <c r="B445" t="str">
        <f t="shared" si="87"/>
        <v>CAOffice EquipmentPOS Terminal</v>
      </c>
      <c r="C445" t="str">
        <f t="shared" si="88"/>
        <v>CA2019 CPAOffice Equipment_POS Terminal</v>
      </c>
      <c r="D445" t="s">
        <v>118</v>
      </c>
      <c r="E445" t="s">
        <v>120</v>
      </c>
      <c r="F445" s="4" t="s">
        <v>104</v>
      </c>
      <c r="G445" s="4" t="s">
        <v>38</v>
      </c>
      <c r="H445" s="4" t="s">
        <v>44</v>
      </c>
      <c r="I445" s="6">
        <v>3.0728916519521702E-2</v>
      </c>
      <c r="J445" s="6">
        <v>9.7479256492267324E-2</v>
      </c>
      <c r="K445" s="6">
        <v>7.1480506902994838E-3</v>
      </c>
      <c r="L445" s="6">
        <v>3.229220031102923E-2</v>
      </c>
      <c r="M445" s="6">
        <v>9.1809633260757931E-2</v>
      </c>
      <c r="N445" s="6">
        <v>6.280909895454001E-2</v>
      </c>
      <c r="O445" s="6">
        <v>4.3784598732881194E-2</v>
      </c>
      <c r="P445" s="6">
        <v>1.8650451361490836E-2</v>
      </c>
      <c r="Q445" s="6">
        <v>9.1155097825079689E-3</v>
      </c>
      <c r="R445" s="6">
        <v>1.3112408409321492E-2</v>
      </c>
      <c r="S445" s="6">
        <v>2.7785985624529982E-2</v>
      </c>
      <c r="T445" s="6">
        <v>2.0395067761820439E-2</v>
      </c>
      <c r="U445" s="6">
        <v>0.16713905459132239</v>
      </c>
      <c r="V445" s="6">
        <v>3.1035034640283742E-2</v>
      </c>
      <c r="W445" s="2">
        <f t="shared" si="89"/>
        <v>4.6663233366612419E-2</v>
      </c>
    </row>
    <row r="446" spans="1:23" hidden="1" x14ac:dyDescent="0.2">
      <c r="A446" t="str">
        <f t="shared" si="86"/>
        <v/>
      </c>
      <c r="B446" t="str">
        <f t="shared" si="87"/>
        <v>CAMiscellaneousNon-HVAC Motors</v>
      </c>
      <c r="C446" t="str">
        <f t="shared" si="88"/>
        <v>CA2019 CPAMiscellaneous_Non-HVAC Motors</v>
      </c>
      <c r="D446" t="s">
        <v>118</v>
      </c>
      <c r="E446" t="s">
        <v>120</v>
      </c>
      <c r="F446" s="4" t="s">
        <v>105</v>
      </c>
      <c r="G446" s="4" t="s">
        <v>45</v>
      </c>
      <c r="H446" s="4" t="s">
        <v>46</v>
      </c>
      <c r="I446" s="6">
        <v>0.34970607620581934</v>
      </c>
      <c r="J446" s="6">
        <v>0.27766233454190875</v>
      </c>
      <c r="K446" s="6">
        <v>0.20610713872604935</v>
      </c>
      <c r="L446" s="6">
        <v>0.13477335449362993</v>
      </c>
      <c r="M446" s="6">
        <v>0.53650370186453411</v>
      </c>
      <c r="N446" s="6">
        <v>0.19960873284923242</v>
      </c>
      <c r="O446" s="6">
        <v>0.62845690994842895</v>
      </c>
      <c r="P446" s="6">
        <v>7.915155789703314E-2</v>
      </c>
      <c r="Q446" s="6">
        <v>7.1512654028684924E-2</v>
      </c>
      <c r="R446" s="6">
        <v>0.13640391008932889</v>
      </c>
      <c r="S446" s="6">
        <v>0.12372939041745885</v>
      </c>
      <c r="T446" s="6">
        <v>9.0513998326829825E-2</v>
      </c>
      <c r="U446" s="6">
        <v>5.3779636330792711</v>
      </c>
      <c r="V446" s="6">
        <v>0.14556445486807967</v>
      </c>
      <c r="W446" s="2">
        <f t="shared" si="89"/>
        <v>0.59697556052402057</v>
      </c>
    </row>
    <row r="447" spans="1:23" hidden="1" x14ac:dyDescent="0.2">
      <c r="A447" t="str">
        <f t="shared" si="86"/>
        <v/>
      </c>
      <c r="B447" t="str">
        <f t="shared" si="87"/>
        <v>CAMiscellaneousPool Pump</v>
      </c>
      <c r="C447" t="str">
        <f t="shared" si="88"/>
        <v>CA2019 CPAMiscellaneous_Pool Pump</v>
      </c>
      <c r="D447" t="s">
        <v>118</v>
      </c>
      <c r="E447" t="s">
        <v>120</v>
      </c>
      <c r="F447" s="4" t="s">
        <v>106</v>
      </c>
      <c r="G447" s="4" t="s">
        <v>45</v>
      </c>
      <c r="H447" s="4" t="s">
        <v>47</v>
      </c>
      <c r="I447" s="6">
        <v>0</v>
      </c>
      <c r="J447" s="6">
        <v>0</v>
      </c>
      <c r="K447" s="6">
        <v>0</v>
      </c>
      <c r="L447" s="6">
        <v>0</v>
      </c>
      <c r="M447" s="6">
        <v>0</v>
      </c>
      <c r="N447" s="6">
        <v>0</v>
      </c>
      <c r="O447" s="6">
        <v>0</v>
      </c>
      <c r="P447" s="6">
        <v>1.1987839402470968E-2</v>
      </c>
      <c r="Q447" s="6">
        <v>2.1661789976530003E-2</v>
      </c>
      <c r="R447" s="6">
        <v>1.3772634099821103E-2</v>
      </c>
      <c r="S447" s="6">
        <v>0</v>
      </c>
      <c r="T447" s="6">
        <v>0</v>
      </c>
      <c r="U447" s="6">
        <v>0</v>
      </c>
      <c r="V447" s="6">
        <v>1.1023177269213175E-2</v>
      </c>
      <c r="W447" s="2">
        <f t="shared" si="89"/>
        <v>4.1746743391453747E-3</v>
      </c>
    </row>
    <row r="448" spans="1:23" hidden="1" x14ac:dyDescent="0.2">
      <c r="A448" t="str">
        <f t="shared" si="86"/>
        <v/>
      </c>
      <c r="B448" t="str">
        <f t="shared" si="87"/>
        <v>CAMiscellaneousPool Heater</v>
      </c>
      <c r="C448" t="str">
        <f t="shared" si="88"/>
        <v>CA2019 CPAMiscellaneous_Pool Heater</v>
      </c>
      <c r="D448" t="s">
        <v>118</v>
      </c>
      <c r="E448" t="s">
        <v>120</v>
      </c>
      <c r="F448" s="4" t="s">
        <v>107</v>
      </c>
      <c r="G448" s="4" t="s">
        <v>45</v>
      </c>
      <c r="H448" s="4" t="s">
        <v>48</v>
      </c>
      <c r="I448" s="6">
        <v>0</v>
      </c>
      <c r="J448" s="6">
        <v>0</v>
      </c>
      <c r="K448" s="6">
        <v>0</v>
      </c>
      <c r="L448" s="6">
        <v>0</v>
      </c>
      <c r="M448" s="6">
        <v>0</v>
      </c>
      <c r="N448" s="6">
        <v>0</v>
      </c>
      <c r="O448" s="6">
        <v>0</v>
      </c>
      <c r="P448" s="6">
        <v>1.5538002324426835E-2</v>
      </c>
      <c r="Q448" s="6">
        <v>1.4038432269003873E-2</v>
      </c>
      <c r="R448" s="6">
        <v>1.7851358653702888E-2</v>
      </c>
      <c r="S448" s="6">
        <v>0</v>
      </c>
      <c r="T448" s="6">
        <v>0</v>
      </c>
      <c r="U448" s="6">
        <v>0</v>
      </c>
      <c r="V448" s="6">
        <v>1.4287658374560723E-2</v>
      </c>
      <c r="W448" s="2">
        <f t="shared" si="89"/>
        <v>4.4082465444067369E-3</v>
      </c>
    </row>
    <row r="449" spans="1:23" hidden="1" x14ac:dyDescent="0.2">
      <c r="A449" t="str">
        <f t="shared" si="86"/>
        <v/>
      </c>
      <c r="B449" t="str">
        <f t="shared" si="87"/>
        <v>CAMiscellaneousClothes Washer</v>
      </c>
      <c r="C449" t="str">
        <f t="shared" si="88"/>
        <v>CA2019 CPAMiscellaneous_Clothes Washer</v>
      </c>
      <c r="D449" t="s">
        <v>118</v>
      </c>
      <c r="E449" t="s">
        <v>120</v>
      </c>
      <c r="F449" s="4" t="s">
        <v>108</v>
      </c>
      <c r="G449" s="4" t="s">
        <v>45</v>
      </c>
      <c r="H449" s="4" t="s">
        <v>49</v>
      </c>
      <c r="I449" s="6">
        <v>0</v>
      </c>
      <c r="J449" s="6">
        <v>0</v>
      </c>
      <c r="K449" s="6">
        <v>1.9686733529828753E-3</v>
      </c>
      <c r="L449" s="6">
        <v>4.291048389099948E-3</v>
      </c>
      <c r="M449" s="6">
        <v>0</v>
      </c>
      <c r="N449" s="6">
        <v>0</v>
      </c>
      <c r="O449" s="6">
        <v>3.7517695279768726E-2</v>
      </c>
      <c r="P449" s="6">
        <v>3.7801592861391813E-3</v>
      </c>
      <c r="Q449" s="6">
        <v>6.8306734670885031E-3</v>
      </c>
      <c r="R449" s="6">
        <v>2.1714818216660693E-2</v>
      </c>
      <c r="S449" s="6">
        <v>0</v>
      </c>
      <c r="T449" s="6">
        <v>0</v>
      </c>
      <c r="U449" s="6">
        <v>0</v>
      </c>
      <c r="V449" s="6">
        <v>1.3903878594965335E-3</v>
      </c>
      <c r="W449" s="2">
        <f t="shared" si="89"/>
        <v>5.5352468465168902E-3</v>
      </c>
    </row>
    <row r="450" spans="1:23" hidden="1" x14ac:dyDescent="0.2">
      <c r="A450" t="str">
        <f t="shared" si="86"/>
        <v/>
      </c>
      <c r="B450" t="str">
        <f t="shared" si="87"/>
        <v>CAMiscellaneousClothes Dryer</v>
      </c>
      <c r="C450" t="str">
        <f t="shared" si="88"/>
        <v>CA2019 CPAMiscellaneous_Clothes Dryer</v>
      </c>
      <c r="D450" t="s">
        <v>118</v>
      </c>
      <c r="E450" t="s">
        <v>120</v>
      </c>
      <c r="F450" s="4" t="s">
        <v>109</v>
      </c>
      <c r="G450" s="4" t="s">
        <v>45</v>
      </c>
      <c r="H450" s="4" t="s">
        <v>50</v>
      </c>
      <c r="I450" s="6">
        <v>0</v>
      </c>
      <c r="J450" s="6">
        <v>0</v>
      </c>
      <c r="K450" s="6">
        <v>6.3900968903705287E-3</v>
      </c>
      <c r="L450" s="6">
        <v>1.3928270490414653E-2</v>
      </c>
      <c r="M450" s="6">
        <v>0</v>
      </c>
      <c r="N450" s="6">
        <v>0</v>
      </c>
      <c r="O450" s="6">
        <v>0.12177830698925737</v>
      </c>
      <c r="P450" s="6">
        <v>1.2269980727307273E-2</v>
      </c>
      <c r="Q450" s="6">
        <v>2.2171613800249582E-2</v>
      </c>
      <c r="R450" s="6">
        <v>7.0483908440676632E-2</v>
      </c>
      <c r="S450" s="6">
        <v>0</v>
      </c>
      <c r="T450" s="6">
        <v>0</v>
      </c>
      <c r="U450" s="6">
        <v>0</v>
      </c>
      <c r="V450" s="6">
        <v>4.513045866098549E-3</v>
      </c>
      <c r="W450" s="2">
        <f t="shared" si="89"/>
        <v>1.7966801657455334E-2</v>
      </c>
    </row>
    <row r="451" spans="1:23" hidden="1" x14ac:dyDescent="0.2">
      <c r="A451" t="str">
        <f t="shared" ref="A451" si="90">IF(D451=D450,"",1)</f>
        <v/>
      </c>
      <c r="B451" t="str">
        <f t="shared" ref="B451" si="91">D451&amp;G451&amp;H451</f>
        <v>CAMiscellaneousOther Miscellaneous</v>
      </c>
      <c r="C451" t="str">
        <f t="shared" ref="C451" si="92">D451&amp;E451&amp;F451</f>
        <v>CA2019 CPAMiscellaneous_Other Miscellaneous</v>
      </c>
      <c r="D451" t="s">
        <v>118</v>
      </c>
      <c r="E451" t="s">
        <v>120</v>
      </c>
      <c r="F451" s="4" t="s">
        <v>110</v>
      </c>
      <c r="G451" s="4" t="s">
        <v>45</v>
      </c>
      <c r="H451" s="4" t="s">
        <v>51</v>
      </c>
      <c r="I451" s="6">
        <v>1.4165599041710997</v>
      </c>
      <c r="J451" s="6">
        <v>1.185323350020639</v>
      </c>
      <c r="K451" s="6">
        <v>0.77937334524492241</v>
      </c>
      <c r="L451" s="6">
        <v>0.57533912298715773</v>
      </c>
      <c r="M451" s="6">
        <v>2.1479546287285007</v>
      </c>
      <c r="N451" s="6">
        <v>0.6327106585184562</v>
      </c>
      <c r="O451" s="6">
        <v>4.8901208443826487</v>
      </c>
      <c r="P451" s="6">
        <v>0.34841495141471746</v>
      </c>
      <c r="Q451" s="6">
        <v>0.32695956250364228</v>
      </c>
      <c r="R451" s="6">
        <v>0.63150767203508928</v>
      </c>
      <c r="S451" s="6">
        <v>0.43182900057782703</v>
      </c>
      <c r="T451" s="6">
        <v>0.31863844979251033</v>
      </c>
      <c r="U451" s="6">
        <v>18.389281199746843</v>
      </c>
      <c r="V451" s="6">
        <v>0.56511634024435553</v>
      </c>
      <c r="W451" s="2">
        <f t="shared" si="89"/>
        <v>2.3313663593120295</v>
      </c>
    </row>
    <row r="452" spans="1:23" hidden="1" x14ac:dyDescent="0.2">
      <c r="A452" t="e">
        <f>IF(D452=#REF!,"",1)</f>
        <v>#REF!</v>
      </c>
      <c r="B452" t="str">
        <f t="shared" ref="B452:B481" si="93">D452&amp;G452&amp;H452</f>
        <v/>
      </c>
      <c r="W452" s="2"/>
    </row>
    <row r="453" spans="1:23" hidden="1" x14ac:dyDescent="0.2">
      <c r="A453" t="str">
        <f t="shared" ref="A453:A480" si="94">IF(D453=D452,"",1)</f>
        <v/>
      </c>
      <c r="B453" t="str">
        <f t="shared" si="93"/>
        <v/>
      </c>
      <c r="W453" s="2"/>
    </row>
    <row r="454" spans="1:23" hidden="1" x14ac:dyDescent="0.2">
      <c r="A454" t="str">
        <f t="shared" si="94"/>
        <v/>
      </c>
      <c r="B454" t="str">
        <f t="shared" si="93"/>
        <v/>
      </c>
      <c r="W454" s="2"/>
    </row>
    <row r="455" spans="1:23" hidden="1" x14ac:dyDescent="0.2">
      <c r="A455" t="str">
        <f t="shared" si="94"/>
        <v/>
      </c>
      <c r="B455" t="str">
        <f t="shared" si="93"/>
        <v/>
      </c>
      <c r="W455" s="2"/>
    </row>
    <row r="456" spans="1:23" hidden="1" x14ac:dyDescent="0.2">
      <c r="A456" t="str">
        <f t="shared" si="94"/>
        <v/>
      </c>
      <c r="B456" t="str">
        <f t="shared" si="93"/>
        <v/>
      </c>
      <c r="W456" s="2"/>
    </row>
    <row r="457" spans="1:23" hidden="1" x14ac:dyDescent="0.2">
      <c r="A457" t="str">
        <f t="shared" si="94"/>
        <v/>
      </c>
      <c r="B457" t="str">
        <f t="shared" si="93"/>
        <v/>
      </c>
      <c r="W457" s="2"/>
    </row>
    <row r="458" spans="1:23" hidden="1" x14ac:dyDescent="0.2">
      <c r="A458" t="str">
        <f t="shared" si="94"/>
        <v/>
      </c>
      <c r="B458" t="str">
        <f t="shared" si="93"/>
        <v/>
      </c>
      <c r="W458" s="2"/>
    </row>
    <row r="459" spans="1:23" hidden="1" x14ac:dyDescent="0.2">
      <c r="A459" t="str">
        <f t="shared" si="94"/>
        <v/>
      </c>
      <c r="B459" t="str">
        <f t="shared" si="93"/>
        <v/>
      </c>
      <c r="W459" s="2"/>
    </row>
    <row r="460" spans="1:23" hidden="1" x14ac:dyDescent="0.2">
      <c r="A460" t="str">
        <f t="shared" si="94"/>
        <v/>
      </c>
      <c r="B460" t="str">
        <f t="shared" si="93"/>
        <v/>
      </c>
      <c r="W460" s="2"/>
    </row>
    <row r="461" spans="1:23" hidden="1" x14ac:dyDescent="0.2">
      <c r="A461" t="str">
        <f t="shared" si="94"/>
        <v/>
      </c>
      <c r="B461" t="str">
        <f t="shared" si="93"/>
        <v/>
      </c>
      <c r="W461" s="2"/>
    </row>
    <row r="462" spans="1:23" hidden="1" x14ac:dyDescent="0.2">
      <c r="A462" t="str">
        <f t="shared" si="94"/>
        <v/>
      </c>
      <c r="B462" t="str">
        <f t="shared" si="93"/>
        <v/>
      </c>
      <c r="W462" s="2"/>
    </row>
    <row r="463" spans="1:23" hidden="1" x14ac:dyDescent="0.2">
      <c r="A463" t="str">
        <f t="shared" si="94"/>
        <v/>
      </c>
      <c r="B463" t="str">
        <f t="shared" si="93"/>
        <v/>
      </c>
      <c r="W463" s="2"/>
    </row>
    <row r="464" spans="1:23" hidden="1" x14ac:dyDescent="0.2">
      <c r="A464" t="str">
        <f t="shared" si="94"/>
        <v/>
      </c>
      <c r="B464" t="str">
        <f t="shared" si="93"/>
        <v/>
      </c>
      <c r="W464" s="2"/>
    </row>
    <row r="465" spans="1:23" hidden="1" x14ac:dyDescent="0.2">
      <c r="A465" t="str">
        <f t="shared" si="94"/>
        <v/>
      </c>
      <c r="B465" t="str">
        <f t="shared" si="93"/>
        <v/>
      </c>
      <c r="W465" s="2"/>
    </row>
    <row r="466" spans="1:23" hidden="1" x14ac:dyDescent="0.2">
      <c r="A466" t="str">
        <f t="shared" si="94"/>
        <v/>
      </c>
      <c r="B466" t="str">
        <f t="shared" si="93"/>
        <v/>
      </c>
      <c r="W466" s="2"/>
    </row>
    <row r="467" spans="1:23" hidden="1" x14ac:dyDescent="0.2">
      <c r="A467" t="str">
        <f t="shared" si="94"/>
        <v/>
      </c>
      <c r="B467" t="str">
        <f t="shared" si="93"/>
        <v/>
      </c>
      <c r="W467" s="2"/>
    </row>
    <row r="468" spans="1:23" hidden="1" x14ac:dyDescent="0.2">
      <c r="A468" t="str">
        <f t="shared" si="94"/>
        <v/>
      </c>
      <c r="B468" t="str">
        <f t="shared" si="93"/>
        <v/>
      </c>
      <c r="W468" s="2"/>
    </row>
    <row r="469" spans="1:23" hidden="1" x14ac:dyDescent="0.2">
      <c r="A469" t="str">
        <f t="shared" si="94"/>
        <v/>
      </c>
      <c r="B469" t="str">
        <f t="shared" si="93"/>
        <v/>
      </c>
      <c r="W469" s="2"/>
    </row>
    <row r="470" spans="1:23" hidden="1" x14ac:dyDescent="0.2">
      <c r="A470" t="str">
        <f t="shared" si="94"/>
        <v/>
      </c>
      <c r="B470" t="str">
        <f t="shared" si="93"/>
        <v/>
      </c>
      <c r="W470" s="2"/>
    </row>
    <row r="471" spans="1:23" hidden="1" x14ac:dyDescent="0.2">
      <c r="A471" t="str">
        <f t="shared" si="94"/>
        <v/>
      </c>
      <c r="B471" t="str">
        <f t="shared" si="93"/>
        <v/>
      </c>
      <c r="W471" s="2"/>
    </row>
    <row r="472" spans="1:23" hidden="1" x14ac:dyDescent="0.2">
      <c r="A472" t="str">
        <f t="shared" si="94"/>
        <v/>
      </c>
      <c r="B472" t="str">
        <f t="shared" si="93"/>
        <v/>
      </c>
      <c r="W472" s="2"/>
    </row>
    <row r="473" spans="1:23" hidden="1" x14ac:dyDescent="0.2">
      <c r="A473" t="str">
        <f t="shared" si="94"/>
        <v/>
      </c>
      <c r="B473" t="str">
        <f t="shared" si="93"/>
        <v/>
      </c>
      <c r="W473" s="2"/>
    </row>
    <row r="474" spans="1:23" hidden="1" x14ac:dyDescent="0.2">
      <c r="A474" t="str">
        <f t="shared" si="94"/>
        <v/>
      </c>
      <c r="B474" t="str">
        <f t="shared" si="93"/>
        <v/>
      </c>
      <c r="W474" s="2"/>
    </row>
    <row r="475" spans="1:23" hidden="1" x14ac:dyDescent="0.2">
      <c r="A475" t="str">
        <f t="shared" si="94"/>
        <v/>
      </c>
      <c r="B475" t="str">
        <f t="shared" si="93"/>
        <v/>
      </c>
      <c r="I475" s="6"/>
      <c r="J475" s="6"/>
      <c r="K475" s="6"/>
      <c r="L475" s="6"/>
      <c r="M475" s="6"/>
      <c r="N475" s="6"/>
      <c r="O475" s="6"/>
      <c r="P475" s="6"/>
      <c r="Q475" s="6"/>
      <c r="R475" s="6"/>
      <c r="S475" s="6"/>
      <c r="T475" s="6"/>
      <c r="U475" s="6"/>
      <c r="V475" s="6"/>
      <c r="W475" s="2"/>
    </row>
    <row r="476" spans="1:23" hidden="1" x14ac:dyDescent="0.2">
      <c r="A476" t="str">
        <f t="shared" si="94"/>
        <v/>
      </c>
      <c r="B476" t="str">
        <f t="shared" si="93"/>
        <v/>
      </c>
      <c r="I476" s="6"/>
      <c r="J476" s="6"/>
      <c r="K476" s="6"/>
      <c r="L476" s="6"/>
      <c r="M476" s="6"/>
      <c r="N476" s="6"/>
      <c r="O476" s="6"/>
      <c r="P476" s="6"/>
      <c r="Q476" s="6"/>
      <c r="R476" s="6"/>
      <c r="S476" s="6"/>
      <c r="T476" s="6"/>
      <c r="U476" s="6"/>
      <c r="V476" s="6"/>
      <c r="W476" s="2"/>
    </row>
    <row r="477" spans="1:23" hidden="1" x14ac:dyDescent="0.2">
      <c r="A477" t="str">
        <f t="shared" si="94"/>
        <v/>
      </c>
      <c r="B477" t="str">
        <f t="shared" si="93"/>
        <v/>
      </c>
      <c r="I477" s="6"/>
      <c r="J477" s="6"/>
      <c r="K477" s="6"/>
      <c r="L477" s="6"/>
      <c r="M477" s="6"/>
      <c r="N477" s="6"/>
      <c r="O477" s="6"/>
      <c r="P477" s="6"/>
      <c r="Q477" s="6"/>
      <c r="R477" s="6"/>
      <c r="S477" s="6"/>
      <c r="T477" s="6"/>
      <c r="U477" s="6"/>
      <c r="V477" s="6"/>
      <c r="W477" s="2"/>
    </row>
    <row r="478" spans="1:23" hidden="1" x14ac:dyDescent="0.2">
      <c r="A478" t="str">
        <f t="shared" si="94"/>
        <v/>
      </c>
      <c r="B478" t="str">
        <f t="shared" si="93"/>
        <v/>
      </c>
      <c r="I478" s="6"/>
      <c r="J478" s="6"/>
      <c r="K478" s="6"/>
      <c r="L478" s="6"/>
      <c r="M478" s="6"/>
      <c r="N478" s="6"/>
      <c r="O478" s="6"/>
      <c r="P478" s="6"/>
      <c r="Q478" s="6"/>
      <c r="R478" s="6"/>
      <c r="S478" s="6"/>
      <c r="T478" s="6"/>
      <c r="U478" s="6"/>
      <c r="V478" s="6"/>
      <c r="W478" s="2"/>
    </row>
    <row r="479" spans="1:23" hidden="1" x14ac:dyDescent="0.2">
      <c r="A479" t="str">
        <f t="shared" si="94"/>
        <v/>
      </c>
      <c r="B479" t="str">
        <f t="shared" si="93"/>
        <v/>
      </c>
      <c r="I479" s="6"/>
      <c r="J479" s="6"/>
      <c r="K479" s="6"/>
      <c r="L479" s="6"/>
      <c r="M479" s="6"/>
      <c r="N479" s="6"/>
      <c r="O479" s="6"/>
      <c r="P479" s="6"/>
      <c r="Q479" s="6"/>
      <c r="R479" s="6"/>
      <c r="S479" s="6"/>
      <c r="T479" s="6"/>
      <c r="U479" s="6"/>
      <c r="V479" s="6"/>
      <c r="W479" s="2"/>
    </row>
    <row r="480" spans="1:23" hidden="1" x14ac:dyDescent="0.2">
      <c r="A480" t="str">
        <f t="shared" si="94"/>
        <v/>
      </c>
      <c r="B480" t="str">
        <f t="shared" si="93"/>
        <v/>
      </c>
      <c r="I480" s="6"/>
      <c r="J480" s="6"/>
      <c r="K480" s="6"/>
      <c r="L480" s="6"/>
      <c r="M480" s="6"/>
      <c r="N480" s="6"/>
      <c r="O480" s="6"/>
      <c r="P480" s="6"/>
      <c r="Q480" s="6"/>
      <c r="R480" s="6"/>
      <c r="S480" s="6"/>
      <c r="T480" s="6"/>
      <c r="U480" s="6"/>
      <c r="V480" s="6"/>
      <c r="W480" s="2"/>
    </row>
    <row r="481" spans="1:23" hidden="1" x14ac:dyDescent="0.2">
      <c r="A481" t="str">
        <f t="shared" ref="A481" si="95">IF(D481=D480,"",1)</f>
        <v/>
      </c>
      <c r="B481" t="str">
        <f t="shared" si="93"/>
        <v/>
      </c>
      <c r="I481" s="6"/>
      <c r="J481" s="6"/>
      <c r="K481" s="6"/>
      <c r="L481" s="6"/>
      <c r="M481" s="6"/>
      <c r="N481" s="6"/>
      <c r="O481" s="6"/>
      <c r="P481" s="6"/>
      <c r="Q481" s="6"/>
      <c r="R481" s="6"/>
      <c r="S481" s="6"/>
      <c r="T481" s="6"/>
      <c r="U481" s="6"/>
      <c r="V481" s="6"/>
      <c r="W481" s="2"/>
    </row>
  </sheetData>
  <autoFilter ref="A1:BI481" xr:uid="{00000000-0009-0000-0000-000005000000}">
    <filterColumn colId="4">
      <filters>
        <filter val="2014 CPA"/>
        <filter val="2016 CPA"/>
      </filters>
    </filterColumn>
  </autoFilter>
  <phoneticPr fontId="4" type="noConversion"/>
  <conditionalFormatting sqref="AU182:AU226">
    <cfRule type="colorScale" priority="159">
      <colorScale>
        <cfvo type="min"/>
        <cfvo type="num" val="0"/>
        <cfvo type="num" val="1"/>
        <color rgb="FFFFC000"/>
        <color theme="0"/>
        <color rgb="FFF8696B"/>
      </colorScale>
    </cfRule>
  </conditionalFormatting>
  <conditionalFormatting sqref="AV182:AV226">
    <cfRule type="colorScale" priority="158">
      <colorScale>
        <cfvo type="min"/>
        <cfvo type="num" val="0"/>
        <cfvo type="num" val="1"/>
        <color rgb="FFFFC000"/>
        <color theme="0"/>
        <color rgb="FFF8696B"/>
      </colorScale>
    </cfRule>
  </conditionalFormatting>
  <conditionalFormatting sqref="AW182:AW226">
    <cfRule type="colorScale" priority="157">
      <colorScale>
        <cfvo type="min"/>
        <cfvo type="num" val="0"/>
        <cfvo type="num" val="1"/>
        <color rgb="FFFFC000"/>
        <color theme="0"/>
        <color rgb="FFF8696B"/>
      </colorScale>
    </cfRule>
  </conditionalFormatting>
  <conditionalFormatting sqref="AX182:AX226">
    <cfRule type="colorScale" priority="156">
      <colorScale>
        <cfvo type="min"/>
        <cfvo type="num" val="0"/>
        <cfvo type="num" val="1"/>
        <color rgb="FFFFC000"/>
        <color theme="0"/>
        <color rgb="FFF8696B"/>
      </colorScale>
    </cfRule>
  </conditionalFormatting>
  <conditionalFormatting sqref="AY182:AY226">
    <cfRule type="colorScale" priority="154">
      <colorScale>
        <cfvo type="min"/>
        <cfvo type="num" val="0"/>
        <cfvo type="num" val="1"/>
        <color rgb="FFFFC000"/>
        <color theme="0"/>
        <color rgb="FFF8696B"/>
      </colorScale>
    </cfRule>
  </conditionalFormatting>
  <conditionalFormatting sqref="AZ182:AZ226">
    <cfRule type="colorScale" priority="153">
      <colorScale>
        <cfvo type="min"/>
        <cfvo type="num" val="0"/>
        <cfvo type="num" val="1"/>
        <color rgb="FFFFC000"/>
        <color theme="0"/>
        <color rgb="FFF8696B"/>
      </colorScale>
    </cfRule>
  </conditionalFormatting>
  <conditionalFormatting sqref="BA182:BA226">
    <cfRule type="colorScale" priority="152">
      <colorScale>
        <cfvo type="min"/>
        <cfvo type="num" val="0"/>
        <cfvo type="num" val="1"/>
        <color rgb="FFFFC000"/>
        <color theme="0"/>
        <color rgb="FFF8696B"/>
      </colorScale>
    </cfRule>
  </conditionalFormatting>
  <conditionalFormatting sqref="BB182:BB226">
    <cfRule type="colorScale" priority="151">
      <colorScale>
        <cfvo type="min"/>
        <cfvo type="num" val="0"/>
        <cfvo type="num" val="1"/>
        <color rgb="FFFFC000"/>
        <color theme="0"/>
        <color rgb="FFF8696B"/>
      </colorScale>
    </cfRule>
  </conditionalFormatting>
  <conditionalFormatting sqref="BC182:BC226">
    <cfRule type="colorScale" priority="150">
      <colorScale>
        <cfvo type="min"/>
        <cfvo type="num" val="0"/>
        <cfvo type="num" val="1"/>
        <color rgb="FFFFC000"/>
        <color theme="0"/>
        <color rgb="FFF8696B"/>
      </colorScale>
    </cfRule>
  </conditionalFormatting>
  <conditionalFormatting sqref="BD182:BD226">
    <cfRule type="colorScale" priority="149">
      <colorScale>
        <cfvo type="min"/>
        <cfvo type="num" val="0"/>
        <cfvo type="num" val="1"/>
        <color rgb="FFFFC000"/>
        <color theme="0"/>
        <color rgb="FFF8696B"/>
      </colorScale>
    </cfRule>
  </conditionalFormatting>
  <conditionalFormatting sqref="BE182:BE226">
    <cfRule type="colorScale" priority="148">
      <colorScale>
        <cfvo type="min"/>
        <cfvo type="num" val="0"/>
        <cfvo type="num" val="1"/>
        <color rgb="FFFFC000"/>
        <color theme="0"/>
        <color rgb="FFF8696B"/>
      </colorScale>
    </cfRule>
  </conditionalFormatting>
  <conditionalFormatting sqref="BF182:BF226">
    <cfRule type="colorScale" priority="147">
      <colorScale>
        <cfvo type="min"/>
        <cfvo type="num" val="0"/>
        <cfvo type="num" val="1"/>
        <color rgb="FFFFC000"/>
        <color theme="0"/>
        <color rgb="FFF8696B"/>
      </colorScale>
    </cfRule>
  </conditionalFormatting>
  <conditionalFormatting sqref="BG182:BG226">
    <cfRule type="colorScale" priority="146">
      <colorScale>
        <cfvo type="min"/>
        <cfvo type="num" val="0"/>
        <cfvo type="num" val="1"/>
        <color rgb="FFFFC000"/>
        <color theme="0"/>
        <color rgb="FFF8696B"/>
      </colorScale>
    </cfRule>
  </conditionalFormatting>
  <conditionalFormatting sqref="BH182:BH226">
    <cfRule type="colorScale" priority="145">
      <colorScale>
        <cfvo type="min"/>
        <cfvo type="num" val="0"/>
        <cfvo type="num" val="1"/>
        <color rgb="FFFFC000"/>
        <color theme="0"/>
        <color rgb="FFF8696B"/>
      </colorScale>
    </cfRule>
  </conditionalFormatting>
  <conditionalFormatting sqref="BI182:BI226">
    <cfRule type="colorScale" priority="144">
      <colorScale>
        <cfvo type="min"/>
        <cfvo type="num" val="0"/>
        <cfvo type="num" val="1"/>
        <color rgb="FFFFC000"/>
        <color theme="0"/>
        <color rgb="FFF8696B"/>
      </colorScale>
    </cfRule>
  </conditionalFormatting>
  <conditionalFormatting sqref="AU137:AU181">
    <cfRule type="colorScale" priority="143">
      <colorScale>
        <cfvo type="min"/>
        <cfvo type="num" val="0"/>
        <cfvo type="num" val="1"/>
        <color rgb="FFFFC000"/>
        <color theme="0"/>
        <color rgb="FFF8696B"/>
      </colorScale>
    </cfRule>
  </conditionalFormatting>
  <conditionalFormatting sqref="AV137:AV181">
    <cfRule type="colorScale" priority="142">
      <colorScale>
        <cfvo type="min"/>
        <cfvo type="num" val="0"/>
        <cfvo type="num" val="1"/>
        <color rgb="FFFFC000"/>
        <color theme="0"/>
        <color rgb="FFF8696B"/>
      </colorScale>
    </cfRule>
  </conditionalFormatting>
  <conditionalFormatting sqref="AW137:AW181">
    <cfRule type="colorScale" priority="141">
      <colorScale>
        <cfvo type="min"/>
        <cfvo type="num" val="0"/>
        <cfvo type="num" val="1"/>
        <color rgb="FFFFC000"/>
        <color theme="0"/>
        <color rgb="FFF8696B"/>
      </colorScale>
    </cfRule>
  </conditionalFormatting>
  <conditionalFormatting sqref="AX137:AX181">
    <cfRule type="colorScale" priority="140">
      <colorScale>
        <cfvo type="min"/>
        <cfvo type="num" val="0"/>
        <cfvo type="num" val="1"/>
        <color rgb="FFFFC000"/>
        <color theme="0"/>
        <color rgb="FFF8696B"/>
      </colorScale>
    </cfRule>
  </conditionalFormatting>
  <conditionalFormatting sqref="AY137:AY181">
    <cfRule type="colorScale" priority="139">
      <colorScale>
        <cfvo type="min"/>
        <cfvo type="num" val="0"/>
        <cfvo type="num" val="1"/>
        <color rgb="FFFFC000"/>
        <color theme="0"/>
        <color rgb="FFF8696B"/>
      </colorScale>
    </cfRule>
  </conditionalFormatting>
  <conditionalFormatting sqref="AZ137:AZ181">
    <cfRule type="colorScale" priority="138">
      <colorScale>
        <cfvo type="min"/>
        <cfvo type="num" val="0"/>
        <cfvo type="num" val="1"/>
        <color rgb="FFFFC000"/>
        <color theme="0"/>
        <color rgb="FFF8696B"/>
      </colorScale>
    </cfRule>
  </conditionalFormatting>
  <conditionalFormatting sqref="BA137:BA181">
    <cfRule type="colorScale" priority="137">
      <colorScale>
        <cfvo type="min"/>
        <cfvo type="num" val="0"/>
        <cfvo type="num" val="1"/>
        <color rgb="FFFFC000"/>
        <color theme="0"/>
        <color rgb="FFF8696B"/>
      </colorScale>
    </cfRule>
  </conditionalFormatting>
  <conditionalFormatting sqref="BB137:BB181">
    <cfRule type="colorScale" priority="136">
      <colorScale>
        <cfvo type="min"/>
        <cfvo type="num" val="0"/>
        <cfvo type="num" val="1"/>
        <color rgb="FFFFC000"/>
        <color theme="0"/>
        <color rgb="FFF8696B"/>
      </colorScale>
    </cfRule>
  </conditionalFormatting>
  <conditionalFormatting sqref="BC137:BC181">
    <cfRule type="colorScale" priority="135">
      <colorScale>
        <cfvo type="min"/>
        <cfvo type="num" val="0"/>
        <cfvo type="num" val="1"/>
        <color rgb="FFFFC000"/>
        <color theme="0"/>
        <color rgb="FFF8696B"/>
      </colorScale>
    </cfRule>
  </conditionalFormatting>
  <conditionalFormatting sqref="BD137:BD181">
    <cfRule type="colorScale" priority="134">
      <colorScale>
        <cfvo type="min"/>
        <cfvo type="num" val="0"/>
        <cfvo type="num" val="1"/>
        <color rgb="FFFFC000"/>
        <color theme="0"/>
        <color rgb="FFF8696B"/>
      </colorScale>
    </cfRule>
  </conditionalFormatting>
  <conditionalFormatting sqref="BE137:BE181">
    <cfRule type="colorScale" priority="133">
      <colorScale>
        <cfvo type="min"/>
        <cfvo type="num" val="0"/>
        <cfvo type="num" val="1"/>
        <color rgb="FFFFC000"/>
        <color theme="0"/>
        <color rgb="FFF8696B"/>
      </colorScale>
    </cfRule>
  </conditionalFormatting>
  <conditionalFormatting sqref="BF137:BF181">
    <cfRule type="colorScale" priority="132">
      <colorScale>
        <cfvo type="min"/>
        <cfvo type="num" val="0"/>
        <cfvo type="num" val="1"/>
        <color rgb="FFFFC000"/>
        <color theme="0"/>
        <color rgb="FFF8696B"/>
      </colorScale>
    </cfRule>
  </conditionalFormatting>
  <conditionalFormatting sqref="BG137:BG181">
    <cfRule type="colorScale" priority="131">
      <colorScale>
        <cfvo type="min"/>
        <cfvo type="num" val="0"/>
        <cfvo type="num" val="1"/>
        <color rgb="FFFFC000"/>
        <color theme="0"/>
        <color rgb="FFF8696B"/>
      </colorScale>
    </cfRule>
  </conditionalFormatting>
  <conditionalFormatting sqref="BH137:BH181">
    <cfRule type="colorScale" priority="130">
      <colorScale>
        <cfvo type="min"/>
        <cfvo type="num" val="0"/>
        <cfvo type="num" val="1"/>
        <color rgb="FFFFC000"/>
        <color theme="0"/>
        <color rgb="FFF8696B"/>
      </colorScale>
    </cfRule>
  </conditionalFormatting>
  <conditionalFormatting sqref="BI137:BI181">
    <cfRule type="colorScale" priority="129">
      <colorScale>
        <cfvo type="min"/>
        <cfvo type="num" val="0"/>
        <cfvo type="num" val="1"/>
        <color rgb="FFFFC000"/>
        <color theme="0"/>
        <color rgb="FFF8696B"/>
      </colorScale>
    </cfRule>
  </conditionalFormatting>
  <conditionalFormatting sqref="AU92:AU136">
    <cfRule type="colorScale" priority="122">
      <colorScale>
        <cfvo type="min"/>
        <cfvo type="num" val="0"/>
        <cfvo type="num" val="1"/>
        <color rgb="FFFFC000"/>
        <color theme="0"/>
        <color rgb="FFF8696B"/>
      </colorScale>
    </cfRule>
  </conditionalFormatting>
  <conditionalFormatting sqref="AV92:AV136">
    <cfRule type="colorScale" priority="121">
      <colorScale>
        <cfvo type="min"/>
        <cfvo type="num" val="0"/>
        <cfvo type="num" val="1"/>
        <color rgb="FFFFC000"/>
        <color theme="0"/>
        <color rgb="FFF8696B"/>
      </colorScale>
    </cfRule>
  </conditionalFormatting>
  <conditionalFormatting sqref="AW92:AW136">
    <cfRule type="colorScale" priority="120">
      <colorScale>
        <cfvo type="min"/>
        <cfvo type="num" val="0"/>
        <cfvo type="num" val="1"/>
        <color rgb="FFFFC000"/>
        <color theme="0"/>
        <color rgb="FFF8696B"/>
      </colorScale>
    </cfRule>
  </conditionalFormatting>
  <conditionalFormatting sqref="AX92:AX136">
    <cfRule type="colorScale" priority="119">
      <colorScale>
        <cfvo type="min"/>
        <cfvo type="num" val="0"/>
        <cfvo type="num" val="1"/>
        <color rgb="FFFFC000"/>
        <color theme="0"/>
        <color rgb="FFF8696B"/>
      </colorScale>
    </cfRule>
  </conditionalFormatting>
  <conditionalFormatting sqref="AY92:AY136">
    <cfRule type="colorScale" priority="118">
      <colorScale>
        <cfvo type="min"/>
        <cfvo type="num" val="0"/>
        <cfvo type="num" val="1"/>
        <color rgb="FFFFC000"/>
        <color theme="0"/>
        <color rgb="FFF8696B"/>
      </colorScale>
    </cfRule>
  </conditionalFormatting>
  <conditionalFormatting sqref="AZ92:AZ136">
    <cfRule type="colorScale" priority="117">
      <colorScale>
        <cfvo type="min"/>
        <cfvo type="num" val="0"/>
        <cfvo type="num" val="1"/>
        <color rgb="FFFFC000"/>
        <color theme="0"/>
        <color rgb="FFF8696B"/>
      </colorScale>
    </cfRule>
  </conditionalFormatting>
  <conditionalFormatting sqref="BA92:BA136">
    <cfRule type="colorScale" priority="116">
      <colorScale>
        <cfvo type="min"/>
        <cfvo type="num" val="0"/>
        <cfvo type="num" val="1"/>
        <color rgb="FFFFC000"/>
        <color theme="0"/>
        <color rgb="FFF8696B"/>
      </colorScale>
    </cfRule>
  </conditionalFormatting>
  <conditionalFormatting sqref="BB92:BB136">
    <cfRule type="colorScale" priority="115">
      <colorScale>
        <cfvo type="min"/>
        <cfvo type="num" val="0"/>
        <cfvo type="num" val="1"/>
        <color rgb="FFFFC000"/>
        <color theme="0"/>
        <color rgb="FFF8696B"/>
      </colorScale>
    </cfRule>
  </conditionalFormatting>
  <conditionalFormatting sqref="BC92:BC136">
    <cfRule type="colorScale" priority="114">
      <colorScale>
        <cfvo type="min"/>
        <cfvo type="num" val="0"/>
        <cfvo type="num" val="1"/>
        <color rgb="FFFFC000"/>
        <color theme="0"/>
        <color rgb="FFF8696B"/>
      </colorScale>
    </cfRule>
  </conditionalFormatting>
  <conditionalFormatting sqref="BD92:BD136">
    <cfRule type="colorScale" priority="113">
      <colorScale>
        <cfvo type="min"/>
        <cfvo type="num" val="0"/>
        <cfvo type="num" val="1"/>
        <color rgb="FFFFC000"/>
        <color theme="0"/>
        <color rgb="FFF8696B"/>
      </colorScale>
    </cfRule>
  </conditionalFormatting>
  <conditionalFormatting sqref="BE92:BE136">
    <cfRule type="colorScale" priority="112">
      <colorScale>
        <cfvo type="min"/>
        <cfvo type="num" val="0"/>
        <cfvo type="num" val="1"/>
        <color rgb="FFFFC000"/>
        <color theme="0"/>
        <color rgb="FFF8696B"/>
      </colorScale>
    </cfRule>
  </conditionalFormatting>
  <conditionalFormatting sqref="BF92:BF136">
    <cfRule type="colorScale" priority="111">
      <colorScale>
        <cfvo type="min"/>
        <cfvo type="num" val="0"/>
        <cfvo type="num" val="1"/>
        <color rgb="FFFFC000"/>
        <color theme="0"/>
        <color rgb="FFF8696B"/>
      </colorScale>
    </cfRule>
  </conditionalFormatting>
  <conditionalFormatting sqref="BG92:BG136">
    <cfRule type="colorScale" priority="110">
      <colorScale>
        <cfvo type="min"/>
        <cfvo type="num" val="0"/>
        <cfvo type="num" val="1"/>
        <color rgb="FFFFC000"/>
        <color theme="0"/>
        <color rgb="FFF8696B"/>
      </colorScale>
    </cfRule>
  </conditionalFormatting>
  <conditionalFormatting sqref="BH92:BH136">
    <cfRule type="colorScale" priority="109">
      <colorScale>
        <cfvo type="min"/>
        <cfvo type="num" val="0"/>
        <cfvo type="num" val="1"/>
        <color rgb="FFFFC000"/>
        <color theme="0"/>
        <color rgb="FFF8696B"/>
      </colorScale>
    </cfRule>
  </conditionalFormatting>
  <conditionalFormatting sqref="BI92:BI136">
    <cfRule type="colorScale" priority="108">
      <colorScale>
        <cfvo type="min"/>
        <cfvo type="num" val="0"/>
        <cfvo type="num" val="1"/>
        <color rgb="FFFFC000"/>
        <color theme="0"/>
        <color rgb="FFF8696B"/>
      </colorScale>
    </cfRule>
  </conditionalFormatting>
  <conditionalFormatting sqref="AU47:AU91">
    <cfRule type="colorScale" priority="107">
      <colorScale>
        <cfvo type="min"/>
        <cfvo type="num" val="0"/>
        <cfvo type="num" val="1"/>
        <color rgb="FFFFC000"/>
        <color theme="0"/>
        <color rgb="FFF8696B"/>
      </colorScale>
    </cfRule>
  </conditionalFormatting>
  <conditionalFormatting sqref="AV47:AV91">
    <cfRule type="colorScale" priority="106">
      <colorScale>
        <cfvo type="min"/>
        <cfvo type="num" val="0"/>
        <cfvo type="num" val="1"/>
        <color rgb="FFFFC000"/>
        <color theme="0"/>
        <color rgb="FFF8696B"/>
      </colorScale>
    </cfRule>
  </conditionalFormatting>
  <conditionalFormatting sqref="AW47:AW91">
    <cfRule type="colorScale" priority="105">
      <colorScale>
        <cfvo type="min"/>
        <cfvo type="num" val="0"/>
        <cfvo type="num" val="1"/>
        <color rgb="FFFFC000"/>
        <color theme="0"/>
        <color rgb="FFF8696B"/>
      </colorScale>
    </cfRule>
  </conditionalFormatting>
  <conditionalFormatting sqref="AX47:AX91">
    <cfRule type="colorScale" priority="104">
      <colorScale>
        <cfvo type="min"/>
        <cfvo type="num" val="0"/>
        <cfvo type="num" val="1"/>
        <color rgb="FFFFC000"/>
        <color theme="0"/>
        <color rgb="FFF8696B"/>
      </colorScale>
    </cfRule>
  </conditionalFormatting>
  <conditionalFormatting sqref="AY47:AY91">
    <cfRule type="colorScale" priority="103">
      <colorScale>
        <cfvo type="min"/>
        <cfvo type="num" val="0"/>
        <cfvo type="num" val="1"/>
        <color rgb="FFFFC000"/>
        <color theme="0"/>
        <color rgb="FFF8696B"/>
      </colorScale>
    </cfRule>
  </conditionalFormatting>
  <conditionalFormatting sqref="AZ47:AZ91">
    <cfRule type="colorScale" priority="102">
      <colorScale>
        <cfvo type="min"/>
        <cfvo type="num" val="0"/>
        <cfvo type="num" val="1"/>
        <color rgb="FFFFC000"/>
        <color theme="0"/>
        <color rgb="FFF8696B"/>
      </colorScale>
    </cfRule>
  </conditionalFormatting>
  <conditionalFormatting sqref="BA47:BA91">
    <cfRule type="colorScale" priority="101">
      <colorScale>
        <cfvo type="min"/>
        <cfvo type="num" val="0"/>
        <cfvo type="num" val="1"/>
        <color rgb="FFFFC000"/>
        <color theme="0"/>
        <color rgb="FFF8696B"/>
      </colorScale>
    </cfRule>
  </conditionalFormatting>
  <conditionalFormatting sqref="BB47:BB91">
    <cfRule type="colorScale" priority="100">
      <colorScale>
        <cfvo type="min"/>
        <cfvo type="num" val="0"/>
        <cfvo type="num" val="1"/>
        <color rgb="FFFFC000"/>
        <color theme="0"/>
        <color rgb="FFF8696B"/>
      </colorScale>
    </cfRule>
  </conditionalFormatting>
  <conditionalFormatting sqref="BC47:BC91">
    <cfRule type="colorScale" priority="99">
      <colorScale>
        <cfvo type="min"/>
        <cfvo type="num" val="0"/>
        <cfvo type="num" val="1"/>
        <color rgb="FFFFC000"/>
        <color theme="0"/>
        <color rgb="FFF8696B"/>
      </colorScale>
    </cfRule>
  </conditionalFormatting>
  <conditionalFormatting sqref="BD47:BD91">
    <cfRule type="colorScale" priority="98">
      <colorScale>
        <cfvo type="min"/>
        <cfvo type="num" val="0"/>
        <cfvo type="num" val="1"/>
        <color rgb="FFFFC000"/>
        <color theme="0"/>
        <color rgb="FFF8696B"/>
      </colorScale>
    </cfRule>
  </conditionalFormatting>
  <conditionalFormatting sqref="BE47:BE91">
    <cfRule type="colorScale" priority="97">
      <colorScale>
        <cfvo type="min"/>
        <cfvo type="num" val="0"/>
        <cfvo type="num" val="1"/>
        <color rgb="FFFFC000"/>
        <color theme="0"/>
        <color rgb="FFF8696B"/>
      </colorScale>
    </cfRule>
  </conditionalFormatting>
  <conditionalFormatting sqref="BF47:BF91">
    <cfRule type="colorScale" priority="96">
      <colorScale>
        <cfvo type="min"/>
        <cfvo type="num" val="0"/>
        <cfvo type="num" val="1"/>
        <color rgb="FFFFC000"/>
        <color theme="0"/>
        <color rgb="FFF8696B"/>
      </colorScale>
    </cfRule>
  </conditionalFormatting>
  <conditionalFormatting sqref="BG47:BG91">
    <cfRule type="colorScale" priority="95">
      <colorScale>
        <cfvo type="min"/>
        <cfvo type="num" val="0"/>
        <cfvo type="num" val="1"/>
        <color rgb="FFFFC000"/>
        <color theme="0"/>
        <color rgb="FFF8696B"/>
      </colorScale>
    </cfRule>
  </conditionalFormatting>
  <conditionalFormatting sqref="BH47:BH91">
    <cfRule type="colorScale" priority="94">
      <colorScale>
        <cfvo type="min"/>
        <cfvo type="num" val="0"/>
        <cfvo type="num" val="1"/>
        <color rgb="FFFFC000"/>
        <color theme="0"/>
        <color rgb="FFF8696B"/>
      </colorScale>
    </cfRule>
  </conditionalFormatting>
  <conditionalFormatting sqref="BI47:BI91">
    <cfRule type="colorScale" priority="93">
      <colorScale>
        <cfvo type="min"/>
        <cfvo type="num" val="0"/>
        <cfvo type="num" val="1"/>
        <color rgb="FFFFC000"/>
        <color theme="0"/>
        <color rgb="FFF8696B"/>
      </colorScale>
    </cfRule>
  </conditionalFormatting>
  <conditionalFormatting sqref="AU2:AU46">
    <cfRule type="colorScale" priority="92">
      <colorScale>
        <cfvo type="min"/>
        <cfvo type="num" val="0"/>
        <cfvo type="num" val="1"/>
        <color rgb="FFFFC000"/>
        <color theme="0"/>
        <color rgb="FFF8696B"/>
      </colorScale>
    </cfRule>
  </conditionalFormatting>
  <conditionalFormatting sqref="AV2:AV46">
    <cfRule type="colorScale" priority="91">
      <colorScale>
        <cfvo type="min"/>
        <cfvo type="num" val="0"/>
        <cfvo type="num" val="1"/>
        <color rgb="FFFFC000"/>
        <color theme="0"/>
        <color rgb="FFF8696B"/>
      </colorScale>
    </cfRule>
  </conditionalFormatting>
  <conditionalFormatting sqref="AW2:AW46">
    <cfRule type="colorScale" priority="90">
      <colorScale>
        <cfvo type="min"/>
        <cfvo type="num" val="0"/>
        <cfvo type="num" val="1"/>
        <color rgb="FFFFC000"/>
        <color theme="0"/>
        <color rgb="FFF8696B"/>
      </colorScale>
    </cfRule>
  </conditionalFormatting>
  <conditionalFormatting sqref="AX2:AX46">
    <cfRule type="colorScale" priority="89">
      <colorScale>
        <cfvo type="min"/>
        <cfvo type="num" val="0"/>
        <cfvo type="num" val="1"/>
        <color rgb="FFFFC000"/>
        <color theme="0"/>
        <color rgb="FFF8696B"/>
      </colorScale>
    </cfRule>
  </conditionalFormatting>
  <conditionalFormatting sqref="AY2:AY46">
    <cfRule type="colorScale" priority="88">
      <colorScale>
        <cfvo type="min"/>
        <cfvo type="num" val="0"/>
        <cfvo type="num" val="1"/>
        <color rgb="FFFFC000"/>
        <color theme="0"/>
        <color rgb="FFF8696B"/>
      </colorScale>
    </cfRule>
  </conditionalFormatting>
  <conditionalFormatting sqref="AZ2:AZ46">
    <cfRule type="colorScale" priority="87">
      <colorScale>
        <cfvo type="min"/>
        <cfvo type="num" val="0"/>
        <cfvo type="num" val="1"/>
        <color rgb="FFFFC000"/>
        <color theme="0"/>
        <color rgb="FFF8696B"/>
      </colorScale>
    </cfRule>
  </conditionalFormatting>
  <conditionalFormatting sqref="BA2:BA46">
    <cfRule type="colorScale" priority="86">
      <colorScale>
        <cfvo type="min"/>
        <cfvo type="num" val="0"/>
        <cfvo type="num" val="1"/>
        <color rgb="FFFFC000"/>
        <color theme="0"/>
        <color rgb="FFF8696B"/>
      </colorScale>
    </cfRule>
  </conditionalFormatting>
  <conditionalFormatting sqref="BB2:BB46">
    <cfRule type="colorScale" priority="85">
      <colorScale>
        <cfvo type="min"/>
        <cfvo type="num" val="0"/>
        <cfvo type="num" val="1"/>
        <color rgb="FFFFC000"/>
        <color theme="0"/>
        <color rgb="FFF8696B"/>
      </colorScale>
    </cfRule>
  </conditionalFormatting>
  <conditionalFormatting sqref="BC2:BC46">
    <cfRule type="colorScale" priority="84">
      <colorScale>
        <cfvo type="min"/>
        <cfvo type="num" val="0"/>
        <cfvo type="num" val="1"/>
        <color rgb="FFFFC000"/>
        <color theme="0"/>
        <color rgb="FFF8696B"/>
      </colorScale>
    </cfRule>
  </conditionalFormatting>
  <conditionalFormatting sqref="BD2:BD46">
    <cfRule type="colorScale" priority="83">
      <colorScale>
        <cfvo type="min"/>
        <cfvo type="num" val="0"/>
        <cfvo type="num" val="1"/>
        <color rgb="FFFFC000"/>
        <color theme="0"/>
        <color rgb="FFF8696B"/>
      </colorScale>
    </cfRule>
  </conditionalFormatting>
  <conditionalFormatting sqref="BE2:BE46">
    <cfRule type="colorScale" priority="82">
      <colorScale>
        <cfvo type="min"/>
        <cfvo type="num" val="0"/>
        <cfvo type="num" val="1"/>
        <color rgb="FFFFC000"/>
        <color theme="0"/>
        <color rgb="FFF8696B"/>
      </colorScale>
    </cfRule>
  </conditionalFormatting>
  <conditionalFormatting sqref="BF2:BF46">
    <cfRule type="colorScale" priority="81">
      <colorScale>
        <cfvo type="min"/>
        <cfvo type="num" val="0"/>
        <cfvo type="num" val="1"/>
        <color rgb="FFFFC000"/>
        <color theme="0"/>
        <color rgb="FFF8696B"/>
      </colorScale>
    </cfRule>
  </conditionalFormatting>
  <conditionalFormatting sqref="BG2:BG46">
    <cfRule type="colorScale" priority="80">
      <colorScale>
        <cfvo type="min"/>
        <cfvo type="num" val="0"/>
        <cfvo type="num" val="1"/>
        <color rgb="FFFFC000"/>
        <color theme="0"/>
        <color rgb="FFF8696B"/>
      </colorScale>
    </cfRule>
  </conditionalFormatting>
  <conditionalFormatting sqref="BH2:BH46">
    <cfRule type="colorScale" priority="79">
      <colorScale>
        <cfvo type="min"/>
        <cfvo type="num" val="0"/>
        <cfvo type="num" val="1"/>
        <color rgb="FFFFC000"/>
        <color theme="0"/>
        <color rgb="FFF8696B"/>
      </colorScale>
    </cfRule>
  </conditionalFormatting>
  <conditionalFormatting sqref="BI2:BI46">
    <cfRule type="colorScale" priority="78">
      <colorScale>
        <cfvo type="min"/>
        <cfvo type="num" val="0"/>
        <cfvo type="num" val="1"/>
        <color rgb="FFFFC000"/>
        <color theme="0"/>
        <color rgb="FFF8696B"/>
      </colorScale>
    </cfRule>
  </conditionalFormatting>
  <conditionalFormatting sqref="A1:B1048576">
    <cfRule type="cellIs" dxfId="1" priority="77" operator="equal">
      <formula>1</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BG481"/>
  <sheetViews>
    <sheetView topLeftCell="B1" workbookViewId="0">
      <selection activeCell="B452" sqref="A452:XFD826"/>
    </sheetView>
  </sheetViews>
  <sheetFormatPr defaultRowHeight="14.25" x14ac:dyDescent="0.2"/>
  <cols>
    <col min="2" max="2" width="32.625" customWidth="1"/>
  </cols>
  <sheetData>
    <row r="1" spans="1:59" x14ac:dyDescent="0.2">
      <c r="B1" t="s">
        <v>121</v>
      </c>
      <c r="C1" t="s">
        <v>112</v>
      </c>
      <c r="D1" t="s">
        <v>113</v>
      </c>
      <c r="E1" s="3" t="s">
        <v>63</v>
      </c>
      <c r="F1" s="3" t="s">
        <v>1</v>
      </c>
      <c r="G1" s="3" t="s">
        <v>2</v>
      </c>
      <c r="H1" s="3" t="s">
        <v>53</v>
      </c>
      <c r="I1" s="3" t="s">
        <v>54</v>
      </c>
      <c r="J1" s="3" t="s">
        <v>55</v>
      </c>
      <c r="K1" s="3" t="s">
        <v>56</v>
      </c>
      <c r="L1" s="3" t="s">
        <v>57</v>
      </c>
      <c r="M1" s="3" t="s">
        <v>58</v>
      </c>
      <c r="N1" s="3" t="s">
        <v>59</v>
      </c>
      <c r="O1" s="3" t="s">
        <v>60</v>
      </c>
      <c r="P1" s="3" t="s">
        <v>61</v>
      </c>
      <c r="Q1" s="3" t="s">
        <v>62</v>
      </c>
      <c r="R1" s="3" t="s">
        <v>0</v>
      </c>
      <c r="S1" s="3" t="s">
        <v>64</v>
      </c>
      <c r="T1" s="3" t="s">
        <v>65</v>
      </c>
      <c r="U1" s="3" t="s">
        <v>45</v>
      </c>
    </row>
    <row r="2" spans="1:59" x14ac:dyDescent="0.2">
      <c r="A2">
        <f>IF(C2=C1,"",1)</f>
        <v>1</v>
      </c>
      <c r="B2" t="str">
        <f>C2&amp;D2&amp;E2</f>
        <v>WY2021 CPACooling_Air-Cooled Chiller</v>
      </c>
      <c r="C2" t="s">
        <v>115</v>
      </c>
      <c r="D2" t="s">
        <v>114</v>
      </c>
      <c r="E2" s="3" t="s">
        <v>66</v>
      </c>
      <c r="F2" s="3" t="s">
        <v>3</v>
      </c>
      <c r="G2" s="3" t="s">
        <v>4</v>
      </c>
      <c r="H2" s="7">
        <f>INDEX('Saturation Data'!I:I,MATCH('Intensity Data'!$B2,'Saturation Data'!$C:$C,0))*INDEX('UEC Data'!I:I,MATCH('Intensity Data'!$B2,'UEC Data'!$C:$C,0))</f>
        <v>0.20229977098895216</v>
      </c>
      <c r="I2" s="7">
        <f>INDEX('Saturation Data'!J:J,MATCH('Intensity Data'!$B2,'Saturation Data'!$C:$C,0))*INDEX('UEC Data'!J:J,MATCH('Intensity Data'!$B2,'UEC Data'!$C:$C,0))</f>
        <v>0.14067566638590473</v>
      </c>
      <c r="J2" s="7">
        <f>INDEX('Saturation Data'!K:K,MATCH('Intensity Data'!$B2,'Saturation Data'!$C:$C,0))*INDEX('UEC Data'!K:K,MATCH('Intensity Data'!$B2,'UEC Data'!$C:$C,0))</f>
        <v>0</v>
      </c>
      <c r="K2" s="7">
        <f>INDEX('Saturation Data'!L:L,MATCH('Intensity Data'!$B2,'Saturation Data'!$C:$C,0))*INDEX('UEC Data'!L:L,MATCH('Intensity Data'!$B2,'UEC Data'!$C:$C,0))</f>
        <v>0</v>
      </c>
      <c r="L2" s="7">
        <f>INDEX('Saturation Data'!M:M,MATCH('Intensity Data'!$B2,'Saturation Data'!$C:$C,0))*INDEX('UEC Data'!M:M,MATCH('Intensity Data'!$B2,'UEC Data'!$C:$C,0))</f>
        <v>0</v>
      </c>
      <c r="M2" s="7">
        <f>INDEX('Saturation Data'!N:N,MATCH('Intensity Data'!$B2,'Saturation Data'!$C:$C,0))*INDEX('UEC Data'!N:N,MATCH('Intensity Data'!$B2,'UEC Data'!$C:$C,0))</f>
        <v>0</v>
      </c>
      <c r="N2" s="7">
        <f>INDEX('Saturation Data'!O:O,MATCH('Intensity Data'!$B2,'Saturation Data'!$C:$C,0))*INDEX('UEC Data'!O:O,MATCH('Intensity Data'!$B2,'UEC Data'!$C:$C,0))</f>
        <v>0.59308125537194656</v>
      </c>
      <c r="O2" s="7">
        <f>INDEX('Saturation Data'!P:P,MATCH('Intensity Data'!$B2,'Saturation Data'!$C:$C,0))*INDEX('UEC Data'!P:P,MATCH('Intensity Data'!$B2,'UEC Data'!$C:$C,0))</f>
        <v>0</v>
      </c>
      <c r="P2" s="7">
        <f>INDEX('Saturation Data'!Q:Q,MATCH('Intensity Data'!$B2,'Saturation Data'!$C:$C,0))*INDEX('UEC Data'!Q:Q,MATCH('Intensity Data'!$B2,'UEC Data'!$C:$C,0))</f>
        <v>0.12894348335389225</v>
      </c>
      <c r="Q2" s="7">
        <f>INDEX('Saturation Data'!R:R,MATCH('Intensity Data'!$B2,'Saturation Data'!$C:$C,0))*INDEX('UEC Data'!R:R,MATCH('Intensity Data'!$B2,'UEC Data'!$C:$C,0))</f>
        <v>6.8137809428656063E-2</v>
      </c>
      <c r="R2" s="7">
        <f>INDEX('Saturation Data'!S:S,MATCH('Intensity Data'!$B2,'Saturation Data'!$C:$C,0))*INDEX('UEC Data'!S:S,MATCH('Intensity Data'!$B2,'UEC Data'!$C:$C,0))</f>
        <v>2.8609795727848968E-4</v>
      </c>
      <c r="S2" s="7">
        <f>INDEX('Saturation Data'!T:T,MATCH('Intensity Data'!$B2,'Saturation Data'!$C:$C,0))*INDEX('UEC Data'!T:T,MATCH('Intensity Data'!$B2,'UEC Data'!$C:$C,0))</f>
        <v>1.2124808853955188E-3</v>
      </c>
      <c r="T2" s="7">
        <f>INDEX('Saturation Data'!U:U,MATCH('Intensity Data'!$B2,'Saturation Data'!$C:$C,0))*INDEX('UEC Data'!U:U,MATCH('Intensity Data'!$B2,'UEC Data'!$C:$C,0))</f>
        <v>2.9793731352375792</v>
      </c>
      <c r="U2" s="7">
        <f>INDEX('Saturation Data'!V:V,MATCH('Intensity Data'!$B2,'Saturation Data'!$C:$C,0))*INDEX('UEC Data'!V:V,MATCH('Intensity Data'!$B2,'UEC Data'!$C:$C,0))</f>
        <v>5.7883569675435363E-2</v>
      </c>
      <c r="V2" t="str">
        <f>IF(OR(F2="Cooling",F2="heating",F2="ventilation"),"HVAC",F2)</f>
        <v>HVAC</v>
      </c>
      <c r="AP2" s="5" t="s">
        <v>66</v>
      </c>
      <c r="AQ2" s="5" t="s">
        <v>3</v>
      </c>
      <c r="AR2" s="5" t="s">
        <v>4</v>
      </c>
      <c r="AS2" s="2">
        <f t="shared" ref="AS2:AS65" si="0">IFERROR(H2/H227-1,"NA")</f>
        <v>-0.73062521164061067</v>
      </c>
      <c r="AT2" s="2" t="str">
        <f t="shared" ref="AT2:AT65" si="1">IFERROR(I2/I227-1,"NA")</f>
        <v>NA</v>
      </c>
      <c r="AU2" s="2">
        <f t="shared" ref="AU2:AU65" si="2">IFERROR(J2/J227-1,"NA")</f>
        <v>-1</v>
      </c>
      <c r="AV2" s="2" t="str">
        <f t="shared" ref="AV2:AV65" si="3">IFERROR(K2/K227-1,"NA")</f>
        <v>NA</v>
      </c>
      <c r="AW2" s="2" t="str">
        <f t="shared" ref="AW2:AW65" si="4">IFERROR(L2/L227-1,"NA")</f>
        <v>NA</v>
      </c>
      <c r="AX2" s="2">
        <f t="shared" ref="AX2:AX65" si="5">IFERROR(M2/M227-1,"NA")</f>
        <v>-1</v>
      </c>
      <c r="AY2" s="2">
        <f t="shared" ref="AY2:AY65" si="6">IFERROR(N2/N227-1,"NA")</f>
        <v>-0.57016548202768758</v>
      </c>
      <c r="AZ2" s="2">
        <f t="shared" ref="AZ2:AZ65" si="7">IFERROR(O2/O227-1,"NA")</f>
        <v>-1</v>
      </c>
      <c r="BA2" s="2">
        <f t="shared" ref="BA2:BA65" si="8">IFERROR(P2/P227-1,"NA")</f>
        <v>-0.84444776893259887</v>
      </c>
      <c r="BB2" s="2">
        <f t="shared" ref="BB2:BB65" si="9">IFERROR(Q2/Q227-1,"NA")</f>
        <v>2.6246660141963316</v>
      </c>
      <c r="BC2" s="2" t="str">
        <f t="shared" ref="BC2:BC65" si="10">IFERROR(R2/R227-1,"NA")</f>
        <v>NA</v>
      </c>
      <c r="BD2" s="2">
        <f t="shared" ref="BD2:BD65" si="11">IFERROR(S2/S227-1,"NA")</f>
        <v>-0.99641676955853076</v>
      </c>
      <c r="BE2" s="2">
        <f t="shared" ref="BE2:BE65" si="12">IFERROR(T2/T227-1,"NA")</f>
        <v>-0.43780330544304569</v>
      </c>
      <c r="BF2" s="2">
        <f t="shared" ref="BF2:BF65" si="13">IFERROR(U2/U227-1,"NA")</f>
        <v>-0.78854475944656288</v>
      </c>
      <c r="BG2" s="2" t="str">
        <f>IFERROR(#REF!/#REF!-1,"NA")</f>
        <v>NA</v>
      </c>
    </row>
    <row r="3" spans="1:59" x14ac:dyDescent="0.2">
      <c r="A3" t="str">
        <f t="shared" ref="A3:A66" si="14">IF(C3=C2,"",1)</f>
        <v/>
      </c>
      <c r="B3" t="str">
        <f t="shared" ref="B3:B66" si="15">C3&amp;D3&amp;E3</f>
        <v>WY2021 CPACooling_Water-Cooled Chiller</v>
      </c>
      <c r="C3" t="s">
        <v>115</v>
      </c>
      <c r="D3" t="s">
        <v>114</v>
      </c>
      <c r="E3" s="3" t="s">
        <v>67</v>
      </c>
      <c r="F3" s="3" t="s">
        <v>3</v>
      </c>
      <c r="G3" s="3" t="s">
        <v>5</v>
      </c>
      <c r="H3" s="7">
        <f>INDEX('Saturation Data'!I:I,MATCH('Intensity Data'!$B3,'Saturation Data'!$C:$C,0))*INDEX('UEC Data'!I:I,MATCH('Intensity Data'!$B3,'UEC Data'!$C:$C,0))</f>
        <v>1.4002334165204791</v>
      </c>
      <c r="I3" s="7">
        <f>INDEX('Saturation Data'!J:J,MATCH('Intensity Data'!$B3,'Saturation Data'!$C:$C,0))*INDEX('UEC Data'!J:J,MATCH('Intensity Data'!$B3,'UEC Data'!$C:$C,0))</f>
        <v>1.5367483840170393E-2</v>
      </c>
      <c r="J3" s="7">
        <f>INDEX('Saturation Data'!K:K,MATCH('Intensity Data'!$B3,'Saturation Data'!$C:$C,0))*INDEX('UEC Data'!K:K,MATCH('Intensity Data'!$B3,'UEC Data'!$C:$C,0))</f>
        <v>7.5619751748744107E-2</v>
      </c>
      <c r="K3" s="7">
        <f>INDEX('Saturation Data'!L:L,MATCH('Intensity Data'!$B3,'Saturation Data'!$C:$C,0))*INDEX('UEC Data'!L:L,MATCH('Intensity Data'!$B3,'UEC Data'!$C:$C,0))</f>
        <v>5.2869314365533247E-3</v>
      </c>
      <c r="L3" s="7">
        <f>INDEX('Saturation Data'!M:M,MATCH('Intensity Data'!$B3,'Saturation Data'!$C:$C,0))*INDEX('UEC Data'!M:M,MATCH('Intensity Data'!$B3,'UEC Data'!$C:$C,0))</f>
        <v>0</v>
      </c>
      <c r="M3" s="7">
        <f>INDEX('Saturation Data'!N:N,MATCH('Intensity Data'!$B3,'Saturation Data'!$C:$C,0))*INDEX('UEC Data'!N:N,MATCH('Intensity Data'!$B3,'UEC Data'!$C:$C,0))</f>
        <v>0</v>
      </c>
      <c r="N3" s="7">
        <f>INDEX('Saturation Data'!O:O,MATCH('Intensity Data'!$B3,'Saturation Data'!$C:$C,0))*INDEX('UEC Data'!O:O,MATCH('Intensity Data'!$B3,'UEC Data'!$C:$C,0))</f>
        <v>2.1828119057775126</v>
      </c>
      <c r="O3" s="7">
        <f>INDEX('Saturation Data'!P:P,MATCH('Intensity Data'!$B3,'Saturation Data'!$C:$C,0))*INDEX('UEC Data'!P:P,MATCH('Intensity Data'!$B3,'UEC Data'!$C:$C,0))</f>
        <v>1.4436378291673255</v>
      </c>
      <c r="P3" s="7">
        <f>INDEX('Saturation Data'!Q:Q,MATCH('Intensity Data'!$B3,'Saturation Data'!$C:$C,0))*INDEX('UEC Data'!Q:Q,MATCH('Intensity Data'!$B3,'UEC Data'!$C:$C,0))</f>
        <v>0.23114283319467313</v>
      </c>
      <c r="Q3" s="7">
        <f>INDEX('Saturation Data'!R:R,MATCH('Intensity Data'!$B3,'Saturation Data'!$C:$C,0))*INDEX('UEC Data'!R:R,MATCH('Intensity Data'!$B3,'UEC Data'!$C:$C,0))</f>
        <v>0.204245657923149</v>
      </c>
      <c r="R3" s="7">
        <f>INDEX('Saturation Data'!S:S,MATCH('Intensity Data'!$B3,'Saturation Data'!$C:$C,0))*INDEX('UEC Data'!S:S,MATCH('Intensity Data'!$B3,'UEC Data'!$C:$C,0))</f>
        <v>0</v>
      </c>
      <c r="S3" s="7">
        <f>INDEX('Saturation Data'!T:T,MATCH('Intensity Data'!$B3,'Saturation Data'!$C:$C,0))*INDEX('UEC Data'!T:T,MATCH('Intensity Data'!$B3,'UEC Data'!$C:$C,0))</f>
        <v>0</v>
      </c>
      <c r="T3" s="7">
        <f>INDEX('Saturation Data'!U:U,MATCH('Intensity Data'!$B3,'Saturation Data'!$C:$C,0))*INDEX('UEC Data'!U:U,MATCH('Intensity Data'!$B3,'UEC Data'!$C:$C,0))</f>
        <v>0.32626189223781743</v>
      </c>
      <c r="U3" s="7">
        <f>INDEX('Saturation Data'!V:V,MATCH('Intensity Data'!$B3,'Saturation Data'!$C:$C,0))*INDEX('UEC Data'!V:V,MATCH('Intensity Data'!$B3,'UEC Data'!$C:$C,0))</f>
        <v>6.1542324879549033E-2</v>
      </c>
      <c r="V3" t="str">
        <f t="shared" ref="V3:V66" si="16">IF(OR(F3="Cooling",F3="heating",F3="ventilation"),"HVAC",F3)</f>
        <v>HVAC</v>
      </c>
      <c r="AP3" s="5" t="s">
        <v>67</v>
      </c>
      <c r="AQ3" s="5" t="s">
        <v>3</v>
      </c>
      <c r="AR3" s="5" t="s">
        <v>5</v>
      </c>
      <c r="AS3" s="2">
        <f t="shared" si="0"/>
        <v>1.9088471554357858</v>
      </c>
      <c r="AT3" s="2" t="str">
        <f t="shared" si="1"/>
        <v>NA</v>
      </c>
      <c r="AU3" s="2">
        <f t="shared" si="2"/>
        <v>1.0667799807130987</v>
      </c>
      <c r="AV3" s="2" t="str">
        <f t="shared" si="3"/>
        <v>NA</v>
      </c>
      <c r="AW3" s="2" t="str">
        <f t="shared" si="4"/>
        <v>NA</v>
      </c>
      <c r="AX3" s="2">
        <f t="shared" si="5"/>
        <v>-1</v>
      </c>
      <c r="AY3" s="2">
        <f t="shared" si="6"/>
        <v>-0.66409348515181066</v>
      </c>
      <c r="AZ3" s="2" t="str">
        <f t="shared" si="7"/>
        <v>NA</v>
      </c>
      <c r="BA3" s="2" t="str">
        <f t="shared" si="8"/>
        <v>NA</v>
      </c>
      <c r="BB3" s="2">
        <f t="shared" si="9"/>
        <v>1.3684139831237214</v>
      </c>
      <c r="BC3" s="2" t="str">
        <f t="shared" si="10"/>
        <v>NA</v>
      </c>
      <c r="BD3" s="2">
        <f t="shared" si="11"/>
        <v>-1</v>
      </c>
      <c r="BE3" s="2">
        <f t="shared" si="12"/>
        <v>-0.90395192834934956</v>
      </c>
      <c r="BF3" s="2">
        <f t="shared" si="13"/>
        <v>-0.58012094243223489</v>
      </c>
      <c r="BG3" s="2" t="str">
        <f>IFERROR(#REF!/#REF!-1,"NA")</f>
        <v>NA</v>
      </c>
    </row>
    <row r="4" spans="1:59" x14ac:dyDescent="0.2">
      <c r="A4" t="str">
        <f t="shared" si="14"/>
        <v/>
      </c>
      <c r="B4" t="str">
        <f t="shared" si="15"/>
        <v>WY2021 CPACooling_RTU</v>
      </c>
      <c r="C4" t="s">
        <v>115</v>
      </c>
      <c r="D4" t="s">
        <v>114</v>
      </c>
      <c r="E4" s="3" t="s">
        <v>68</v>
      </c>
      <c r="F4" s="3" t="s">
        <v>3</v>
      </c>
      <c r="G4" s="3" t="s">
        <v>6</v>
      </c>
      <c r="H4" s="7">
        <f>INDEX('Saturation Data'!I:I,MATCH('Intensity Data'!$B4,'Saturation Data'!$C:$C,0))*INDEX('UEC Data'!I:I,MATCH('Intensity Data'!$B4,'UEC Data'!$C:$C,0))</f>
        <v>0.33979055490305615</v>
      </c>
      <c r="I4" s="7">
        <f>INDEX('Saturation Data'!J:J,MATCH('Intensity Data'!$B4,'Saturation Data'!$C:$C,0))*INDEX('UEC Data'!J:J,MATCH('Intensity Data'!$B4,'UEC Data'!$C:$C,0))</f>
        <v>0.97033725017148831</v>
      </c>
      <c r="J4" s="7">
        <f>INDEX('Saturation Data'!K:K,MATCH('Intensity Data'!$B4,'Saturation Data'!$C:$C,0))*INDEX('UEC Data'!K:K,MATCH('Intensity Data'!$B4,'UEC Data'!$C:$C,0))</f>
        <v>1.1571069307362056</v>
      </c>
      <c r="K4" s="7">
        <f>INDEX('Saturation Data'!L:L,MATCH('Intensity Data'!$B4,'Saturation Data'!$C:$C,0))*INDEX('UEC Data'!L:L,MATCH('Intensity Data'!$B4,'UEC Data'!$C:$C,0))</f>
        <v>1.2396057799167008</v>
      </c>
      <c r="L4" s="7">
        <f>INDEX('Saturation Data'!M:M,MATCH('Intensity Data'!$B4,'Saturation Data'!$C:$C,0))*INDEX('UEC Data'!M:M,MATCH('Intensity Data'!$B4,'UEC Data'!$C:$C,0))</f>
        <v>4.5775648173033199</v>
      </c>
      <c r="M4" s="7">
        <f>INDEX('Saturation Data'!N:N,MATCH('Intensity Data'!$B4,'Saturation Data'!$C:$C,0))*INDEX('UEC Data'!N:N,MATCH('Intensity Data'!$B4,'UEC Data'!$C:$C,0))</f>
        <v>0.33135963128200679</v>
      </c>
      <c r="N4" s="7">
        <f>INDEX('Saturation Data'!O:O,MATCH('Intensity Data'!$B4,'Saturation Data'!$C:$C,0))*INDEX('UEC Data'!O:O,MATCH('Intensity Data'!$B4,'UEC Data'!$C:$C,0))</f>
        <v>0.58215630896331361</v>
      </c>
      <c r="O4" s="7">
        <f>INDEX('Saturation Data'!P:P,MATCH('Intensity Data'!$B4,'Saturation Data'!$C:$C,0))*INDEX('UEC Data'!P:P,MATCH('Intensity Data'!$B4,'UEC Data'!$C:$C,0))</f>
        <v>0.48475894924117324</v>
      </c>
      <c r="P4" s="7">
        <f>INDEX('Saturation Data'!Q:Q,MATCH('Intensity Data'!$B4,'Saturation Data'!$C:$C,0))*INDEX('UEC Data'!Q:Q,MATCH('Intensity Data'!$B4,'UEC Data'!$C:$C,0))</f>
        <v>0.40883305587051916</v>
      </c>
      <c r="Q4" s="7">
        <f>INDEX('Saturation Data'!R:R,MATCH('Intensity Data'!$B4,'Saturation Data'!$C:$C,0))*INDEX('UEC Data'!R:R,MATCH('Intensity Data'!$B4,'UEC Data'!$C:$C,0))</f>
        <v>0.56428201033272118</v>
      </c>
      <c r="R4" s="7">
        <f>INDEX('Saturation Data'!S:S,MATCH('Intensity Data'!$B4,'Saturation Data'!$C:$C,0))*INDEX('UEC Data'!S:S,MATCH('Intensity Data'!$B4,'UEC Data'!$C:$C,0))</f>
        <v>0.3108974629388937</v>
      </c>
      <c r="S4" s="7">
        <f>INDEX('Saturation Data'!T:T,MATCH('Intensity Data'!$B4,'Saturation Data'!$C:$C,0))*INDEX('UEC Data'!T:T,MATCH('Intensity Data'!$B4,'UEC Data'!$C:$C,0))</f>
        <v>1.317580994695595</v>
      </c>
      <c r="T4" s="7">
        <f>INDEX('Saturation Data'!U:U,MATCH('Intensity Data'!$B4,'Saturation Data'!$C:$C,0))*INDEX('UEC Data'!U:U,MATCH('Intensity Data'!$B4,'UEC Data'!$C:$C,0))</f>
        <v>19.276414160513049</v>
      </c>
      <c r="U4" s="7">
        <f>INDEX('Saturation Data'!V:V,MATCH('Intensity Data'!$B4,'Saturation Data'!$C:$C,0))*INDEX('UEC Data'!V:V,MATCH('Intensity Data'!$B4,'UEC Data'!$C:$C,0))</f>
        <v>0.31763284931622165</v>
      </c>
      <c r="V4" t="str">
        <f t="shared" si="16"/>
        <v>HVAC</v>
      </c>
      <c r="AP4" s="5" t="s">
        <v>68</v>
      </c>
      <c r="AQ4" s="5" t="s">
        <v>3</v>
      </c>
      <c r="AR4" s="5" t="s">
        <v>6</v>
      </c>
      <c r="AS4" s="2">
        <f t="shared" si="0"/>
        <v>-0.86785831271692271</v>
      </c>
      <c r="AT4" s="2">
        <f t="shared" si="1"/>
        <v>-0.76179730507314192</v>
      </c>
      <c r="AU4" s="2">
        <f t="shared" si="2"/>
        <v>-0.74199091480294821</v>
      </c>
      <c r="AV4" s="2">
        <f t="shared" si="3"/>
        <v>-0.70319585355622394</v>
      </c>
      <c r="AW4" s="2">
        <f t="shared" si="4"/>
        <v>-0.17381279360842072</v>
      </c>
      <c r="AX4" s="2">
        <f t="shared" si="5"/>
        <v>-0.94006298299078717</v>
      </c>
      <c r="AY4" s="2">
        <f t="shared" si="6"/>
        <v>-0.34606488985814154</v>
      </c>
      <c r="AZ4" s="2">
        <f t="shared" si="7"/>
        <v>-0.73741199103628574</v>
      </c>
      <c r="BA4" s="2">
        <f t="shared" si="8"/>
        <v>-0.45190854944964576</v>
      </c>
      <c r="BB4" s="2">
        <f t="shared" si="9"/>
        <v>0.25817462687508375</v>
      </c>
      <c r="BC4" s="2">
        <f t="shared" si="10"/>
        <v>-0.30101511440138362</v>
      </c>
      <c r="BD4" s="2">
        <f t="shared" si="11"/>
        <v>1.7820997145878064</v>
      </c>
      <c r="BE4" s="2">
        <f t="shared" si="12"/>
        <v>6.232310956340914E-2</v>
      </c>
      <c r="BF4" s="2">
        <f t="shared" si="13"/>
        <v>-0.8230860223961024</v>
      </c>
      <c r="BG4" s="2" t="str">
        <f>IFERROR(#REF!/#REF!-1,"NA")</f>
        <v>NA</v>
      </c>
    </row>
    <row r="5" spans="1:59" x14ac:dyDescent="0.2">
      <c r="A5" t="str">
        <f t="shared" si="14"/>
        <v/>
      </c>
      <c r="B5" t="str">
        <f t="shared" si="15"/>
        <v>WY2021 CPACooling_PTAC</v>
      </c>
      <c r="C5" t="s">
        <v>115</v>
      </c>
      <c r="D5" t="s">
        <v>114</v>
      </c>
      <c r="E5" s="3" t="s">
        <v>69</v>
      </c>
      <c r="F5" s="3" t="s">
        <v>3</v>
      </c>
      <c r="G5" s="3" t="s">
        <v>7</v>
      </c>
      <c r="H5" s="7">
        <f>INDEX('Saturation Data'!I:I,MATCH('Intensity Data'!$B5,'Saturation Data'!$C:$C,0))*INDEX('UEC Data'!I:I,MATCH('Intensity Data'!$B5,'UEC Data'!$C:$C,0))</f>
        <v>2.4586422190484698E-2</v>
      </c>
      <c r="I5" s="7">
        <f>INDEX('Saturation Data'!J:J,MATCH('Intensity Data'!$B5,'Saturation Data'!$C:$C,0))*INDEX('UEC Data'!J:J,MATCH('Intensity Data'!$B5,'UEC Data'!$C:$C,0))</f>
        <v>7.7746678416565455E-3</v>
      </c>
      <c r="J5" s="7">
        <f>INDEX('Saturation Data'!K:K,MATCH('Intensity Data'!$B5,'Saturation Data'!$C:$C,0))*INDEX('UEC Data'!K:K,MATCH('Intensity Data'!$B5,'UEC Data'!$C:$C,0))</f>
        <v>0</v>
      </c>
      <c r="K5" s="7">
        <f>INDEX('Saturation Data'!L:L,MATCH('Intensity Data'!$B5,'Saturation Data'!$C:$C,0))*INDEX('UEC Data'!L:L,MATCH('Intensity Data'!$B5,'UEC Data'!$C:$C,0))</f>
        <v>3.0218247717255318E-2</v>
      </c>
      <c r="L5" s="7">
        <f>INDEX('Saturation Data'!M:M,MATCH('Intensity Data'!$B5,'Saturation Data'!$C:$C,0))*INDEX('UEC Data'!M:M,MATCH('Intensity Data'!$B5,'UEC Data'!$C:$C,0))</f>
        <v>0.12957012156429359</v>
      </c>
      <c r="M5" s="7">
        <f>INDEX('Saturation Data'!N:N,MATCH('Intensity Data'!$B5,'Saturation Data'!$C:$C,0))*INDEX('UEC Data'!N:N,MATCH('Intensity Data'!$B5,'UEC Data'!$C:$C,0))</f>
        <v>0</v>
      </c>
      <c r="N5" s="7">
        <f>INDEX('Saturation Data'!O:O,MATCH('Intensity Data'!$B5,'Saturation Data'!$C:$C,0))*INDEX('UEC Data'!O:O,MATCH('Intensity Data'!$B5,'UEC Data'!$C:$C,0))</f>
        <v>7.8654892091144426E-3</v>
      </c>
      <c r="O5" s="7">
        <f>INDEX('Saturation Data'!P:P,MATCH('Intensity Data'!$B5,'Saturation Data'!$C:$C,0))*INDEX('UEC Data'!P:P,MATCH('Intensity Data'!$B5,'UEC Data'!$C:$C,0))</f>
        <v>2.6594590346335455E-3</v>
      </c>
      <c r="P5" s="7">
        <f>INDEX('Saturation Data'!Q:Q,MATCH('Intensity Data'!$B5,'Saturation Data'!$C:$C,0))*INDEX('UEC Data'!Q:Q,MATCH('Intensity Data'!$B5,'UEC Data'!$C:$C,0))</f>
        <v>5.2699028054870374E-2</v>
      </c>
      <c r="Q5" s="7">
        <f>INDEX('Saturation Data'!R:R,MATCH('Intensity Data'!$B5,'Saturation Data'!$C:$C,0))*INDEX('UEC Data'!R:R,MATCH('Intensity Data'!$B5,'UEC Data'!$C:$C,0))</f>
        <v>0.58270423728424758</v>
      </c>
      <c r="R5" s="7">
        <f>INDEX('Saturation Data'!S:S,MATCH('Intensity Data'!$B5,'Saturation Data'!$C:$C,0))*INDEX('UEC Data'!S:S,MATCH('Intensity Data'!$B5,'UEC Data'!$C:$C,0))</f>
        <v>1.4880277512662993E-2</v>
      </c>
      <c r="S5" s="7">
        <f>INDEX('Saturation Data'!T:T,MATCH('Intensity Data'!$B5,'Saturation Data'!$C:$C,0))*INDEX('UEC Data'!T:T,MATCH('Intensity Data'!$B5,'UEC Data'!$C:$C,0))</f>
        <v>6.3062498680906007E-2</v>
      </c>
      <c r="T5" s="7">
        <f>INDEX('Saturation Data'!U:U,MATCH('Intensity Data'!$B5,'Saturation Data'!$C:$C,0))*INDEX('UEC Data'!U:U,MATCH('Intensity Data'!$B5,'UEC Data'!$C:$C,0))</f>
        <v>0.15444910236075904</v>
      </c>
      <c r="U5" s="7">
        <f>INDEX('Saturation Data'!V:V,MATCH('Intensity Data'!$B5,'Saturation Data'!$C:$C,0))*INDEX('UEC Data'!V:V,MATCH('Intensity Data'!$B5,'UEC Data'!$C:$C,0))</f>
        <v>6.6271834439692548E-2</v>
      </c>
      <c r="V5" t="str">
        <f t="shared" si="16"/>
        <v>HVAC</v>
      </c>
      <c r="AP5" s="5" t="s">
        <v>69</v>
      </c>
      <c r="AQ5" s="5" t="s">
        <v>3</v>
      </c>
      <c r="AR5" s="5" t="s">
        <v>7</v>
      </c>
      <c r="AS5" s="2">
        <f t="shared" si="0"/>
        <v>-0.85687063106048877</v>
      </c>
      <c r="AT5" s="2">
        <f t="shared" si="1"/>
        <v>-0.95718274703675799</v>
      </c>
      <c r="AU5" s="2">
        <f t="shared" si="2"/>
        <v>-1</v>
      </c>
      <c r="AV5" s="2">
        <f t="shared" si="3"/>
        <v>-0.80051483842633664</v>
      </c>
      <c r="AW5" s="2">
        <f t="shared" si="4"/>
        <v>-0.49442486186432899</v>
      </c>
      <c r="AX5" s="2">
        <f t="shared" si="5"/>
        <v>-1</v>
      </c>
      <c r="AY5" s="2">
        <f t="shared" si="6"/>
        <v>-0.80071503153207035</v>
      </c>
      <c r="AZ5" s="2">
        <f t="shared" si="7"/>
        <v>-0.98243844726844021</v>
      </c>
      <c r="BA5" s="2">
        <f t="shared" si="8"/>
        <v>-0.13874812100755152</v>
      </c>
      <c r="BB5" s="2">
        <f t="shared" si="9"/>
        <v>-0.58174711119324041</v>
      </c>
      <c r="BC5" s="2">
        <f t="shared" si="10"/>
        <v>-0.59650006344839501</v>
      </c>
      <c r="BD5" s="2">
        <f t="shared" si="11"/>
        <v>0.74937746599427912</v>
      </c>
      <c r="BE5" s="2">
        <f t="shared" si="12"/>
        <v>-0.87258497453592376</v>
      </c>
      <c r="BF5" s="2">
        <f t="shared" si="13"/>
        <v>-0.67315686725513091</v>
      </c>
      <c r="BG5" s="2" t="str">
        <f>IFERROR(#REF!/#REF!-1,"NA")</f>
        <v>NA</v>
      </c>
    </row>
    <row r="6" spans="1:59" x14ac:dyDescent="0.2">
      <c r="A6" t="str">
        <f t="shared" si="14"/>
        <v/>
      </c>
      <c r="B6" t="str">
        <f t="shared" si="15"/>
        <v>WY2021 CPACooling_PTHP</v>
      </c>
      <c r="C6" t="s">
        <v>115</v>
      </c>
      <c r="D6" t="s">
        <v>114</v>
      </c>
      <c r="E6" s="3" t="s">
        <v>70</v>
      </c>
      <c r="F6" s="3" t="s">
        <v>3</v>
      </c>
      <c r="G6" s="3" t="s">
        <v>8</v>
      </c>
      <c r="H6" s="7">
        <f>INDEX('Saturation Data'!I:I,MATCH('Intensity Data'!$B6,'Saturation Data'!$C:$C,0))*INDEX('UEC Data'!I:I,MATCH('Intensity Data'!$B6,'UEC Data'!$C:$C,0))</f>
        <v>1.8707650159246889E-2</v>
      </c>
      <c r="I6" s="7">
        <f>INDEX('Saturation Data'!J:J,MATCH('Intensity Data'!$B6,'Saturation Data'!$C:$C,0))*INDEX('UEC Data'!J:J,MATCH('Intensity Data'!$B6,'UEC Data'!$C:$C,0))</f>
        <v>1.1602554411983506E-2</v>
      </c>
      <c r="J6" s="7">
        <f>INDEX('Saturation Data'!K:K,MATCH('Intensity Data'!$B6,'Saturation Data'!$C:$C,0))*INDEX('UEC Data'!K:K,MATCH('Intensity Data'!$B6,'UEC Data'!$C:$C,0))</f>
        <v>8.9001589421839767E-3</v>
      </c>
      <c r="K6" s="7">
        <f>INDEX('Saturation Data'!L:L,MATCH('Intensity Data'!$B6,'Saturation Data'!$C:$C,0))*INDEX('UEC Data'!L:L,MATCH('Intensity Data'!$B6,'UEC Data'!$C:$C,0))</f>
        <v>1.1220513137781605E-2</v>
      </c>
      <c r="L6" s="7">
        <f>INDEX('Saturation Data'!M:M,MATCH('Intensity Data'!$B6,'Saturation Data'!$C:$C,0))*INDEX('UEC Data'!M:M,MATCH('Intensity Data'!$B6,'UEC Data'!$C:$C,0))</f>
        <v>0.14378034524065181</v>
      </c>
      <c r="M6" s="7">
        <f>INDEX('Saturation Data'!N:N,MATCH('Intensity Data'!$B6,'Saturation Data'!$C:$C,0))*INDEX('UEC Data'!N:N,MATCH('Intensity Data'!$B6,'UEC Data'!$C:$C,0))</f>
        <v>7.9041355692665571E-3</v>
      </c>
      <c r="N6" s="7">
        <f>INDEX('Saturation Data'!O:O,MATCH('Intensity Data'!$B6,'Saturation Data'!$C:$C,0))*INDEX('UEC Data'!O:O,MATCH('Intensity Data'!$B6,'UEC Data'!$C:$C,0))</f>
        <v>0</v>
      </c>
      <c r="O6" s="7">
        <f>INDEX('Saturation Data'!P:P,MATCH('Intensity Data'!$B6,'Saturation Data'!$C:$C,0))*INDEX('UEC Data'!P:P,MATCH('Intensity Data'!$B6,'UEC Data'!$C:$C,0))</f>
        <v>5.5090349214718774E-2</v>
      </c>
      <c r="P6" s="7">
        <f>INDEX('Saturation Data'!Q:Q,MATCH('Intensity Data'!$B6,'Saturation Data'!$C:$C,0))*INDEX('UEC Data'!Q:Q,MATCH('Intensity Data'!$B6,'UEC Data'!$C:$C,0))</f>
        <v>2.2025069757822036E-2</v>
      </c>
      <c r="Q6" s="7">
        <f>INDEX('Saturation Data'!R:R,MATCH('Intensity Data'!$B6,'Saturation Data'!$C:$C,0))*INDEX('UEC Data'!R:R,MATCH('Intensity Data'!$B6,'UEC Data'!$C:$C,0))</f>
        <v>0.23949807564814182</v>
      </c>
      <c r="R6" s="7">
        <f>INDEX('Saturation Data'!S:S,MATCH('Intensity Data'!$B6,'Saturation Data'!$C:$C,0))*INDEX('UEC Data'!S:S,MATCH('Intensity Data'!$B6,'UEC Data'!$C:$C,0))</f>
        <v>7.9208078449667877E-3</v>
      </c>
      <c r="S6" s="7">
        <f>INDEX('Saturation Data'!T:T,MATCH('Intensity Data'!$B6,'Saturation Data'!$C:$C,0))*INDEX('UEC Data'!T:T,MATCH('Intensity Data'!$B6,'UEC Data'!$C:$C,0))</f>
        <v>6.4879072174569632E-3</v>
      </c>
      <c r="T6" s="7">
        <f>INDEX('Saturation Data'!U:U,MATCH('Intensity Data'!$B6,'Saturation Data'!$C:$C,0))*INDEX('UEC Data'!U:U,MATCH('Intensity Data'!$B6,'UEC Data'!$C:$C,0))</f>
        <v>0.2305319696875239</v>
      </c>
      <c r="U6" s="7">
        <f>INDEX('Saturation Data'!V:V,MATCH('Intensity Data'!$B6,'Saturation Data'!$C:$C,0))*INDEX('UEC Data'!V:V,MATCH('Intensity Data'!$B6,'UEC Data'!$C:$C,0))</f>
        <v>6.6049234632923268E-2</v>
      </c>
      <c r="V6" t="str">
        <f t="shared" si="16"/>
        <v>HVAC</v>
      </c>
      <c r="AP6" s="5" t="s">
        <v>70</v>
      </c>
      <c r="AQ6" s="5" t="s">
        <v>3</v>
      </c>
      <c r="AR6" s="5" t="s">
        <v>8</v>
      </c>
      <c r="AS6" s="2">
        <f t="shared" si="0"/>
        <v>-0.65664418054898444</v>
      </c>
      <c r="AT6" s="2">
        <f t="shared" si="1"/>
        <v>-0.79854301871965472</v>
      </c>
      <c r="AU6" s="2">
        <f t="shared" si="2"/>
        <v>-0.82572097884209705</v>
      </c>
      <c r="AV6" s="2">
        <f t="shared" si="3"/>
        <v>-0.76646832756831462</v>
      </c>
      <c r="AW6" s="2">
        <f t="shared" si="4"/>
        <v>-0.22118148839172547</v>
      </c>
      <c r="AX6" s="2">
        <f t="shared" si="5"/>
        <v>-0.87178547527072781</v>
      </c>
      <c r="AY6" s="2" t="str">
        <f t="shared" si="6"/>
        <v>NA</v>
      </c>
      <c r="AZ6" s="2">
        <f t="shared" si="7"/>
        <v>-0.48041236206191129</v>
      </c>
      <c r="BA6" s="2">
        <f t="shared" si="8"/>
        <v>-0.48588704595997434</v>
      </c>
      <c r="BB6" s="2">
        <f t="shared" si="9"/>
        <v>-0.48935774998938553</v>
      </c>
      <c r="BC6" s="2">
        <f t="shared" si="10"/>
        <v>-0.23679339970708801</v>
      </c>
      <c r="BD6" s="2">
        <f t="shared" si="11"/>
        <v>0.799769898923675</v>
      </c>
      <c r="BE6" s="2">
        <f t="shared" si="12"/>
        <v>-0.40040477045484968</v>
      </c>
      <c r="BF6" s="2">
        <f t="shared" si="13"/>
        <v>-0.36190293996173739</v>
      </c>
      <c r="BG6" s="2" t="str">
        <f>IFERROR(#REF!/#REF!-1,"NA")</f>
        <v>NA</v>
      </c>
    </row>
    <row r="7" spans="1:59" x14ac:dyDescent="0.2">
      <c r="A7" t="str">
        <f t="shared" si="14"/>
        <v/>
      </c>
      <c r="B7" t="str">
        <f t="shared" si="15"/>
        <v>WY2021 CPACooling_Evaporative AC</v>
      </c>
      <c r="C7" t="s">
        <v>115</v>
      </c>
      <c r="D7" t="s">
        <v>114</v>
      </c>
      <c r="E7" s="3" t="s">
        <v>71</v>
      </c>
      <c r="F7" s="3" t="s">
        <v>3</v>
      </c>
      <c r="G7" s="3" t="s">
        <v>9</v>
      </c>
      <c r="H7" s="7">
        <f>INDEX('Saturation Data'!I:I,MATCH('Intensity Data'!$B7,'Saturation Data'!$C:$C,0))*INDEX('UEC Data'!I:I,MATCH('Intensity Data'!$B7,'UEC Data'!$C:$C,0))</f>
        <v>6.1299798166955626E-2</v>
      </c>
      <c r="I7" s="7">
        <f>INDEX('Saturation Data'!J:J,MATCH('Intensity Data'!$B7,'Saturation Data'!$C:$C,0))*INDEX('UEC Data'!J:J,MATCH('Intensity Data'!$B7,'UEC Data'!$C:$C,0))</f>
        <v>4.3386005757076074E-2</v>
      </c>
      <c r="J7" s="7">
        <f>INDEX('Saturation Data'!K:K,MATCH('Intensity Data'!$B7,'Saturation Data'!$C:$C,0))*INDEX('UEC Data'!K:K,MATCH('Intensity Data'!$B7,'UEC Data'!$C:$C,0))</f>
        <v>1.1935382150656971E-3</v>
      </c>
      <c r="K7" s="7">
        <f>INDEX('Saturation Data'!L:L,MATCH('Intensity Data'!$B7,'Saturation Data'!$C:$C,0))*INDEX('UEC Data'!L:L,MATCH('Intensity Data'!$B7,'UEC Data'!$C:$C,0))</f>
        <v>6.7967773887814428E-2</v>
      </c>
      <c r="L7" s="7">
        <f>INDEX('Saturation Data'!M:M,MATCH('Intensity Data'!$B7,'Saturation Data'!$C:$C,0))*INDEX('UEC Data'!M:M,MATCH('Intensity Data'!$B7,'UEC Data'!$C:$C,0))</f>
        <v>7.7166404006125899E-2</v>
      </c>
      <c r="M7" s="7">
        <f>INDEX('Saturation Data'!N:N,MATCH('Intensity Data'!$B7,'Saturation Data'!$C:$C,0))*INDEX('UEC Data'!N:N,MATCH('Intensity Data'!$B7,'UEC Data'!$C:$C,0))</f>
        <v>0.20066455159910354</v>
      </c>
      <c r="N7" s="7">
        <f>INDEX('Saturation Data'!O:O,MATCH('Intensity Data'!$B7,'Saturation Data'!$C:$C,0))*INDEX('UEC Data'!O:O,MATCH('Intensity Data'!$B7,'UEC Data'!$C:$C,0))</f>
        <v>2.3182215653011953E-3</v>
      </c>
      <c r="O7" s="7">
        <f>INDEX('Saturation Data'!P:P,MATCH('Intensity Data'!$B7,'Saturation Data'!$C:$C,0))*INDEX('UEC Data'!P:P,MATCH('Intensity Data'!$B7,'UEC Data'!$C:$C,0))</f>
        <v>0.12087178470932225</v>
      </c>
      <c r="P7" s="7">
        <f>INDEX('Saturation Data'!Q:Q,MATCH('Intensity Data'!$B7,'Saturation Data'!$C:$C,0))*INDEX('UEC Data'!Q:Q,MATCH('Intensity Data'!$B7,'UEC Data'!$C:$C,0))</f>
        <v>4.4474811585356086E-2</v>
      </c>
      <c r="Q7" s="7">
        <f>INDEX('Saturation Data'!R:R,MATCH('Intensity Data'!$B7,'Saturation Data'!$C:$C,0))*INDEX('UEC Data'!R:R,MATCH('Intensity Data'!$B7,'UEC Data'!$C:$C,0))</f>
        <v>5.5306477102131247E-4</v>
      </c>
      <c r="R7" s="7">
        <f>INDEX('Saturation Data'!S:S,MATCH('Intensity Data'!$B7,'Saturation Data'!$C:$C,0))*INDEX('UEC Data'!S:S,MATCH('Intensity Data'!$B7,'UEC Data'!$C:$C,0))</f>
        <v>2.6852688162750566E-2</v>
      </c>
      <c r="S7" s="7">
        <f>INDEX('Saturation Data'!T:T,MATCH('Intensity Data'!$B7,'Saturation Data'!$C:$C,0))*INDEX('UEC Data'!T:T,MATCH('Intensity Data'!$B7,'UEC Data'!$C:$C,0))</f>
        <v>0.11380148054370424</v>
      </c>
      <c r="T7" s="7">
        <f>INDEX('Saturation Data'!U:U,MATCH('Intensity Data'!$B7,'Saturation Data'!$C:$C,0))*INDEX('UEC Data'!U:U,MATCH('Intensity Data'!$B7,'UEC Data'!$C:$C,0))</f>
        <v>0.86189272399467032</v>
      </c>
      <c r="U7" s="7">
        <f>INDEX('Saturation Data'!V:V,MATCH('Intensity Data'!$B7,'Saturation Data'!$C:$C,0))*INDEX('UEC Data'!V:V,MATCH('Intensity Data'!$B7,'UEC Data'!$C:$C,0))</f>
        <v>4.9512725886325187E-2</v>
      </c>
      <c r="V7" t="str">
        <f t="shared" si="16"/>
        <v>HVAC</v>
      </c>
      <c r="AP7" s="5" t="s">
        <v>71</v>
      </c>
      <c r="AQ7" s="5" t="s">
        <v>3</v>
      </c>
      <c r="AR7" s="5" t="s">
        <v>9</v>
      </c>
      <c r="AS7" s="2">
        <f t="shared" si="0"/>
        <v>55.187378638627607</v>
      </c>
      <c r="AT7" s="2">
        <f t="shared" si="1"/>
        <v>36.621224897187247</v>
      </c>
      <c r="AU7" s="2">
        <f t="shared" si="2"/>
        <v>-0.98698911741160011</v>
      </c>
      <c r="AV7" s="2">
        <f t="shared" si="3"/>
        <v>56.484229208131048</v>
      </c>
      <c r="AW7" s="2">
        <f t="shared" si="4"/>
        <v>-0.22908197831199306</v>
      </c>
      <c r="AX7" s="2">
        <f t="shared" si="5"/>
        <v>4.5056514861505903</v>
      </c>
      <c r="AY7" s="2" t="str">
        <f t="shared" si="6"/>
        <v>NA</v>
      </c>
      <c r="AZ7" s="2">
        <f t="shared" si="7"/>
        <v>1918.6315700848406</v>
      </c>
      <c r="BA7" s="2">
        <f t="shared" si="8"/>
        <v>1747.0950209051668</v>
      </c>
      <c r="BB7" s="2">
        <f t="shared" si="9"/>
        <v>-0.89759262933636497</v>
      </c>
      <c r="BC7" s="2" t="str">
        <f t="shared" si="10"/>
        <v>NA</v>
      </c>
      <c r="BD7" s="2">
        <f t="shared" si="11"/>
        <v>98.722091577819342</v>
      </c>
      <c r="BE7" s="2">
        <f t="shared" si="12"/>
        <v>110.95275260605847</v>
      </c>
      <c r="BF7" s="2">
        <f t="shared" si="13"/>
        <v>446.95887557009166</v>
      </c>
      <c r="BG7" s="2" t="str">
        <f>IFERROR(#REF!/#REF!-1,"NA")</f>
        <v>NA</v>
      </c>
    </row>
    <row r="8" spans="1:59" x14ac:dyDescent="0.2">
      <c r="A8" t="str">
        <f t="shared" si="14"/>
        <v/>
      </c>
      <c r="B8" t="str">
        <f t="shared" si="15"/>
        <v>WY2021 CPACooling_Air-Source Heat Pump</v>
      </c>
      <c r="C8" t="s">
        <v>115</v>
      </c>
      <c r="D8" t="s">
        <v>114</v>
      </c>
      <c r="E8" s="3" t="s">
        <v>72</v>
      </c>
      <c r="F8" s="3" t="s">
        <v>3</v>
      </c>
      <c r="G8" s="3" t="s">
        <v>10</v>
      </c>
      <c r="H8" s="7">
        <f>INDEX('Saturation Data'!I:I,MATCH('Intensity Data'!$B8,'Saturation Data'!$C:$C,0))*INDEX('UEC Data'!I:I,MATCH('Intensity Data'!$B8,'UEC Data'!$C:$C,0))</f>
        <v>0.24264202050624933</v>
      </c>
      <c r="I8" s="7">
        <f>INDEX('Saturation Data'!J:J,MATCH('Intensity Data'!$B8,'Saturation Data'!$C:$C,0))*INDEX('UEC Data'!J:J,MATCH('Intensity Data'!$B8,'UEC Data'!$C:$C,0))</f>
        <v>0.23063648212822432</v>
      </c>
      <c r="J8" s="7">
        <f>INDEX('Saturation Data'!K:K,MATCH('Intensity Data'!$B8,'Saturation Data'!$C:$C,0))*INDEX('UEC Data'!K:K,MATCH('Intensity Data'!$B8,'UEC Data'!$C:$C,0))</f>
        <v>0.28186045847524627</v>
      </c>
      <c r="K8" s="7">
        <f>INDEX('Saturation Data'!L:L,MATCH('Intensity Data'!$B8,'Saturation Data'!$C:$C,0))*INDEX('UEC Data'!L:L,MATCH('Intensity Data'!$B8,'UEC Data'!$C:$C,0))</f>
        <v>6.8837608864399949E-2</v>
      </c>
      <c r="L8" s="7">
        <f>INDEX('Saturation Data'!M:M,MATCH('Intensity Data'!$B8,'Saturation Data'!$C:$C,0))*INDEX('UEC Data'!M:M,MATCH('Intensity Data'!$B8,'UEC Data'!$C:$C,0))</f>
        <v>0.43547687405811775</v>
      </c>
      <c r="M8" s="7">
        <f>INDEX('Saturation Data'!N:N,MATCH('Intensity Data'!$B8,'Saturation Data'!$C:$C,0))*INDEX('UEC Data'!N:N,MATCH('Intensity Data'!$B8,'UEC Data'!$C:$C,0))</f>
        <v>0</v>
      </c>
      <c r="N8" s="7">
        <f>INDEX('Saturation Data'!O:O,MATCH('Intensity Data'!$B8,'Saturation Data'!$C:$C,0))*INDEX('UEC Data'!O:O,MATCH('Intensity Data'!$B8,'UEC Data'!$C:$C,0))</f>
        <v>2.0319708441979729E-2</v>
      </c>
      <c r="O8" s="7">
        <f>INDEX('Saturation Data'!P:P,MATCH('Intensity Data'!$B8,'Saturation Data'!$C:$C,0))*INDEX('UEC Data'!P:P,MATCH('Intensity Data'!$B8,'UEC Data'!$C:$C,0))</f>
        <v>3.1047907989767256E-3</v>
      </c>
      <c r="P8" s="7">
        <f>INDEX('Saturation Data'!Q:Q,MATCH('Intensity Data'!$B8,'Saturation Data'!$C:$C,0))*INDEX('UEC Data'!Q:Q,MATCH('Intensity Data'!$B8,'UEC Data'!$C:$C,0))</f>
        <v>5.9740315540271864E-2</v>
      </c>
      <c r="Q8" s="7">
        <f>INDEX('Saturation Data'!R:R,MATCH('Intensity Data'!$B8,'Saturation Data'!$C:$C,0))*INDEX('UEC Data'!R:R,MATCH('Intensity Data'!$B8,'UEC Data'!$C:$C,0))</f>
        <v>0.10689565190146706</v>
      </c>
      <c r="R8" s="7">
        <f>INDEX('Saturation Data'!S:S,MATCH('Intensity Data'!$B8,'Saturation Data'!$C:$C,0))*INDEX('UEC Data'!S:S,MATCH('Intensity Data'!$B8,'UEC Data'!$C:$C,0))</f>
        <v>3.6092942471426998E-2</v>
      </c>
      <c r="S8" s="7">
        <f>INDEX('Saturation Data'!T:T,MATCH('Intensity Data'!$B8,'Saturation Data'!$C:$C,0))*INDEX('UEC Data'!T:T,MATCH('Intensity Data'!$B8,'UEC Data'!$C:$C,0))</f>
        <v>0.15296160539058687</v>
      </c>
      <c r="T8" s="7">
        <f>INDEX('Saturation Data'!U:U,MATCH('Intensity Data'!$B8,'Saturation Data'!$C:$C,0))*INDEX('UEC Data'!U:U,MATCH('Intensity Data'!$B8,'UEC Data'!$C:$C,0))</f>
        <v>4.5825324854246023</v>
      </c>
      <c r="U8" s="7">
        <f>INDEX('Saturation Data'!V:V,MATCH('Intensity Data'!$B8,'Saturation Data'!$C:$C,0))*INDEX('UEC Data'!V:V,MATCH('Intensity Data'!$B8,'UEC Data'!$C:$C,0))</f>
        <v>9.2603042876381728E-2</v>
      </c>
      <c r="V8" t="str">
        <f t="shared" si="16"/>
        <v>HVAC</v>
      </c>
      <c r="AP8" s="5" t="s">
        <v>72</v>
      </c>
      <c r="AQ8" s="5" t="s">
        <v>3</v>
      </c>
      <c r="AR8" s="5" t="s">
        <v>10</v>
      </c>
      <c r="AS8" s="2">
        <f t="shared" si="0"/>
        <v>-0.70487429758888098</v>
      </c>
      <c r="AT8" s="2">
        <f t="shared" si="1"/>
        <v>-0.73459197438653345</v>
      </c>
      <c r="AU8" s="2">
        <f t="shared" si="2"/>
        <v>0.18587793484036874</v>
      </c>
      <c r="AV8" s="2">
        <f t="shared" si="3"/>
        <v>-0.92266194646894162</v>
      </c>
      <c r="AW8" s="2">
        <f t="shared" si="4"/>
        <v>-0.30284683606400364</v>
      </c>
      <c r="AX8" s="2">
        <f t="shared" si="5"/>
        <v>-1</v>
      </c>
      <c r="AY8" s="2">
        <f t="shared" si="6"/>
        <v>-0.56551388971709682</v>
      </c>
      <c r="AZ8" s="2">
        <f t="shared" si="7"/>
        <v>-0.9900434659955536</v>
      </c>
      <c r="BA8" s="2">
        <f t="shared" si="8"/>
        <v>-0.52586575862348539</v>
      </c>
      <c r="BB8" s="2">
        <f t="shared" si="9"/>
        <v>-0.26261564517617597</v>
      </c>
      <c r="BC8" s="2">
        <f t="shared" si="10"/>
        <v>-0.23154782552164521</v>
      </c>
      <c r="BD8" s="2">
        <f t="shared" si="11"/>
        <v>2.4230520975875276</v>
      </c>
      <c r="BE8" s="2">
        <f t="shared" si="12"/>
        <v>-0.21014311605054192</v>
      </c>
      <c r="BF8" s="2">
        <f t="shared" si="13"/>
        <v>-0.46588449541342003</v>
      </c>
      <c r="BG8" s="2" t="str">
        <f>IFERROR(#REF!/#REF!-1,"NA")</f>
        <v>NA</v>
      </c>
    </row>
    <row r="9" spans="1:59" x14ac:dyDescent="0.2">
      <c r="A9" t="str">
        <f t="shared" si="14"/>
        <v/>
      </c>
      <c r="B9" t="str">
        <f t="shared" si="15"/>
        <v>WY2021 CPACooling_Geothermal Heat Pump</v>
      </c>
      <c r="C9" t="s">
        <v>115</v>
      </c>
      <c r="D9" t="s">
        <v>114</v>
      </c>
      <c r="E9" s="3" t="s">
        <v>73</v>
      </c>
      <c r="F9" s="3" t="s">
        <v>3</v>
      </c>
      <c r="G9" s="3" t="s">
        <v>11</v>
      </c>
      <c r="H9" s="7">
        <f>INDEX('Saturation Data'!I:I,MATCH('Intensity Data'!$B9,'Saturation Data'!$C:$C,0))*INDEX('UEC Data'!I:I,MATCH('Intensity Data'!$B9,'UEC Data'!$C:$C,0))</f>
        <v>0.14030902456002617</v>
      </c>
      <c r="I9" s="7">
        <f>INDEX('Saturation Data'!J:J,MATCH('Intensity Data'!$B9,'Saturation Data'!$C:$C,0))*INDEX('UEC Data'!J:J,MATCH('Intensity Data'!$B9,'UEC Data'!$C:$C,0))</f>
        <v>4.7258512728215803E-2</v>
      </c>
      <c r="J9" s="7">
        <f>INDEX('Saturation Data'!K:K,MATCH('Intensity Data'!$B9,'Saturation Data'!$C:$C,0))*INDEX('UEC Data'!K:K,MATCH('Intensity Data'!$B9,'UEC Data'!$C:$C,0))</f>
        <v>0</v>
      </c>
      <c r="K9" s="7">
        <f>INDEX('Saturation Data'!L:L,MATCH('Intensity Data'!$B9,'Saturation Data'!$C:$C,0))*INDEX('UEC Data'!L:L,MATCH('Intensity Data'!$B9,'UEC Data'!$C:$C,0))</f>
        <v>0</v>
      </c>
      <c r="L9" s="7">
        <f>INDEX('Saturation Data'!M:M,MATCH('Intensity Data'!$B9,'Saturation Data'!$C:$C,0))*INDEX('UEC Data'!M:M,MATCH('Intensity Data'!$B9,'UEC Data'!$C:$C,0))</f>
        <v>0</v>
      </c>
      <c r="M9" s="7">
        <f>INDEX('Saturation Data'!N:N,MATCH('Intensity Data'!$B9,'Saturation Data'!$C:$C,0))*INDEX('UEC Data'!N:N,MATCH('Intensity Data'!$B9,'UEC Data'!$C:$C,0))</f>
        <v>0</v>
      </c>
      <c r="N9" s="7">
        <f>INDEX('Saturation Data'!O:O,MATCH('Intensity Data'!$B9,'Saturation Data'!$C:$C,0))*INDEX('UEC Data'!O:O,MATCH('Intensity Data'!$B9,'UEC Data'!$C:$C,0))</f>
        <v>5.9190809067635637E-2</v>
      </c>
      <c r="O9" s="7">
        <f>INDEX('Saturation Data'!P:P,MATCH('Intensity Data'!$B9,'Saturation Data'!$C:$C,0))*INDEX('UEC Data'!P:P,MATCH('Intensity Data'!$B9,'UEC Data'!$C:$C,0))</f>
        <v>0</v>
      </c>
      <c r="P9" s="7">
        <f>INDEX('Saturation Data'!Q:Q,MATCH('Intensity Data'!$B9,'Saturation Data'!$C:$C,0))*INDEX('UEC Data'!Q:Q,MATCH('Intensity Data'!$B9,'UEC Data'!$C:$C,0))</f>
        <v>1.021011833535553E-2</v>
      </c>
      <c r="Q9" s="7">
        <f>INDEX('Saturation Data'!R:R,MATCH('Intensity Data'!$B9,'Saturation Data'!$C:$C,0))*INDEX('UEC Data'!R:R,MATCH('Intensity Data'!$B9,'UEC Data'!$C:$C,0))</f>
        <v>3.877302989995805E-4</v>
      </c>
      <c r="R9" s="7">
        <f>INDEX('Saturation Data'!S:S,MATCH('Intensity Data'!$B9,'Saturation Data'!$C:$C,0))*INDEX('UEC Data'!S:S,MATCH('Intensity Data'!$B9,'UEC Data'!$C:$C,0))</f>
        <v>0</v>
      </c>
      <c r="S9" s="7">
        <f>INDEX('Saturation Data'!T:T,MATCH('Intensity Data'!$B9,'Saturation Data'!$C:$C,0))*INDEX('UEC Data'!T:T,MATCH('Intensity Data'!$B9,'UEC Data'!$C:$C,0))</f>
        <v>0</v>
      </c>
      <c r="T9" s="7">
        <f>INDEX('Saturation Data'!U:U,MATCH('Intensity Data'!$B9,'Saturation Data'!$C:$C,0))*INDEX('UEC Data'!U:U,MATCH('Intensity Data'!$B9,'UEC Data'!$C:$C,0))</f>
        <v>0.93891245378878518</v>
      </c>
      <c r="U9" s="7">
        <f>INDEX('Saturation Data'!V:V,MATCH('Intensity Data'!$B9,'Saturation Data'!$C:$C,0))*INDEX('UEC Data'!V:V,MATCH('Intensity Data'!$B9,'UEC Data'!$C:$C,0))</f>
        <v>8.9321492333850977E-2</v>
      </c>
      <c r="V9" t="str">
        <f t="shared" si="16"/>
        <v>HVAC</v>
      </c>
      <c r="AP9" s="5" t="s">
        <v>73</v>
      </c>
      <c r="AQ9" s="5" t="s">
        <v>3</v>
      </c>
      <c r="AR9" s="5" t="s">
        <v>11</v>
      </c>
      <c r="AS9" s="2">
        <f t="shared" si="0"/>
        <v>-0.47768748690494423</v>
      </c>
      <c r="AT9" s="2">
        <f t="shared" si="1"/>
        <v>-0.83355220412072084</v>
      </c>
      <c r="AU9" s="2" t="str">
        <f t="shared" si="2"/>
        <v>NA</v>
      </c>
      <c r="AV9" s="2">
        <f t="shared" si="3"/>
        <v>-1</v>
      </c>
      <c r="AW9" s="2" t="str">
        <f t="shared" si="4"/>
        <v>NA</v>
      </c>
      <c r="AX9" s="2" t="str">
        <f t="shared" si="5"/>
        <v>NA</v>
      </c>
      <c r="AY9" s="2">
        <f t="shared" si="6"/>
        <v>0.38593699822441185</v>
      </c>
      <c r="AZ9" s="2">
        <f t="shared" si="7"/>
        <v>-1</v>
      </c>
      <c r="BA9" s="2">
        <f t="shared" si="8"/>
        <v>-0.81605635146876288</v>
      </c>
      <c r="BB9" s="2">
        <f t="shared" si="9"/>
        <v>-0.99735078339793726</v>
      </c>
      <c r="BC9" s="2" t="str">
        <f t="shared" si="10"/>
        <v>NA</v>
      </c>
      <c r="BD9" s="2" t="str">
        <f t="shared" si="11"/>
        <v>NA</v>
      </c>
      <c r="BE9" s="2">
        <f t="shared" si="12"/>
        <v>-0.50469608604431493</v>
      </c>
      <c r="BF9" s="2">
        <f t="shared" si="13"/>
        <v>3.4241843067140847</v>
      </c>
      <c r="BG9" s="2" t="str">
        <f>IFERROR(#REF!/#REF!-1,"NA")</f>
        <v>NA</v>
      </c>
    </row>
    <row r="10" spans="1:59" x14ac:dyDescent="0.2">
      <c r="A10" t="str">
        <f t="shared" si="14"/>
        <v/>
      </c>
      <c r="B10" t="str">
        <f t="shared" si="15"/>
        <v>WY2021 CPAHeating_Electric Furnace</v>
      </c>
      <c r="C10" t="s">
        <v>115</v>
      </c>
      <c r="D10" t="s">
        <v>114</v>
      </c>
      <c r="E10" s="3" t="s">
        <v>74</v>
      </c>
      <c r="F10" s="3" t="s">
        <v>12</v>
      </c>
      <c r="G10" s="3" t="s">
        <v>13</v>
      </c>
      <c r="H10" s="7">
        <f>INDEX('Saturation Data'!I:I,MATCH('Intensity Data'!$B10,'Saturation Data'!$C:$C,0))*INDEX('UEC Data'!I:I,MATCH('Intensity Data'!$B10,'UEC Data'!$C:$C,0))</f>
        <v>0.15401516916921948</v>
      </c>
      <c r="I10" s="7">
        <f>INDEX('Saturation Data'!J:J,MATCH('Intensity Data'!$B10,'Saturation Data'!$C:$C,0))*INDEX('UEC Data'!J:J,MATCH('Intensity Data'!$B10,'UEC Data'!$C:$C,0))</f>
        <v>0.20636248025741563</v>
      </c>
      <c r="J10" s="7">
        <f>INDEX('Saturation Data'!K:K,MATCH('Intensity Data'!$B10,'Saturation Data'!$C:$C,0))*INDEX('UEC Data'!K:K,MATCH('Intensity Data'!$B10,'UEC Data'!$C:$C,0))</f>
        <v>0.19855174037588191</v>
      </c>
      <c r="K10" s="7">
        <f>INDEX('Saturation Data'!L:L,MATCH('Intensity Data'!$B10,'Saturation Data'!$C:$C,0))*INDEX('UEC Data'!L:L,MATCH('Intensity Data'!$B10,'UEC Data'!$C:$C,0))</f>
        <v>1.6902214396513886</v>
      </c>
      <c r="L10" s="7">
        <f>INDEX('Saturation Data'!M:M,MATCH('Intensity Data'!$B10,'Saturation Data'!$C:$C,0))*INDEX('UEC Data'!M:M,MATCH('Intensity Data'!$B10,'UEC Data'!$C:$C,0))</f>
        <v>1.7076068576623593</v>
      </c>
      <c r="M10" s="7">
        <f>INDEX('Saturation Data'!N:N,MATCH('Intensity Data'!$B10,'Saturation Data'!$C:$C,0))*INDEX('UEC Data'!N:N,MATCH('Intensity Data'!$B10,'UEC Data'!$C:$C,0))</f>
        <v>0.37719163830835922</v>
      </c>
      <c r="N10" s="7">
        <f>INDEX('Saturation Data'!O:O,MATCH('Intensity Data'!$B10,'Saturation Data'!$C:$C,0))*INDEX('UEC Data'!O:O,MATCH('Intensity Data'!$B10,'UEC Data'!$C:$C,0))</f>
        <v>0</v>
      </c>
      <c r="O10" s="7">
        <f>INDEX('Saturation Data'!P:P,MATCH('Intensity Data'!$B10,'Saturation Data'!$C:$C,0))*INDEX('UEC Data'!P:P,MATCH('Intensity Data'!$B10,'UEC Data'!$C:$C,0))</f>
        <v>0</v>
      </c>
      <c r="P10" s="7">
        <f>INDEX('Saturation Data'!Q:Q,MATCH('Intensity Data'!$B10,'Saturation Data'!$C:$C,0))*INDEX('UEC Data'!Q:Q,MATCH('Intensity Data'!$B10,'UEC Data'!$C:$C,0))</f>
        <v>0.60568205641269202</v>
      </c>
      <c r="Q10" s="7">
        <f>INDEX('Saturation Data'!R:R,MATCH('Intensity Data'!$B10,'Saturation Data'!$C:$C,0))*INDEX('UEC Data'!R:R,MATCH('Intensity Data'!$B10,'UEC Data'!$C:$C,0))</f>
        <v>0.21730054593569889</v>
      </c>
      <c r="R10" s="7">
        <f>INDEX('Saturation Data'!S:S,MATCH('Intensity Data'!$B10,'Saturation Data'!$C:$C,0))*INDEX('UEC Data'!S:S,MATCH('Intensity Data'!$B10,'UEC Data'!$C:$C,0))</f>
        <v>5.2245968815110524E-2</v>
      </c>
      <c r="S10" s="7">
        <f>INDEX('Saturation Data'!T:T,MATCH('Intensity Data'!$B10,'Saturation Data'!$C:$C,0))*INDEX('UEC Data'!T:T,MATCH('Intensity Data'!$B10,'UEC Data'!$C:$C,0))</f>
        <v>5.8033090115082425E-2</v>
      </c>
      <c r="T10" s="7">
        <f>INDEX('Saturation Data'!U:U,MATCH('Intensity Data'!$B10,'Saturation Data'!$C:$C,0))*INDEX('UEC Data'!U:U,MATCH('Intensity Data'!$B10,'UEC Data'!$C:$C,0))</f>
        <v>7.0565810495051617E-2</v>
      </c>
      <c r="U10" s="7">
        <f>INDEX('Saturation Data'!V:V,MATCH('Intensity Data'!$B10,'Saturation Data'!$C:$C,0))*INDEX('UEC Data'!V:V,MATCH('Intensity Data'!$B10,'UEC Data'!$C:$C,0))</f>
        <v>0</v>
      </c>
      <c r="V10" t="str">
        <f t="shared" si="16"/>
        <v>HVAC</v>
      </c>
      <c r="AP10" s="5" t="s">
        <v>74</v>
      </c>
      <c r="AQ10" s="5" t="s">
        <v>12</v>
      </c>
      <c r="AR10" s="5" t="s">
        <v>13</v>
      </c>
      <c r="AS10" s="2">
        <f t="shared" si="0"/>
        <v>1.6127169433544766</v>
      </c>
      <c r="AT10" s="2">
        <f t="shared" si="1"/>
        <v>3.1713679602581273</v>
      </c>
      <c r="AU10" s="2">
        <f t="shared" si="2"/>
        <v>0.32301348068951552</v>
      </c>
      <c r="AV10" s="2">
        <f t="shared" si="3"/>
        <v>52.031856534342054</v>
      </c>
      <c r="AW10" s="2">
        <f t="shared" si="4"/>
        <v>4.5582646911119724</v>
      </c>
      <c r="AX10" s="2">
        <f t="shared" si="5"/>
        <v>7.4517351826330902E-3</v>
      </c>
      <c r="AY10" s="2">
        <f t="shared" si="6"/>
        <v>-1</v>
      </c>
      <c r="AZ10" s="2" t="str">
        <f t="shared" si="7"/>
        <v>NA</v>
      </c>
      <c r="BA10" s="2" t="str">
        <f t="shared" si="8"/>
        <v>NA</v>
      </c>
      <c r="BB10" s="2">
        <f t="shared" si="9"/>
        <v>6.2288701432769997</v>
      </c>
      <c r="BC10" s="2">
        <f t="shared" si="10"/>
        <v>0.19581700833266269</v>
      </c>
      <c r="BD10" s="2">
        <f t="shared" si="11"/>
        <v>1.2679726707349017</v>
      </c>
      <c r="BE10" s="2">
        <f t="shared" si="12"/>
        <v>0.92390456103073992</v>
      </c>
      <c r="BF10" s="2">
        <f t="shared" si="13"/>
        <v>-1</v>
      </c>
      <c r="BG10" s="2" t="str">
        <f>IFERROR(#REF!/#REF!-1,"NA")</f>
        <v>NA</v>
      </c>
    </row>
    <row r="11" spans="1:59" x14ac:dyDescent="0.2">
      <c r="A11" t="str">
        <f t="shared" si="14"/>
        <v/>
      </c>
      <c r="B11" t="str">
        <f t="shared" si="15"/>
        <v>WY2021 CPAHeating_Electric Room Heat</v>
      </c>
      <c r="C11" t="s">
        <v>115</v>
      </c>
      <c r="D11" t="s">
        <v>114</v>
      </c>
      <c r="E11" s="3" t="s">
        <v>75</v>
      </c>
      <c r="F11" s="3" t="s">
        <v>12</v>
      </c>
      <c r="G11" s="3" t="s">
        <v>14</v>
      </c>
      <c r="H11" s="7">
        <f>INDEX('Saturation Data'!I:I,MATCH('Intensity Data'!$B11,'Saturation Data'!$C:$C,0))*INDEX('UEC Data'!I:I,MATCH('Intensity Data'!$B11,'UEC Data'!$C:$C,0))</f>
        <v>0</v>
      </c>
      <c r="I11" s="7">
        <f>INDEX('Saturation Data'!J:J,MATCH('Intensity Data'!$B11,'Saturation Data'!$C:$C,0))*INDEX('UEC Data'!J:J,MATCH('Intensity Data'!$B11,'UEC Data'!$C:$C,0))</f>
        <v>6.0552995850816048E-2</v>
      </c>
      <c r="J11" s="7">
        <f>INDEX('Saturation Data'!K:K,MATCH('Intensity Data'!$B11,'Saturation Data'!$C:$C,0))*INDEX('UEC Data'!K:K,MATCH('Intensity Data'!$B11,'UEC Data'!$C:$C,0))</f>
        <v>0</v>
      </c>
      <c r="K11" s="7">
        <f>INDEX('Saturation Data'!L:L,MATCH('Intensity Data'!$B11,'Saturation Data'!$C:$C,0))*INDEX('UEC Data'!L:L,MATCH('Intensity Data'!$B11,'UEC Data'!$C:$C,0))</f>
        <v>0.11825209839207866</v>
      </c>
      <c r="L11" s="7">
        <f>INDEX('Saturation Data'!M:M,MATCH('Intensity Data'!$B11,'Saturation Data'!$C:$C,0))*INDEX('UEC Data'!M:M,MATCH('Intensity Data'!$B11,'UEC Data'!$C:$C,0))</f>
        <v>0.1282309049119508</v>
      </c>
      <c r="M11" s="7">
        <f>INDEX('Saturation Data'!N:N,MATCH('Intensity Data'!$B11,'Saturation Data'!$C:$C,0))*INDEX('UEC Data'!N:N,MATCH('Intensity Data'!$B11,'UEC Data'!$C:$C,0))</f>
        <v>0</v>
      </c>
      <c r="N11" s="7">
        <f>INDEX('Saturation Data'!O:O,MATCH('Intensity Data'!$B11,'Saturation Data'!$C:$C,0))*INDEX('UEC Data'!O:O,MATCH('Intensity Data'!$B11,'UEC Data'!$C:$C,0))</f>
        <v>1.3213682741695518E-2</v>
      </c>
      <c r="O11" s="7">
        <f>INDEX('Saturation Data'!P:P,MATCH('Intensity Data'!$B11,'Saturation Data'!$C:$C,0))*INDEX('UEC Data'!P:P,MATCH('Intensity Data'!$B11,'UEC Data'!$C:$C,0))</f>
        <v>0</v>
      </c>
      <c r="P11" s="7">
        <f>INDEX('Saturation Data'!Q:Q,MATCH('Intensity Data'!$B11,'Saturation Data'!$C:$C,0))*INDEX('UEC Data'!Q:Q,MATCH('Intensity Data'!$B11,'UEC Data'!$C:$C,0))</f>
        <v>8.1639178395530435E-2</v>
      </c>
      <c r="Q11" s="7">
        <f>INDEX('Saturation Data'!R:R,MATCH('Intensity Data'!$B11,'Saturation Data'!$C:$C,0))*INDEX('UEC Data'!R:R,MATCH('Intensity Data'!$B11,'UEC Data'!$C:$C,0))</f>
        <v>0.36167235936671399</v>
      </c>
      <c r="R11" s="7">
        <f>INDEX('Saturation Data'!S:S,MATCH('Intensity Data'!$B11,'Saturation Data'!$C:$C,0))*INDEX('UEC Data'!S:S,MATCH('Intensity Data'!$B11,'UEC Data'!$C:$C,0))</f>
        <v>7.7556267645537405E-3</v>
      </c>
      <c r="S11" s="7">
        <f>INDEX('Saturation Data'!T:T,MATCH('Intensity Data'!$B11,'Saturation Data'!$C:$C,0))*INDEX('UEC Data'!T:T,MATCH('Intensity Data'!$B11,'UEC Data'!$C:$C,0))</f>
        <v>8.6146930975489876E-3</v>
      </c>
      <c r="T11" s="7">
        <f>INDEX('Saturation Data'!U:U,MATCH('Intensity Data'!$B11,'Saturation Data'!$C:$C,0))*INDEX('UEC Data'!U:U,MATCH('Intensity Data'!$B11,'UEC Data'!$C:$C,0))</f>
        <v>2.0706143988898792E-2</v>
      </c>
      <c r="U11" s="7">
        <f>INDEX('Saturation Data'!V:V,MATCH('Intensity Data'!$B11,'Saturation Data'!$C:$C,0))*INDEX('UEC Data'!V:V,MATCH('Intensity Data'!$B11,'UEC Data'!$C:$C,0))</f>
        <v>3.190832995117425E-2</v>
      </c>
      <c r="V11" t="str">
        <f t="shared" si="16"/>
        <v>HVAC</v>
      </c>
      <c r="AP11" s="5" t="s">
        <v>75</v>
      </c>
      <c r="AQ11" s="5" t="s">
        <v>12</v>
      </c>
      <c r="AR11" s="5" t="s">
        <v>14</v>
      </c>
      <c r="AS11" s="2">
        <f t="shared" si="0"/>
        <v>-1</v>
      </c>
      <c r="AT11" s="2">
        <f t="shared" si="1"/>
        <v>-0.93330090963075241</v>
      </c>
      <c r="AU11" s="2">
        <f t="shared" si="2"/>
        <v>-1</v>
      </c>
      <c r="AV11" s="2">
        <f t="shared" si="3"/>
        <v>-0.79781981231923271</v>
      </c>
      <c r="AW11" s="2">
        <f t="shared" si="4"/>
        <v>3.836409542535951</v>
      </c>
      <c r="AX11" s="2">
        <f t="shared" si="5"/>
        <v>-1</v>
      </c>
      <c r="AY11" s="2">
        <f t="shared" si="6"/>
        <v>0.88365251434694714</v>
      </c>
      <c r="AZ11" s="2">
        <f t="shared" si="7"/>
        <v>-1</v>
      </c>
      <c r="BA11" s="2">
        <f t="shared" si="8"/>
        <v>-0.67083063919685548</v>
      </c>
      <c r="BB11" s="2">
        <f t="shared" si="9"/>
        <v>-0.64395312825281514</v>
      </c>
      <c r="BC11" s="2">
        <f t="shared" si="10"/>
        <v>-0.96554106312046351</v>
      </c>
      <c r="BD11" s="2">
        <f t="shared" si="11"/>
        <v>-0.93464557991666664</v>
      </c>
      <c r="BE11" s="2">
        <f t="shared" si="12"/>
        <v>-0.9692372657122158</v>
      </c>
      <c r="BF11" s="2">
        <f t="shared" si="13"/>
        <v>-0.94165356948910228</v>
      </c>
      <c r="BG11" s="2" t="str">
        <f>IFERROR(#REF!/#REF!-1,"NA")</f>
        <v>NA</v>
      </c>
    </row>
    <row r="12" spans="1:59" x14ac:dyDescent="0.2">
      <c r="A12" t="str">
        <f t="shared" si="14"/>
        <v/>
      </c>
      <c r="B12" t="str">
        <f t="shared" si="15"/>
        <v>WY2021 CPAHeating_PTHP</v>
      </c>
      <c r="C12" t="s">
        <v>115</v>
      </c>
      <c r="D12" t="s">
        <v>114</v>
      </c>
      <c r="E12" s="3" t="s">
        <v>76</v>
      </c>
      <c r="F12" s="3" t="s">
        <v>12</v>
      </c>
      <c r="G12" s="3" t="s">
        <v>8</v>
      </c>
      <c r="H12" s="7">
        <f>INDEX('Saturation Data'!I:I,MATCH('Intensity Data'!$B12,'Saturation Data'!$C:$C,0))*INDEX('UEC Data'!I:I,MATCH('Intensity Data'!$B12,'UEC Data'!$C:$C,0))</f>
        <v>8.7273834970137427E-3</v>
      </c>
      <c r="I12" s="7">
        <f>INDEX('Saturation Data'!J:J,MATCH('Intensity Data'!$B12,'Saturation Data'!$C:$C,0))*INDEX('UEC Data'!J:J,MATCH('Intensity Data'!$B12,'UEC Data'!$C:$C,0))</f>
        <v>2.2177962553367375E-2</v>
      </c>
      <c r="J12" s="7">
        <f>INDEX('Saturation Data'!K:K,MATCH('Intensity Data'!$B12,'Saturation Data'!$C:$C,0))*INDEX('UEC Data'!K:K,MATCH('Intensity Data'!$B12,'UEC Data'!$C:$C,0))</f>
        <v>2.9882996860748213E-3</v>
      </c>
      <c r="K12" s="7">
        <f>INDEX('Saturation Data'!L:L,MATCH('Intensity Data'!$B12,'Saturation Data'!$C:$C,0))*INDEX('UEC Data'!L:L,MATCH('Intensity Data'!$B12,'UEC Data'!$C:$C,0))</f>
        <v>1.9504459747765893E-2</v>
      </c>
      <c r="L12" s="7">
        <f>INDEX('Saturation Data'!M:M,MATCH('Intensity Data'!$B12,'Saturation Data'!$C:$C,0))*INDEX('UEC Data'!M:M,MATCH('Intensity Data'!$B12,'UEC Data'!$C:$C,0))</f>
        <v>5.7001279297546101E-2</v>
      </c>
      <c r="M12" s="7">
        <f>INDEX('Saturation Data'!N:N,MATCH('Intensity Data'!$B12,'Saturation Data'!$C:$C,0))*INDEX('UEC Data'!N:N,MATCH('Intensity Data'!$B12,'UEC Data'!$C:$C,0))</f>
        <v>3.6643312975045317E-3</v>
      </c>
      <c r="N12" s="7">
        <f>INDEX('Saturation Data'!O:O,MATCH('Intensity Data'!$B12,'Saturation Data'!$C:$C,0))*INDEX('UEC Data'!O:O,MATCH('Intensity Data'!$B12,'UEC Data'!$C:$C,0))</f>
        <v>0</v>
      </c>
      <c r="O12" s="7">
        <f>INDEX('Saturation Data'!P:P,MATCH('Intensity Data'!$B12,'Saturation Data'!$C:$C,0))*INDEX('UEC Data'!P:P,MATCH('Intensity Data'!$B12,'UEC Data'!$C:$C,0))</f>
        <v>0.17866541053053217</v>
      </c>
      <c r="P12" s="7">
        <f>INDEX('Saturation Data'!Q:Q,MATCH('Intensity Data'!$B12,'Saturation Data'!$C:$C,0))*INDEX('UEC Data'!Q:Q,MATCH('Intensity Data'!$B12,'UEC Data'!$C:$C,0))</f>
        <v>6.2976202919861432E-2</v>
      </c>
      <c r="Q12" s="7">
        <f>INDEX('Saturation Data'!R:R,MATCH('Intensity Data'!$B12,'Saturation Data'!$C:$C,0))*INDEX('UEC Data'!R:R,MATCH('Intensity Data'!$B12,'UEC Data'!$C:$C,0))</f>
        <v>0.21904253302167478</v>
      </c>
      <c r="R12" s="7">
        <f>INDEX('Saturation Data'!S:S,MATCH('Intensity Data'!$B12,'Saturation Data'!$C:$C,0))*INDEX('UEC Data'!S:S,MATCH('Intensity Data'!$B12,'UEC Data'!$C:$C,0))</f>
        <v>3.3668558499220496E-3</v>
      </c>
      <c r="S12" s="7">
        <f>INDEX('Saturation Data'!T:T,MATCH('Intensity Data'!$B12,'Saturation Data'!$C:$C,0))*INDEX('UEC Data'!T:T,MATCH('Intensity Data'!$B12,'UEC Data'!$C:$C,0))</f>
        <v>2.0145039359286592E-3</v>
      </c>
      <c r="T12" s="7">
        <f>INDEX('Saturation Data'!U:U,MATCH('Intensity Data'!$B12,'Saturation Data'!$C:$C,0))*INDEX('UEC Data'!U:U,MATCH('Intensity Data'!$B12,'UEC Data'!$C:$C,0))</f>
        <v>7.6818875496637339E-3</v>
      </c>
      <c r="U12" s="7">
        <f>INDEX('Saturation Data'!V:V,MATCH('Intensity Data'!$B12,'Saturation Data'!$C:$C,0))*INDEX('UEC Data'!V:V,MATCH('Intensity Data'!$B12,'UEC Data'!$C:$C,0))</f>
        <v>0.15111965439434319</v>
      </c>
      <c r="V12" t="str">
        <f t="shared" si="16"/>
        <v>HVAC</v>
      </c>
      <c r="AP12" s="5" t="s">
        <v>76</v>
      </c>
      <c r="AQ12" s="5" t="s">
        <v>12</v>
      </c>
      <c r="AR12" s="5" t="s">
        <v>8</v>
      </c>
      <c r="AS12" s="2">
        <f t="shared" si="0"/>
        <v>-0.68941277434431325</v>
      </c>
      <c r="AT12" s="2">
        <f t="shared" si="1"/>
        <v>-0.35004218961880817</v>
      </c>
      <c r="AU12" s="2">
        <f t="shared" si="2"/>
        <v>-0.88031415856397843</v>
      </c>
      <c r="AV12" s="2">
        <f t="shared" si="3"/>
        <v>-0.44557876257539897</v>
      </c>
      <c r="AW12" s="2">
        <f t="shared" si="4"/>
        <v>-0.1442209452667883</v>
      </c>
      <c r="AX12" s="2">
        <f t="shared" si="5"/>
        <v>-0.80906744670038855</v>
      </c>
      <c r="AY12" s="2" t="str">
        <f t="shared" si="6"/>
        <v>NA</v>
      </c>
      <c r="AZ12" s="2">
        <f t="shared" si="7"/>
        <v>0.36284752851185931</v>
      </c>
      <c r="BA12" s="2">
        <f t="shared" si="8"/>
        <v>-8.22707450777449E-3</v>
      </c>
      <c r="BB12" s="2">
        <f t="shared" si="9"/>
        <v>-2.6405228257025071E-2</v>
      </c>
      <c r="BC12" s="2">
        <f t="shared" si="10"/>
        <v>-0.77374817841902777</v>
      </c>
      <c r="BD12" s="2">
        <f t="shared" si="11"/>
        <v>-0.60004176749705007</v>
      </c>
      <c r="BE12" s="2">
        <f t="shared" si="12"/>
        <v>-0.61474691166033479</v>
      </c>
      <c r="BF12" s="2">
        <f t="shared" si="13"/>
        <v>0.90729295705993573</v>
      </c>
      <c r="BG12" s="2" t="str">
        <f>IFERROR(#REF!/#REF!-1,"NA")</f>
        <v>NA</v>
      </c>
    </row>
    <row r="13" spans="1:59" x14ac:dyDescent="0.2">
      <c r="A13" t="str">
        <f t="shared" si="14"/>
        <v/>
      </c>
      <c r="B13" t="str">
        <f t="shared" si="15"/>
        <v>WY2021 CPAHeating_Air-Source Heat Pump</v>
      </c>
      <c r="C13" t="s">
        <v>115</v>
      </c>
      <c r="D13" t="s">
        <v>114</v>
      </c>
      <c r="E13" s="3" t="s">
        <v>77</v>
      </c>
      <c r="F13" s="3" t="s">
        <v>12</v>
      </c>
      <c r="G13" s="3" t="s">
        <v>10</v>
      </c>
      <c r="H13" s="7">
        <f>INDEX('Saturation Data'!I:I,MATCH('Intensity Data'!$B13,'Saturation Data'!$C:$C,0))*INDEX('UEC Data'!I:I,MATCH('Intensity Data'!$B13,'UEC Data'!$C:$C,0))</f>
        <v>0.12577326194377461</v>
      </c>
      <c r="I13" s="7">
        <f>INDEX('Saturation Data'!J:J,MATCH('Intensity Data'!$B13,'Saturation Data'!$C:$C,0))*INDEX('UEC Data'!J:J,MATCH('Intensity Data'!$B13,'UEC Data'!$C:$C,0))</f>
        <v>0.48983918947261701</v>
      </c>
      <c r="J13" s="7">
        <f>INDEX('Saturation Data'!K:K,MATCH('Intensity Data'!$B13,'Saturation Data'!$C:$C,0))*INDEX('UEC Data'!K:K,MATCH('Intensity Data'!$B13,'UEC Data'!$C:$C,0))</f>
        <v>0.10515211957324622</v>
      </c>
      <c r="K13" s="7">
        <f>INDEX('Saturation Data'!L:L,MATCH('Intensity Data'!$B13,'Saturation Data'!$C:$C,0))*INDEX('UEC Data'!L:L,MATCH('Intensity Data'!$B13,'UEC Data'!$C:$C,0))</f>
        <v>0.13295493854685519</v>
      </c>
      <c r="L13" s="7">
        <f>INDEX('Saturation Data'!M:M,MATCH('Intensity Data'!$B13,'Saturation Data'!$C:$C,0))*INDEX('UEC Data'!M:M,MATCH('Intensity Data'!$B13,'UEC Data'!$C:$C,0))</f>
        <v>0.19182608709496046</v>
      </c>
      <c r="M13" s="7">
        <f>INDEX('Saturation Data'!N:N,MATCH('Intensity Data'!$B13,'Saturation Data'!$C:$C,0))*INDEX('UEC Data'!N:N,MATCH('Intensity Data'!$B13,'UEC Data'!$C:$C,0))</f>
        <v>0</v>
      </c>
      <c r="N13" s="7">
        <f>INDEX('Saturation Data'!O:O,MATCH('Intensity Data'!$B13,'Saturation Data'!$C:$C,0))*INDEX('UEC Data'!O:O,MATCH('Intensity Data'!$B13,'UEC Data'!$C:$C,0))</f>
        <v>5.362432881124559E-2</v>
      </c>
      <c r="O13" s="7">
        <f>INDEX('Saturation Data'!P:P,MATCH('Intensity Data'!$B13,'Saturation Data'!$C:$C,0))*INDEX('UEC Data'!P:P,MATCH('Intensity Data'!$B13,'UEC Data'!$C:$C,0))</f>
        <v>1.1188060070972129E-2</v>
      </c>
      <c r="P13" s="7">
        <f>INDEX('Saturation Data'!Q:Q,MATCH('Intensity Data'!$B13,'Saturation Data'!$C:$C,0))*INDEX('UEC Data'!Q:Q,MATCH('Intensity Data'!$B13,'UEC Data'!$C:$C,0))</f>
        <v>0.18979474426835757</v>
      </c>
      <c r="Q13" s="7">
        <f>INDEX('Saturation Data'!R:R,MATCH('Intensity Data'!$B13,'Saturation Data'!$C:$C,0))*INDEX('UEC Data'!R:R,MATCH('Intensity Data'!$B13,'UEC Data'!$C:$C,0))</f>
        <v>0.10862854324790396</v>
      </c>
      <c r="R13" s="7">
        <f>INDEX('Saturation Data'!S:S,MATCH('Intensity Data'!$B13,'Saturation Data'!$C:$C,0))*INDEX('UEC Data'!S:S,MATCH('Intensity Data'!$B13,'UEC Data'!$C:$C,0))</f>
        <v>1.7046484382137392E-2</v>
      </c>
      <c r="S13" s="7">
        <f>INDEX('Saturation Data'!T:T,MATCH('Intensity Data'!$B13,'Saturation Data'!$C:$C,0))*INDEX('UEC Data'!T:T,MATCH('Intensity Data'!$B13,'UEC Data'!$C:$C,0))</f>
        <v>5.2771982941533818E-2</v>
      </c>
      <c r="T13" s="7">
        <f>INDEX('Saturation Data'!U:U,MATCH('Intensity Data'!$B13,'Saturation Data'!$C:$C,0))*INDEX('UEC Data'!U:U,MATCH('Intensity Data'!$B13,'UEC Data'!$C:$C,0))</f>
        <v>0.16966795583193622</v>
      </c>
      <c r="U13" s="7">
        <f>INDEX('Saturation Data'!V:V,MATCH('Intensity Data'!$B13,'Saturation Data'!$C:$C,0))*INDEX('UEC Data'!V:V,MATCH('Intensity Data'!$B13,'UEC Data'!$C:$C,0))</f>
        <v>0.23541596428646502</v>
      </c>
      <c r="V13" t="str">
        <f t="shared" si="16"/>
        <v>HVAC</v>
      </c>
      <c r="AP13" s="5" t="s">
        <v>77</v>
      </c>
      <c r="AQ13" s="5" t="s">
        <v>12</v>
      </c>
      <c r="AR13" s="5" t="s">
        <v>10</v>
      </c>
      <c r="AS13" s="2">
        <f t="shared" si="0"/>
        <v>-0.78873155357658131</v>
      </c>
      <c r="AT13" s="2">
        <f t="shared" si="1"/>
        <v>-0.32241492121853266</v>
      </c>
      <c r="AU13" s="2">
        <f t="shared" si="2"/>
        <v>-0.35551190716700698</v>
      </c>
      <c r="AV13" s="2">
        <f t="shared" si="3"/>
        <v>-0.82161546896242466</v>
      </c>
      <c r="AW13" s="2">
        <f t="shared" si="4"/>
        <v>-0.39379925027093265</v>
      </c>
      <c r="AX13" s="2">
        <f t="shared" si="5"/>
        <v>-1</v>
      </c>
      <c r="AY13" s="2">
        <f t="shared" si="6"/>
        <v>5.8643813540097067E-2</v>
      </c>
      <c r="AZ13" s="2">
        <f t="shared" si="7"/>
        <v>-0.97938155955215855</v>
      </c>
      <c r="BA13" s="2">
        <f t="shared" si="8"/>
        <v>-0.27787198753180187</v>
      </c>
      <c r="BB13" s="2">
        <f t="shared" si="9"/>
        <v>0.11267400790831528</v>
      </c>
      <c r="BC13" s="2">
        <f t="shared" si="10"/>
        <v>-0.81975157228413509</v>
      </c>
      <c r="BD13" s="2">
        <f t="shared" si="11"/>
        <v>-0.39811178509490219</v>
      </c>
      <c r="BE13" s="2">
        <f t="shared" si="12"/>
        <v>-0.59837124803479458</v>
      </c>
      <c r="BF13" s="2">
        <f t="shared" si="13"/>
        <v>0.26340645299059595</v>
      </c>
      <c r="BG13" s="2" t="str">
        <f>IFERROR(#REF!/#REF!-1,"NA")</f>
        <v>NA</v>
      </c>
    </row>
    <row r="14" spans="1:59" x14ac:dyDescent="0.2">
      <c r="A14" t="str">
        <f t="shared" si="14"/>
        <v/>
      </c>
      <c r="B14" t="str">
        <f t="shared" si="15"/>
        <v>WY2021 CPAHeating_Geothermal Heat Pump</v>
      </c>
      <c r="C14" t="s">
        <v>115</v>
      </c>
      <c r="D14" t="s">
        <v>114</v>
      </c>
      <c r="E14" s="3" t="s">
        <v>78</v>
      </c>
      <c r="F14" s="3" t="s">
        <v>12</v>
      </c>
      <c r="G14" s="3" t="s">
        <v>11</v>
      </c>
      <c r="H14" s="7">
        <f>INDEX('Saturation Data'!I:I,MATCH('Intensity Data'!$B14,'Saturation Data'!$C:$C,0))*INDEX('UEC Data'!I:I,MATCH('Intensity Data'!$B14,'UEC Data'!$C:$C,0))</f>
        <v>7.4983541903360304E-2</v>
      </c>
      <c r="I14" s="7">
        <f>INDEX('Saturation Data'!J:J,MATCH('Intensity Data'!$B14,'Saturation Data'!$C:$C,0))*INDEX('UEC Data'!J:J,MATCH('Intensity Data'!$B14,'UEC Data'!$C:$C,0))</f>
        <v>0.10052182451271675</v>
      </c>
      <c r="J14" s="7">
        <f>INDEX('Saturation Data'!K:K,MATCH('Intensity Data'!$B14,'Saturation Data'!$C:$C,0))*INDEX('UEC Data'!K:K,MATCH('Intensity Data'!$B14,'UEC Data'!$C:$C,0))</f>
        <v>0</v>
      </c>
      <c r="K14" s="7">
        <f>INDEX('Saturation Data'!L:L,MATCH('Intensity Data'!$B14,'Saturation Data'!$C:$C,0))*INDEX('UEC Data'!L:L,MATCH('Intensity Data'!$B14,'UEC Data'!$C:$C,0))</f>
        <v>0</v>
      </c>
      <c r="L14" s="7">
        <f>INDEX('Saturation Data'!M:M,MATCH('Intensity Data'!$B14,'Saturation Data'!$C:$C,0))*INDEX('UEC Data'!M:M,MATCH('Intensity Data'!$B14,'UEC Data'!$C:$C,0))</f>
        <v>0</v>
      </c>
      <c r="M14" s="7">
        <f>INDEX('Saturation Data'!N:N,MATCH('Intensity Data'!$B14,'Saturation Data'!$C:$C,0))*INDEX('UEC Data'!N:N,MATCH('Intensity Data'!$B14,'UEC Data'!$C:$C,0))</f>
        <v>0</v>
      </c>
      <c r="N14" s="7">
        <f>INDEX('Saturation Data'!O:O,MATCH('Intensity Data'!$B14,'Saturation Data'!$C:$C,0))*INDEX('UEC Data'!O:O,MATCH('Intensity Data'!$B14,'UEC Data'!$C:$C,0))</f>
        <v>0.14741209893841994</v>
      </c>
      <c r="O14" s="7">
        <f>INDEX('Saturation Data'!P:P,MATCH('Intensity Data'!$B14,'Saturation Data'!$C:$C,0))*INDEX('UEC Data'!P:P,MATCH('Intensity Data'!$B14,'UEC Data'!$C:$C,0))</f>
        <v>0</v>
      </c>
      <c r="P14" s="7">
        <f>INDEX('Saturation Data'!Q:Q,MATCH('Intensity Data'!$B14,'Saturation Data'!$C:$C,0))*INDEX('UEC Data'!Q:Q,MATCH('Intensity Data'!$B14,'UEC Data'!$C:$C,0))</f>
        <v>3.0232106356799387E-2</v>
      </c>
      <c r="Q14" s="7">
        <f>INDEX('Saturation Data'!R:R,MATCH('Intensity Data'!$B14,'Saturation Data'!$C:$C,0))*INDEX('UEC Data'!R:R,MATCH('Intensity Data'!$B14,'UEC Data'!$C:$C,0))</f>
        <v>3.9311619477576479E-4</v>
      </c>
      <c r="R14" s="7">
        <f>INDEX('Saturation Data'!S:S,MATCH('Intensity Data'!$B14,'Saturation Data'!$C:$C,0))*INDEX('UEC Data'!S:S,MATCH('Intensity Data'!$B14,'UEC Data'!$C:$C,0))</f>
        <v>0</v>
      </c>
      <c r="S14" s="7">
        <f>INDEX('Saturation Data'!T:T,MATCH('Intensity Data'!$B14,'Saturation Data'!$C:$C,0))*INDEX('UEC Data'!T:T,MATCH('Intensity Data'!$B14,'UEC Data'!$C:$C,0))</f>
        <v>0</v>
      </c>
      <c r="T14" s="7">
        <f>INDEX('Saturation Data'!U:U,MATCH('Intensity Data'!$B14,'Saturation Data'!$C:$C,0))*INDEX('UEC Data'!U:U,MATCH('Intensity Data'!$B14,'UEC Data'!$C:$C,0))</f>
        <v>3.5840776428531985E-2</v>
      </c>
      <c r="U14" s="7">
        <f>INDEX('Saturation Data'!V:V,MATCH('Intensity Data'!$B14,'Saturation Data'!$C:$C,0))*INDEX('UEC Data'!V:V,MATCH('Intensity Data'!$B14,'UEC Data'!$C:$C,0))</f>
        <v>0.23307293345289071</v>
      </c>
      <c r="V14" t="str">
        <f t="shared" si="16"/>
        <v>HVAC</v>
      </c>
      <c r="AP14" s="5" t="s">
        <v>78</v>
      </c>
      <c r="AQ14" s="5" t="s">
        <v>12</v>
      </c>
      <c r="AR14" s="5" t="s">
        <v>11</v>
      </c>
      <c r="AS14" s="2">
        <f t="shared" si="0"/>
        <v>-0.69441006122656534</v>
      </c>
      <c r="AT14" s="2">
        <f t="shared" si="1"/>
        <v>-0.6347332615082486</v>
      </c>
      <c r="AU14" s="2" t="str">
        <f t="shared" si="2"/>
        <v>NA</v>
      </c>
      <c r="AV14" s="2">
        <f t="shared" si="3"/>
        <v>-1</v>
      </c>
      <c r="AW14" s="2" t="str">
        <f t="shared" si="4"/>
        <v>NA</v>
      </c>
      <c r="AX14" s="2" t="str">
        <f t="shared" si="5"/>
        <v>NA</v>
      </c>
      <c r="AY14" s="2">
        <f t="shared" si="6"/>
        <v>1.901778441767048</v>
      </c>
      <c r="AZ14" s="2">
        <f t="shared" si="7"/>
        <v>-1</v>
      </c>
      <c r="BA14" s="2">
        <f t="shared" si="8"/>
        <v>-0.77705966102950752</v>
      </c>
      <c r="BB14" s="2">
        <f t="shared" si="9"/>
        <v>-0.99441132526948339</v>
      </c>
      <c r="BC14" s="2" t="str">
        <f t="shared" si="10"/>
        <v>NA</v>
      </c>
      <c r="BD14" s="2" t="str">
        <f t="shared" si="11"/>
        <v>NA</v>
      </c>
      <c r="BE14" s="2">
        <f t="shared" si="12"/>
        <v>-0.79416028871610755</v>
      </c>
      <c r="BF14" s="2">
        <f t="shared" si="13"/>
        <v>7.9844948964935991</v>
      </c>
      <c r="BG14" s="2" t="str">
        <f>IFERROR(#REF!/#REF!-1,"NA")</f>
        <v>NA</v>
      </c>
    </row>
    <row r="15" spans="1:59" x14ac:dyDescent="0.2">
      <c r="A15" t="str">
        <f t="shared" si="14"/>
        <v/>
      </c>
      <c r="B15" t="str">
        <f t="shared" si="15"/>
        <v>WY2021 CPAVentilation_Ventilation</v>
      </c>
      <c r="C15" t="s">
        <v>115</v>
      </c>
      <c r="D15" t="s">
        <v>114</v>
      </c>
      <c r="E15" s="3" t="s">
        <v>79</v>
      </c>
      <c r="F15" s="3" t="s">
        <v>15</v>
      </c>
      <c r="G15" s="3" t="s">
        <v>15</v>
      </c>
      <c r="H15" s="7">
        <f>INDEX('Saturation Data'!I:I,MATCH('Intensity Data'!$B15,'Saturation Data'!$C:$C,0))*INDEX('UEC Data'!I:I,MATCH('Intensity Data'!$B15,'UEC Data'!$C:$C,0))</f>
        <v>3.3414322411739672</v>
      </c>
      <c r="I15" s="7">
        <f>INDEX('Saturation Data'!J:J,MATCH('Intensity Data'!$B15,'Saturation Data'!$C:$C,0))*INDEX('UEC Data'!J:J,MATCH('Intensity Data'!$B15,'UEC Data'!$C:$C,0))</f>
        <v>2.74070815684835</v>
      </c>
      <c r="J15" s="7">
        <f>INDEX('Saturation Data'!K:K,MATCH('Intensity Data'!$B15,'Saturation Data'!$C:$C,0))*INDEX('UEC Data'!K:K,MATCH('Intensity Data'!$B15,'UEC Data'!$C:$C,0))</f>
        <v>3.0718598854060701</v>
      </c>
      <c r="K15" s="7">
        <f>INDEX('Saturation Data'!L:L,MATCH('Intensity Data'!$B15,'Saturation Data'!$C:$C,0))*INDEX('UEC Data'!L:L,MATCH('Intensity Data'!$B15,'UEC Data'!$C:$C,0))</f>
        <v>2.575124461576932</v>
      </c>
      <c r="L15" s="7">
        <f>INDEX('Saturation Data'!M:M,MATCH('Intensity Data'!$B15,'Saturation Data'!$C:$C,0))*INDEX('UEC Data'!M:M,MATCH('Intensity Data'!$B15,'UEC Data'!$C:$C,0))</f>
        <v>4.8183710814593148</v>
      </c>
      <c r="M15" s="7">
        <f>INDEX('Saturation Data'!N:N,MATCH('Intensity Data'!$B15,'Saturation Data'!$C:$C,0))*INDEX('UEC Data'!N:N,MATCH('Intensity Data'!$B15,'UEC Data'!$C:$C,0))</f>
        <v>2.6890007381870027</v>
      </c>
      <c r="N15" s="7">
        <f>INDEX('Saturation Data'!O:O,MATCH('Intensity Data'!$B15,'Saturation Data'!$C:$C,0))*INDEX('UEC Data'!O:O,MATCH('Intensity Data'!$B15,'UEC Data'!$C:$C,0))</f>
        <v>4.7400657251631966</v>
      </c>
      <c r="O15" s="7">
        <f>INDEX('Saturation Data'!P:P,MATCH('Intensity Data'!$B15,'Saturation Data'!$C:$C,0))*INDEX('UEC Data'!P:P,MATCH('Intensity Data'!$B15,'UEC Data'!$C:$C,0))</f>
        <v>3.5254617681476641</v>
      </c>
      <c r="P15" s="7">
        <f>INDEX('Saturation Data'!Q:Q,MATCH('Intensity Data'!$B15,'Saturation Data'!$C:$C,0))*INDEX('UEC Data'!Q:Q,MATCH('Intensity Data'!$B15,'UEC Data'!$C:$C,0))</f>
        <v>1.060129939955909</v>
      </c>
      <c r="Q15" s="7">
        <f>INDEX('Saturation Data'!R:R,MATCH('Intensity Data'!$B15,'Saturation Data'!$C:$C,0))*INDEX('UEC Data'!R:R,MATCH('Intensity Data'!$B15,'UEC Data'!$C:$C,0))</f>
        <v>1.6756571983206989</v>
      </c>
      <c r="R15" s="7">
        <f>INDEX('Saturation Data'!S:S,MATCH('Intensity Data'!$B15,'Saturation Data'!$C:$C,0))*INDEX('UEC Data'!S:S,MATCH('Intensity Data'!$B15,'UEC Data'!$C:$C,0))</f>
        <v>0.78595286229087036</v>
      </c>
      <c r="S15" s="7">
        <f>INDEX('Saturation Data'!T:T,MATCH('Intensity Data'!$B15,'Saturation Data'!$C:$C,0))*INDEX('UEC Data'!T:T,MATCH('Intensity Data'!$B15,'UEC Data'!$C:$C,0))</f>
        <v>1.179752294952997</v>
      </c>
      <c r="T15" s="7">
        <f>INDEX('Saturation Data'!U:U,MATCH('Intensity Data'!$B15,'Saturation Data'!$C:$C,0))*INDEX('UEC Data'!U:U,MATCH('Intensity Data'!$B15,'UEC Data'!$C:$C,0))</f>
        <v>33.414322411739676</v>
      </c>
      <c r="U15" s="7">
        <f>INDEX('Saturation Data'!V:V,MATCH('Intensity Data'!$B15,'Saturation Data'!$C:$C,0))*INDEX('UEC Data'!V:V,MATCH('Intensity Data'!$B15,'UEC Data'!$C:$C,0))</f>
        <v>1.2833993779047979</v>
      </c>
      <c r="V15" t="str">
        <f t="shared" si="16"/>
        <v>HVAC</v>
      </c>
      <c r="AP15" s="5" t="s">
        <v>79</v>
      </c>
      <c r="AQ15" s="5" t="s">
        <v>15</v>
      </c>
      <c r="AR15" s="5" t="s">
        <v>15</v>
      </c>
      <c r="AS15" s="2">
        <f t="shared" si="0"/>
        <v>0.12950335058118623</v>
      </c>
      <c r="AT15" s="2">
        <f t="shared" si="1"/>
        <v>1.3333680197792388</v>
      </c>
      <c r="AU15" s="2">
        <f t="shared" si="2"/>
        <v>3.8379887022060633E-2</v>
      </c>
      <c r="AV15" s="2">
        <f t="shared" si="3"/>
        <v>1.1923943454470187</v>
      </c>
      <c r="AW15" s="2">
        <f t="shared" si="4"/>
        <v>1.265071574055693</v>
      </c>
      <c r="AX15" s="2">
        <f t="shared" si="5"/>
        <v>0.33598332301361533</v>
      </c>
      <c r="AY15" s="2">
        <f t="shared" si="6"/>
        <v>0.36921003362952476</v>
      </c>
      <c r="AZ15" s="2">
        <f t="shared" si="7"/>
        <v>1.3885938382243377</v>
      </c>
      <c r="BA15" s="2">
        <f t="shared" si="8"/>
        <v>0.4663921182628461</v>
      </c>
      <c r="BB15" s="2">
        <f t="shared" si="9"/>
        <v>0.88808910520330597</v>
      </c>
      <c r="BC15" s="2">
        <f t="shared" si="10"/>
        <v>2.5353747327098826</v>
      </c>
      <c r="BD15" s="2">
        <f t="shared" si="11"/>
        <v>0.73446626252097569</v>
      </c>
      <c r="BE15" s="2">
        <f t="shared" si="12"/>
        <v>0.31643747153984414</v>
      </c>
      <c r="BF15" s="2">
        <f t="shared" si="13"/>
        <v>0.91559187172152368</v>
      </c>
      <c r="BG15" s="2" t="str">
        <f>IFERROR(#REF!/#REF!-1,"NA")</f>
        <v>NA</v>
      </c>
    </row>
    <row r="16" spans="1:59" x14ac:dyDescent="0.2">
      <c r="A16" t="str">
        <f t="shared" si="14"/>
        <v/>
      </c>
      <c r="B16" t="str">
        <f t="shared" si="15"/>
        <v>WY2021 CPAWater Heating_Water Heater</v>
      </c>
      <c r="C16" t="s">
        <v>115</v>
      </c>
      <c r="D16" t="s">
        <v>114</v>
      </c>
      <c r="E16" s="3" t="s">
        <v>80</v>
      </c>
      <c r="F16" s="3" t="s">
        <v>16</v>
      </c>
      <c r="G16" s="3" t="s">
        <v>17</v>
      </c>
      <c r="H16" s="7">
        <f>INDEX('Saturation Data'!I:I,MATCH('Intensity Data'!$B16,'Saturation Data'!$C:$C,0))*INDEX('UEC Data'!I:I,MATCH('Intensity Data'!$B16,'UEC Data'!$C:$C,0))</f>
        <v>0.46857662812873985</v>
      </c>
      <c r="I16" s="7">
        <f>INDEX('Saturation Data'!J:J,MATCH('Intensity Data'!$B16,'Saturation Data'!$C:$C,0))*INDEX('UEC Data'!J:J,MATCH('Intensity Data'!$B16,'UEC Data'!$C:$C,0))</f>
        <v>0.28231909391222504</v>
      </c>
      <c r="J16" s="7">
        <f>INDEX('Saturation Data'!K:K,MATCH('Intensity Data'!$B16,'Saturation Data'!$C:$C,0))*INDEX('UEC Data'!K:K,MATCH('Intensity Data'!$B16,'UEC Data'!$C:$C,0))</f>
        <v>0.2817244893101471</v>
      </c>
      <c r="K16" s="7">
        <f>INDEX('Saturation Data'!L:L,MATCH('Intensity Data'!$B16,'Saturation Data'!$C:$C,0))*INDEX('UEC Data'!L:L,MATCH('Intensity Data'!$B16,'UEC Data'!$C:$C,0))</f>
        <v>0.29289274279256244</v>
      </c>
      <c r="L16" s="7">
        <f>INDEX('Saturation Data'!M:M,MATCH('Intensity Data'!$B16,'Saturation Data'!$C:$C,0))*INDEX('UEC Data'!M:M,MATCH('Intensity Data'!$B16,'UEC Data'!$C:$C,0))</f>
        <v>2.9442226525451263</v>
      </c>
      <c r="M16" s="7">
        <f>INDEX('Saturation Data'!N:N,MATCH('Intensity Data'!$B16,'Saturation Data'!$C:$C,0))*INDEX('UEC Data'!N:N,MATCH('Intensity Data'!$B16,'UEC Data'!$C:$C,0))</f>
        <v>1.4393062467673534</v>
      </c>
      <c r="N16" s="7">
        <f>INDEX('Saturation Data'!O:O,MATCH('Intensity Data'!$B16,'Saturation Data'!$C:$C,0))*INDEX('UEC Data'!O:O,MATCH('Intensity Data'!$B16,'UEC Data'!$C:$C,0))</f>
        <v>7.5589532344436342E-2</v>
      </c>
      <c r="O16" s="7">
        <f>INDEX('Saturation Data'!P:P,MATCH('Intensity Data'!$B16,'Saturation Data'!$C:$C,0))*INDEX('UEC Data'!P:P,MATCH('Intensity Data'!$B16,'UEC Data'!$C:$C,0))</f>
        <v>0.49078738589440118</v>
      </c>
      <c r="P16" s="7">
        <f>INDEX('Saturation Data'!Q:Q,MATCH('Intensity Data'!$B16,'Saturation Data'!$C:$C,0))*INDEX('UEC Data'!Q:Q,MATCH('Intensity Data'!$B16,'UEC Data'!$C:$C,0))</f>
        <v>0.19088614361249201</v>
      </c>
      <c r="Q16" s="7">
        <f>INDEX('Saturation Data'!R:R,MATCH('Intensity Data'!$B16,'Saturation Data'!$C:$C,0))*INDEX('UEC Data'!R:R,MATCH('Intensity Data'!$B16,'UEC Data'!$C:$C,0))</f>
        <v>0.38623429712600005</v>
      </c>
      <c r="R16" s="7">
        <f>INDEX('Saturation Data'!S:S,MATCH('Intensity Data'!$B16,'Saturation Data'!$C:$C,0))*INDEX('UEC Data'!S:S,MATCH('Intensity Data'!$B16,'UEC Data'!$C:$C,0))</f>
        <v>0.11940156392988958</v>
      </c>
      <c r="S16" s="7">
        <f>INDEX('Saturation Data'!T:T,MATCH('Intensity Data'!$B16,'Saturation Data'!$C:$C,0))*INDEX('UEC Data'!T:T,MATCH('Intensity Data'!$B16,'UEC Data'!$C:$C,0))</f>
        <v>0.21009415939782902</v>
      </c>
      <c r="T16" s="7">
        <f>INDEX('Saturation Data'!U:U,MATCH('Intensity Data'!$B16,'Saturation Data'!$C:$C,0))*INDEX('UEC Data'!U:U,MATCH('Intensity Data'!$B16,'UEC Data'!$C:$C,0))</f>
        <v>0.28231909391222504</v>
      </c>
      <c r="U16" s="7">
        <f>INDEX('Saturation Data'!V:V,MATCH('Intensity Data'!$B16,'Saturation Data'!$C:$C,0))*INDEX('UEC Data'!V:V,MATCH('Intensity Data'!$B16,'UEC Data'!$C:$C,0))</f>
        <v>0.1630219260967726</v>
      </c>
      <c r="V16" t="str">
        <f t="shared" si="16"/>
        <v>Water Heating</v>
      </c>
      <c r="AP16" s="5" t="s">
        <v>80</v>
      </c>
      <c r="AQ16" s="5" t="s">
        <v>16</v>
      </c>
      <c r="AR16" s="5" t="s">
        <v>17</v>
      </c>
      <c r="AS16" s="2">
        <f t="shared" si="0"/>
        <v>5.4461028791692678E-2</v>
      </c>
      <c r="AT16" s="2">
        <f t="shared" si="1"/>
        <v>-0.46049023480325935</v>
      </c>
      <c r="AU16" s="2">
        <f t="shared" si="2"/>
        <v>-0.53046082787019055</v>
      </c>
      <c r="AV16" s="2">
        <f t="shared" si="3"/>
        <v>-0.45627595135381427</v>
      </c>
      <c r="AW16" s="2">
        <f t="shared" si="4"/>
        <v>-0.3851474222694059</v>
      </c>
      <c r="AX16" s="2">
        <f t="shared" si="5"/>
        <v>9.7373561243929929E-2</v>
      </c>
      <c r="AY16" s="2">
        <f t="shared" si="6"/>
        <v>-0.44427847047763702</v>
      </c>
      <c r="AZ16" s="2">
        <f t="shared" si="7"/>
        <v>-0.61934379676290718</v>
      </c>
      <c r="BA16" s="2">
        <f t="shared" si="8"/>
        <v>-0.61934379676290718</v>
      </c>
      <c r="BB16" s="2">
        <f t="shared" si="9"/>
        <v>-0.74142799999999998</v>
      </c>
      <c r="BC16" s="2">
        <f t="shared" si="10"/>
        <v>2.7282798616194315E-2</v>
      </c>
      <c r="BD16" s="2">
        <f t="shared" si="11"/>
        <v>2.7282798616194315E-2</v>
      </c>
      <c r="BE16" s="2">
        <f t="shared" si="12"/>
        <v>-3.7399181473470544E-2</v>
      </c>
      <c r="BF16" s="2">
        <f t="shared" si="13"/>
        <v>-0.75734829576597273</v>
      </c>
      <c r="BG16" s="2" t="str">
        <f>IFERROR(#REF!/#REF!-1,"NA")</f>
        <v>NA</v>
      </c>
    </row>
    <row r="17" spans="1:59" x14ac:dyDescent="0.2">
      <c r="A17" t="str">
        <f t="shared" si="14"/>
        <v/>
      </c>
      <c r="B17" t="str">
        <f t="shared" si="15"/>
        <v>WY2021 CPAInterior Lighting_General Service Lighting</v>
      </c>
      <c r="C17" t="s">
        <v>115</v>
      </c>
      <c r="D17" t="s">
        <v>114</v>
      </c>
      <c r="E17" s="3" t="s">
        <v>81</v>
      </c>
      <c r="F17" s="3" t="s">
        <v>18</v>
      </c>
      <c r="G17" s="3" t="s">
        <v>19</v>
      </c>
      <c r="H17" s="7">
        <f>INDEX('Saturation Data'!I:I,MATCH('Intensity Data'!$B17,'Saturation Data'!$C:$C,0))*INDEX('UEC Data'!I:I,MATCH('Intensity Data'!$B17,'UEC Data'!$C:$C,0))</f>
        <v>0.37247216614194351</v>
      </c>
      <c r="I17" s="7">
        <f>INDEX('Saturation Data'!J:J,MATCH('Intensity Data'!$B17,'Saturation Data'!$C:$C,0))*INDEX('UEC Data'!J:J,MATCH('Intensity Data'!$B17,'UEC Data'!$C:$C,0))</f>
        <v>0.2993321771540709</v>
      </c>
      <c r="J17" s="7">
        <f>INDEX('Saturation Data'!K:K,MATCH('Intensity Data'!$B17,'Saturation Data'!$C:$C,0))*INDEX('UEC Data'!K:K,MATCH('Intensity Data'!$B17,'UEC Data'!$C:$C,0))</f>
        <v>0.66475542045134894</v>
      </c>
      <c r="K17" s="7">
        <f>INDEX('Saturation Data'!L:L,MATCH('Intensity Data'!$B17,'Saturation Data'!$C:$C,0))*INDEX('UEC Data'!L:L,MATCH('Intensity Data'!$B17,'UEC Data'!$C:$C,0))</f>
        <v>0.41328544232008207</v>
      </c>
      <c r="L17" s="7">
        <f>INDEX('Saturation Data'!M:M,MATCH('Intensity Data'!$B17,'Saturation Data'!$C:$C,0))*INDEX('UEC Data'!M:M,MATCH('Intensity Data'!$B17,'UEC Data'!$C:$C,0))</f>
        <v>2.9041093362009973</v>
      </c>
      <c r="M17" s="7">
        <f>INDEX('Saturation Data'!N:N,MATCH('Intensity Data'!$B17,'Saturation Data'!$C:$C,0))*INDEX('UEC Data'!N:N,MATCH('Intensity Data'!$B17,'UEC Data'!$C:$C,0))</f>
        <v>0.49829576475338133</v>
      </c>
      <c r="N17" s="7">
        <f>INDEX('Saturation Data'!O:O,MATCH('Intensity Data'!$B17,'Saturation Data'!$C:$C,0))*INDEX('UEC Data'!O:O,MATCH('Intensity Data'!$B17,'UEC Data'!$C:$C,0))</f>
        <v>3.3020475193161194</v>
      </c>
      <c r="O17" s="7">
        <f>INDEX('Saturation Data'!P:P,MATCH('Intensity Data'!$B17,'Saturation Data'!$C:$C,0))*INDEX('UEC Data'!P:P,MATCH('Intensity Data'!$B17,'UEC Data'!$C:$C,0))</f>
        <v>0.22924923337210532</v>
      </c>
      <c r="P17" s="7">
        <f>INDEX('Saturation Data'!Q:Q,MATCH('Intensity Data'!$B17,'Saturation Data'!$C:$C,0))*INDEX('UEC Data'!Q:Q,MATCH('Intensity Data'!$B17,'UEC Data'!$C:$C,0))</f>
        <v>0.16505944802791583</v>
      </c>
      <c r="Q17" s="7">
        <f>INDEX('Saturation Data'!R:R,MATCH('Intensity Data'!$B17,'Saturation Data'!$C:$C,0))*INDEX('UEC Data'!R:R,MATCH('Intensity Data'!$B17,'UEC Data'!$C:$C,0))</f>
        <v>1.996509408235615</v>
      </c>
      <c r="R17" s="7">
        <f>INDEX('Saturation Data'!S:S,MATCH('Intensity Data'!$B17,'Saturation Data'!$C:$C,0))*INDEX('UEC Data'!S:S,MATCH('Intensity Data'!$B17,'UEC Data'!$C:$C,0))</f>
        <v>0.17377788197782101</v>
      </c>
      <c r="S17" s="7">
        <f>INDEX('Saturation Data'!T:T,MATCH('Intensity Data'!$B17,'Saturation Data'!$C:$C,0))*INDEX('UEC Data'!T:T,MATCH('Intensity Data'!$B17,'UEC Data'!$C:$C,0))</f>
        <v>0.17377788197782101</v>
      </c>
      <c r="T17" s="7">
        <f>INDEX('Saturation Data'!U:U,MATCH('Intensity Data'!$B17,'Saturation Data'!$C:$C,0))*INDEX('UEC Data'!U:U,MATCH('Intensity Data'!$B17,'UEC Data'!$C:$C,0))</f>
        <v>0.39109577444904076</v>
      </c>
      <c r="U17" s="7">
        <f>INDEX('Saturation Data'!V:V,MATCH('Intensity Data'!$B17,'Saturation Data'!$C:$C,0))*INDEX('UEC Data'!V:V,MATCH('Intensity Data'!$B17,'UEC Data'!$C:$C,0))</f>
        <v>0.74256180740325817</v>
      </c>
      <c r="V17" t="str">
        <f t="shared" si="16"/>
        <v>Interior Lighting</v>
      </c>
      <c r="AP17" s="5" t="s">
        <v>81</v>
      </c>
      <c r="AQ17" s="5" t="s">
        <v>18</v>
      </c>
      <c r="AR17" s="5" t="s">
        <v>19</v>
      </c>
      <c r="AS17" s="2">
        <f t="shared" si="0"/>
        <v>0.49861845484782674</v>
      </c>
      <c r="AT17" s="2">
        <f t="shared" si="1"/>
        <v>0.21427188965508437</v>
      </c>
      <c r="AU17" s="2">
        <f t="shared" si="2"/>
        <v>0.33537355829005722</v>
      </c>
      <c r="AV17" s="2">
        <f t="shared" si="3"/>
        <v>0.25790272386772717</v>
      </c>
      <c r="AW17" s="2">
        <f t="shared" si="4"/>
        <v>1.1668913474564206</v>
      </c>
      <c r="AX17" s="2">
        <f t="shared" si="5"/>
        <v>0.30570018950254552</v>
      </c>
      <c r="AY17" s="2">
        <f t="shared" si="6"/>
        <v>5.0152513718046734</v>
      </c>
      <c r="AZ17" s="2">
        <f t="shared" si="7"/>
        <v>1.425703612528757</v>
      </c>
      <c r="BA17" s="2">
        <f t="shared" si="8"/>
        <v>1.4862285445098822E-2</v>
      </c>
      <c r="BB17" s="2">
        <f t="shared" si="9"/>
        <v>1.4691778850677042</v>
      </c>
      <c r="BC17" s="2">
        <f t="shared" si="10"/>
        <v>1.3990137367068511</v>
      </c>
      <c r="BD17" s="2">
        <f t="shared" si="11"/>
        <v>1.3990137367068511</v>
      </c>
      <c r="BE17" s="2">
        <f t="shared" si="12"/>
        <v>-0.17561444828433348</v>
      </c>
      <c r="BF17" s="2">
        <f t="shared" si="13"/>
        <v>0.97265217039890017</v>
      </c>
      <c r="BG17" s="2" t="str">
        <f>IFERROR(#REF!/#REF!-1,"NA")</f>
        <v>NA</v>
      </c>
    </row>
    <row r="18" spans="1:59" x14ac:dyDescent="0.2">
      <c r="A18" t="str">
        <f t="shared" si="14"/>
        <v/>
      </c>
      <c r="B18" t="str">
        <f t="shared" si="15"/>
        <v>WY2021 CPAInterior Lighting_Exempted Lighting</v>
      </c>
      <c r="C18" t="s">
        <v>115</v>
      </c>
      <c r="D18" t="s">
        <v>114</v>
      </c>
      <c r="E18" s="3" t="s">
        <v>82</v>
      </c>
      <c r="F18" s="3" t="s">
        <v>18</v>
      </c>
      <c r="G18" s="3" t="s">
        <v>20</v>
      </c>
      <c r="H18" s="7">
        <f>INDEX('Saturation Data'!I:I,MATCH('Intensity Data'!$B18,'Saturation Data'!$C:$C,0))*INDEX('UEC Data'!I:I,MATCH('Intensity Data'!$B18,'UEC Data'!$C:$C,0))</f>
        <v>7.599164207762138E-2</v>
      </c>
      <c r="I18" s="7">
        <f>INDEX('Saturation Data'!J:J,MATCH('Intensity Data'!$B18,'Saturation Data'!$C:$C,0))*INDEX('UEC Data'!J:J,MATCH('Intensity Data'!$B18,'UEC Data'!$C:$C,0))</f>
        <v>6.1069646906015712E-2</v>
      </c>
      <c r="J18" s="7">
        <f>INDEX('Saturation Data'!K:K,MATCH('Intensity Data'!$B18,'Saturation Data'!$C:$C,0))*INDEX('UEC Data'!K:K,MATCH('Intensity Data'!$B18,'UEC Data'!$C:$C,0))</f>
        <v>0.14762522254385085</v>
      </c>
      <c r="K18" s="7">
        <f>INDEX('Saturation Data'!L:L,MATCH('Intensity Data'!$B18,'Saturation Data'!$C:$C,0))*INDEX('UEC Data'!L:L,MATCH('Intensity Data'!$B18,'UEC Data'!$C:$C,0))</f>
        <v>9.1780154805223071E-2</v>
      </c>
      <c r="L18" s="7">
        <f>INDEX('Saturation Data'!M:M,MATCH('Intensity Data'!$B18,'Saturation Data'!$C:$C,0))*INDEX('UEC Data'!M:M,MATCH('Intensity Data'!$B18,'UEC Data'!$C:$C,0))</f>
        <v>0.75557978296998729</v>
      </c>
      <c r="M18" s="7">
        <f>INDEX('Saturation Data'!N:N,MATCH('Intensity Data'!$B18,'Saturation Data'!$C:$C,0))*INDEX('UEC Data'!N:N,MATCH('Intensity Data'!$B18,'UEC Data'!$C:$C,0))</f>
        <v>0.13401537177848055</v>
      </c>
      <c r="N18" s="7">
        <f>INDEX('Saturation Data'!O:O,MATCH('Intensity Data'!$B18,'Saturation Data'!$C:$C,0))*INDEX('UEC Data'!O:O,MATCH('Intensity Data'!$B18,'UEC Data'!$C:$C,0))</f>
        <v>0.79895816457204283</v>
      </c>
      <c r="O18" s="7">
        <f>INDEX('Saturation Data'!P:P,MATCH('Intensity Data'!$B18,'Saturation Data'!$C:$C,0))*INDEX('UEC Data'!P:P,MATCH('Intensity Data'!$B18,'UEC Data'!$C:$C,0))</f>
        <v>3.6782277677910535E-2</v>
      </c>
      <c r="P18" s="7">
        <f>INDEX('Saturation Data'!Q:Q,MATCH('Intensity Data'!$B18,'Saturation Data'!$C:$C,0))*INDEX('UEC Data'!Q:Q,MATCH('Intensity Data'!$B18,'UEC Data'!$C:$C,0))</f>
        <v>2.6483239928095585E-2</v>
      </c>
      <c r="Q18" s="7">
        <f>INDEX('Saturation Data'!R:R,MATCH('Intensity Data'!$B18,'Saturation Data'!$C:$C,0))*INDEX('UEC Data'!R:R,MATCH('Intensity Data'!$B18,'UEC Data'!$C:$C,0))</f>
        <v>0.40656667575674943</v>
      </c>
      <c r="R18" s="7">
        <f>INDEX('Saturation Data'!S:S,MATCH('Intensity Data'!$B18,'Saturation Data'!$C:$C,0))*INDEX('UEC Data'!S:S,MATCH('Intensity Data'!$B18,'UEC Data'!$C:$C,0))</f>
        <v>4.1877757719269444E-2</v>
      </c>
      <c r="S18" s="7">
        <f>INDEX('Saturation Data'!T:T,MATCH('Intensity Data'!$B18,'Saturation Data'!$C:$C,0))*INDEX('UEC Data'!T:T,MATCH('Intensity Data'!$B18,'UEC Data'!$C:$C,0))</f>
        <v>4.1877757719269444E-2</v>
      </c>
      <c r="T18" s="7">
        <f>INDEX('Saturation Data'!U:U,MATCH('Intensity Data'!$B18,'Saturation Data'!$C:$C,0))*INDEX('UEC Data'!U:U,MATCH('Intensity Data'!$B18,'UEC Data'!$C:$C,0))</f>
        <v>7.9791224181502446E-2</v>
      </c>
      <c r="U18" s="7">
        <f>INDEX('Saturation Data'!V:V,MATCH('Intensity Data'!$B18,'Saturation Data'!$C:$C,0))*INDEX('UEC Data'!V:V,MATCH('Intensity Data'!$B18,'UEC Data'!$C:$C,0))</f>
        <v>0.14164339261541331</v>
      </c>
      <c r="V18" t="str">
        <f t="shared" si="16"/>
        <v>Interior Lighting</v>
      </c>
      <c r="AP18" s="5" t="s">
        <v>82</v>
      </c>
      <c r="AQ18" s="5" t="s">
        <v>18</v>
      </c>
      <c r="AR18" s="5" t="s">
        <v>20</v>
      </c>
      <c r="AS18" s="2">
        <f t="shared" si="0"/>
        <v>-0.26216710399209786</v>
      </c>
      <c r="AT18" s="2">
        <f t="shared" si="1"/>
        <v>-0.53987717805397395</v>
      </c>
      <c r="AU18" s="2">
        <f t="shared" si="2"/>
        <v>-0.68830663594179076</v>
      </c>
      <c r="AV18" s="2">
        <f t="shared" si="3"/>
        <v>-0.70638932512459363</v>
      </c>
      <c r="AW18" s="2">
        <f t="shared" si="4"/>
        <v>-0.19557811253775059</v>
      </c>
      <c r="AX18" s="2">
        <f t="shared" si="5"/>
        <v>-0.54597974132079119</v>
      </c>
      <c r="AY18" s="2">
        <f t="shared" si="6"/>
        <v>2.5003788011238348</v>
      </c>
      <c r="AZ18" s="2">
        <f t="shared" si="7"/>
        <v>-9.03131675696488E-2</v>
      </c>
      <c r="BA18" s="2">
        <f t="shared" si="8"/>
        <v>-0.8542704287820071</v>
      </c>
      <c r="BB18" s="2">
        <f t="shared" si="9"/>
        <v>-5.0489558128182899E-2</v>
      </c>
      <c r="BC18" s="2">
        <f t="shared" si="10"/>
        <v>0.16924642948832891</v>
      </c>
      <c r="BD18" s="2">
        <f t="shared" si="11"/>
        <v>0.16924642948832891</v>
      </c>
      <c r="BE18" s="2">
        <f t="shared" si="12"/>
        <v>-0.70056707102303262</v>
      </c>
      <c r="BF18" s="2">
        <f t="shared" si="13"/>
        <v>-0.38062921622954793</v>
      </c>
      <c r="BG18" s="2" t="str">
        <f>IFERROR(#REF!/#REF!-1,"NA")</f>
        <v>NA</v>
      </c>
    </row>
    <row r="19" spans="1:59" x14ac:dyDescent="0.2">
      <c r="A19" t="str">
        <f t="shared" si="14"/>
        <v/>
      </c>
      <c r="B19" t="str">
        <f t="shared" si="15"/>
        <v>WY2021 CPAInterior Lighting_High-Bay Lighting</v>
      </c>
      <c r="C19" t="s">
        <v>115</v>
      </c>
      <c r="D19" t="s">
        <v>114</v>
      </c>
      <c r="E19" s="3" t="s">
        <v>83</v>
      </c>
      <c r="F19" s="3" t="s">
        <v>18</v>
      </c>
      <c r="G19" s="3" t="s">
        <v>21</v>
      </c>
      <c r="H19" s="7">
        <f>INDEX('Saturation Data'!I:I,MATCH('Intensity Data'!$B19,'Saturation Data'!$C:$C,0))*INDEX('UEC Data'!I:I,MATCH('Intensity Data'!$B19,'UEC Data'!$C:$C,0))</f>
        <v>0.54122451054829301</v>
      </c>
      <c r="I19" s="7">
        <f>INDEX('Saturation Data'!J:J,MATCH('Intensity Data'!$B19,'Saturation Data'!$C:$C,0))*INDEX('UEC Data'!J:J,MATCH('Intensity Data'!$B19,'UEC Data'!$C:$C,0))</f>
        <v>0.36320888996712453</v>
      </c>
      <c r="J19" s="7">
        <f>INDEX('Saturation Data'!K:K,MATCH('Intensity Data'!$B19,'Saturation Data'!$C:$C,0))*INDEX('UEC Data'!K:K,MATCH('Intensity Data'!$B19,'UEC Data'!$C:$C,0))</f>
        <v>1.1317917596222062</v>
      </c>
      <c r="K19" s="7">
        <f>INDEX('Saturation Data'!L:L,MATCH('Intensity Data'!$B19,'Saturation Data'!$C:$C,0))*INDEX('UEC Data'!L:L,MATCH('Intensity Data'!$B19,'UEC Data'!$C:$C,0))</f>
        <v>0.70364685055459553</v>
      </c>
      <c r="L19" s="7">
        <f>INDEX('Saturation Data'!M:M,MATCH('Intensity Data'!$B19,'Saturation Data'!$C:$C,0))*INDEX('UEC Data'!M:M,MATCH('Intensity Data'!$B19,'UEC Data'!$C:$C,0))</f>
        <v>0.77224193391109752</v>
      </c>
      <c r="M19" s="7">
        <f>INDEX('Saturation Data'!N:N,MATCH('Intensity Data'!$B19,'Saturation Data'!$C:$C,0))*INDEX('UEC Data'!N:N,MATCH('Intensity Data'!$B19,'UEC Data'!$C:$C,0))</f>
        <v>1.5630835857126379</v>
      </c>
      <c r="N19" s="7">
        <f>INDEX('Saturation Data'!O:O,MATCH('Intensity Data'!$B19,'Saturation Data'!$C:$C,0))*INDEX('UEC Data'!O:O,MATCH('Intensity Data'!$B19,'UEC Data'!$C:$C,0))</f>
        <v>0.41408542717869407</v>
      </c>
      <c r="O19" s="7">
        <f>INDEX('Saturation Data'!P:P,MATCH('Intensity Data'!$B19,'Saturation Data'!$C:$C,0))*INDEX('UEC Data'!P:P,MATCH('Intensity Data'!$B19,'UEC Data'!$C:$C,0))</f>
        <v>0.74630482466494474</v>
      </c>
      <c r="P19" s="7">
        <f>INDEX('Saturation Data'!Q:Q,MATCH('Intensity Data'!$B19,'Saturation Data'!$C:$C,0))*INDEX('UEC Data'!Q:Q,MATCH('Intensity Data'!$B19,'UEC Data'!$C:$C,0))</f>
        <v>0.66473207451363703</v>
      </c>
      <c r="Q19" s="7">
        <f>INDEX('Saturation Data'!R:R,MATCH('Intensity Data'!$B19,'Saturation Data'!$C:$C,0))*INDEX('UEC Data'!R:R,MATCH('Intensity Data'!$B19,'UEC Data'!$C:$C,0))</f>
        <v>0.21115815936523363</v>
      </c>
      <c r="R19" s="7">
        <f>INDEX('Saturation Data'!S:S,MATCH('Intensity Data'!$B19,'Saturation Data'!$C:$C,0))*INDEX('UEC Data'!S:S,MATCH('Intensity Data'!$B19,'UEC Data'!$C:$C,0))</f>
        <v>0.6613401553001963</v>
      </c>
      <c r="S19" s="7">
        <f>INDEX('Saturation Data'!T:T,MATCH('Intensity Data'!$B19,'Saturation Data'!$C:$C,0))*INDEX('UEC Data'!T:T,MATCH('Intensity Data'!$B19,'UEC Data'!$C:$C,0))</f>
        <v>0.6613401553001963</v>
      </c>
      <c r="T19" s="7">
        <f>INDEX('Saturation Data'!U:U,MATCH('Intensity Data'!$B19,'Saturation Data'!$C:$C,0))*INDEX('UEC Data'!U:U,MATCH('Intensity Data'!$B19,'UEC Data'!$C:$C,0))</f>
        <v>0.52727465502750082</v>
      </c>
      <c r="U19" s="7">
        <f>INDEX('Saturation Data'!V:V,MATCH('Intensity Data'!$B19,'Saturation Data'!$C:$C,0))*INDEX('UEC Data'!V:V,MATCH('Intensity Data'!$B19,'UEC Data'!$C:$C,0))</f>
        <v>0.88671988435732074</v>
      </c>
      <c r="V19" t="str">
        <f t="shared" si="16"/>
        <v>Interior Lighting</v>
      </c>
      <c r="AP19" s="5" t="s">
        <v>83</v>
      </c>
      <c r="AQ19" s="5" t="s">
        <v>18</v>
      </c>
      <c r="AR19" s="5" t="s">
        <v>21</v>
      </c>
      <c r="AS19" s="2">
        <f t="shared" si="0"/>
        <v>-0.46400529187809081</v>
      </c>
      <c r="AT19" s="2">
        <f t="shared" si="1"/>
        <v>-0.7594216016629306</v>
      </c>
      <c r="AU19" s="2">
        <f t="shared" si="2"/>
        <v>-0.43148845899057242</v>
      </c>
      <c r="AV19" s="2">
        <f t="shared" si="3"/>
        <v>-0.46447028882186081</v>
      </c>
      <c r="AW19" s="2">
        <f t="shared" si="4"/>
        <v>-0.73543883262064647</v>
      </c>
      <c r="AX19" s="2">
        <f t="shared" si="5"/>
        <v>-0.22629254145402977</v>
      </c>
      <c r="AY19" s="2">
        <f t="shared" si="6"/>
        <v>-0.84034809021609902</v>
      </c>
      <c r="AZ19" s="2">
        <f t="shared" si="7"/>
        <v>-0.4756438351996487</v>
      </c>
      <c r="BA19" s="2">
        <f t="shared" si="8"/>
        <v>-0.17948550663905549</v>
      </c>
      <c r="BB19" s="2">
        <f t="shared" si="9"/>
        <v>-0.83584030585180447</v>
      </c>
      <c r="BC19" s="2">
        <f t="shared" si="10"/>
        <v>-0.60949399215824152</v>
      </c>
      <c r="BD19" s="2">
        <f t="shared" si="11"/>
        <v>-0.60949399215824152</v>
      </c>
      <c r="BE19" s="2">
        <f t="shared" si="12"/>
        <v>-0.80744946940897422</v>
      </c>
      <c r="BF19" s="2">
        <f t="shared" si="13"/>
        <v>-0.43153336290896904</v>
      </c>
      <c r="BG19" s="2" t="str">
        <f>IFERROR(#REF!/#REF!-1,"NA")</f>
        <v>NA</v>
      </c>
    </row>
    <row r="20" spans="1:59" x14ac:dyDescent="0.2">
      <c r="A20" t="str">
        <f t="shared" si="14"/>
        <v/>
      </c>
      <c r="B20" t="str">
        <f t="shared" si="15"/>
        <v>WY2021 CPAInterior Lighting_Linear Lighting</v>
      </c>
      <c r="C20" t="s">
        <v>115</v>
      </c>
      <c r="D20" t="s">
        <v>114</v>
      </c>
      <c r="E20" s="3" t="s">
        <v>84</v>
      </c>
      <c r="F20" s="3" t="s">
        <v>18</v>
      </c>
      <c r="G20" s="3" t="s">
        <v>22</v>
      </c>
      <c r="H20" s="7">
        <f>INDEX('Saturation Data'!I:I,MATCH('Intensity Data'!$B20,'Saturation Data'!$C:$C,0))*INDEX('UEC Data'!I:I,MATCH('Intensity Data'!$B20,'UEC Data'!$C:$C,0))</f>
        <v>2.6061557666062276</v>
      </c>
      <c r="I20" s="7">
        <f>INDEX('Saturation Data'!J:J,MATCH('Intensity Data'!$B20,'Saturation Data'!$C:$C,0))*INDEX('UEC Data'!J:J,MATCH('Intensity Data'!$B20,'UEC Data'!$C:$C,0))</f>
        <v>1.9978353858714515</v>
      </c>
      <c r="J20" s="7">
        <f>INDEX('Saturation Data'!K:K,MATCH('Intensity Data'!$B20,'Saturation Data'!$C:$C,0))*INDEX('UEC Data'!K:K,MATCH('Intensity Data'!$B20,'UEC Data'!$C:$C,0))</f>
        <v>5.1530087512767855</v>
      </c>
      <c r="K20" s="7">
        <f>INDEX('Saturation Data'!L:L,MATCH('Intensity Data'!$B20,'Saturation Data'!$C:$C,0))*INDEX('UEC Data'!L:L,MATCH('Intensity Data'!$B20,'UEC Data'!$C:$C,0))</f>
        <v>3.2036797828661592</v>
      </c>
      <c r="L20" s="7">
        <f>INDEX('Saturation Data'!M:M,MATCH('Intensity Data'!$B20,'Saturation Data'!$C:$C,0))*INDEX('UEC Data'!M:M,MATCH('Intensity Data'!$B20,'UEC Data'!$C:$C,0))</f>
        <v>2.9248042013484525</v>
      </c>
      <c r="M20" s="7">
        <f>INDEX('Saturation Data'!N:N,MATCH('Intensity Data'!$B20,'Saturation Data'!$C:$C,0))*INDEX('UEC Data'!N:N,MATCH('Intensity Data'!$B20,'UEC Data'!$C:$C,0))</f>
        <v>6.2745862974371702</v>
      </c>
      <c r="N20" s="7">
        <f>INDEX('Saturation Data'!O:O,MATCH('Intensity Data'!$B20,'Saturation Data'!$C:$C,0))*INDEX('UEC Data'!O:O,MATCH('Intensity Data'!$B20,'UEC Data'!$C:$C,0))</f>
        <v>2.554589788367251</v>
      </c>
      <c r="O20" s="7">
        <f>INDEX('Saturation Data'!P:P,MATCH('Intensity Data'!$B20,'Saturation Data'!$C:$C,0))*INDEX('UEC Data'!P:P,MATCH('Intensity Data'!$B20,'UEC Data'!$C:$C,0))</f>
        <v>3.4186960459566769</v>
      </c>
      <c r="P20" s="7">
        <f>INDEX('Saturation Data'!Q:Q,MATCH('Intensity Data'!$B20,'Saturation Data'!$C:$C,0))*INDEX('UEC Data'!Q:Q,MATCH('Intensity Data'!$B20,'UEC Data'!$C:$C,0))</f>
        <v>2.5910845124484423</v>
      </c>
      <c r="Q20" s="7">
        <f>INDEX('Saturation Data'!R:R,MATCH('Intensity Data'!$B20,'Saturation Data'!$C:$C,0))*INDEX('UEC Data'!R:R,MATCH('Intensity Data'!$B20,'UEC Data'!$C:$C,0))</f>
        <v>0.61074610807244245</v>
      </c>
      <c r="R20" s="7">
        <f>INDEX('Saturation Data'!S:S,MATCH('Intensity Data'!$B20,'Saturation Data'!$C:$C,0))*INDEX('UEC Data'!S:S,MATCH('Intensity Data'!$B20,'UEC Data'!$C:$C,0))</f>
        <v>1.9243613180253121</v>
      </c>
      <c r="S20" s="7">
        <f>INDEX('Saturation Data'!T:T,MATCH('Intensity Data'!$B20,'Saturation Data'!$C:$C,0))*INDEX('UEC Data'!T:T,MATCH('Intensity Data'!$B20,'UEC Data'!$C:$C,0))</f>
        <v>1.9243613180253121</v>
      </c>
      <c r="T20" s="7">
        <f>INDEX('Saturation Data'!U:U,MATCH('Intensity Data'!$B20,'Saturation Data'!$C:$C,0))*INDEX('UEC Data'!U:U,MATCH('Intensity Data'!$B20,'UEC Data'!$C:$C,0))</f>
        <v>2.6812593684839907</v>
      </c>
      <c r="U20" s="7">
        <f>INDEX('Saturation Data'!V:V,MATCH('Intensity Data'!$B20,'Saturation Data'!$C:$C,0))*INDEX('UEC Data'!V:V,MATCH('Intensity Data'!$B20,'UEC Data'!$C:$C,0))</f>
        <v>2.7190993624129263</v>
      </c>
      <c r="V20" t="str">
        <f t="shared" si="16"/>
        <v>Interior Lighting</v>
      </c>
      <c r="AP20" s="5" t="s">
        <v>84</v>
      </c>
      <c r="AQ20" s="5" t="s">
        <v>18</v>
      </c>
      <c r="AR20" s="5" t="s">
        <v>22</v>
      </c>
      <c r="AS20" s="2">
        <f t="shared" si="0"/>
        <v>0.51112070924832786</v>
      </c>
      <c r="AT20" s="2">
        <f t="shared" si="1"/>
        <v>0.29598302787247932</v>
      </c>
      <c r="AU20" s="2">
        <f t="shared" si="2"/>
        <v>0.71577189767630123</v>
      </c>
      <c r="AV20" s="2">
        <f t="shared" si="3"/>
        <v>0.6162324993063244</v>
      </c>
      <c r="AW20" s="2">
        <f t="shared" si="4"/>
        <v>0.56620696347534394</v>
      </c>
      <c r="AX20" s="2">
        <f t="shared" si="5"/>
        <v>0.25225049108261954</v>
      </c>
      <c r="AY20" s="2">
        <f t="shared" si="6"/>
        <v>-0.36727411347516814</v>
      </c>
      <c r="AZ20" s="2">
        <f t="shared" si="7"/>
        <v>0.56286452660446717</v>
      </c>
      <c r="BA20" s="2">
        <f t="shared" si="8"/>
        <v>0.71288466894106461</v>
      </c>
      <c r="BB20" s="2">
        <f t="shared" si="9"/>
        <v>0.33981238373578937</v>
      </c>
      <c r="BC20" s="2">
        <f t="shared" si="10"/>
        <v>5.8356138842203178</v>
      </c>
      <c r="BD20" s="2">
        <f t="shared" si="11"/>
        <v>5.8356138842203178</v>
      </c>
      <c r="BE20" s="2">
        <f t="shared" si="12"/>
        <v>-0.31375770713143514</v>
      </c>
      <c r="BF20" s="2">
        <f t="shared" si="13"/>
        <v>0.85709283169919548</v>
      </c>
      <c r="BG20" s="2" t="str">
        <f>IFERROR(#REF!/#REF!-1,"NA")</f>
        <v>NA</v>
      </c>
    </row>
    <row r="21" spans="1:59" x14ac:dyDescent="0.2">
      <c r="A21" t="str">
        <f t="shared" si="14"/>
        <v/>
      </c>
      <c r="B21" t="str">
        <f t="shared" si="15"/>
        <v>WY2021 CPAExterior Lighting_General Service Lighting</v>
      </c>
      <c r="C21" t="s">
        <v>115</v>
      </c>
      <c r="D21" t="s">
        <v>114</v>
      </c>
      <c r="E21" s="3" t="s">
        <v>85</v>
      </c>
      <c r="F21" s="3" t="s">
        <v>23</v>
      </c>
      <c r="G21" s="3" t="s">
        <v>19</v>
      </c>
      <c r="H21" s="7">
        <f>INDEX('Saturation Data'!I:I,MATCH('Intensity Data'!$B21,'Saturation Data'!$C:$C,0))*INDEX('UEC Data'!I:I,MATCH('Intensity Data'!$B21,'UEC Data'!$C:$C,0))</f>
        <v>0.15845128507119696</v>
      </c>
      <c r="I21" s="7">
        <f>INDEX('Saturation Data'!J:J,MATCH('Intensity Data'!$B21,'Saturation Data'!$C:$C,0))*INDEX('UEC Data'!J:J,MATCH('Intensity Data'!$B21,'UEC Data'!$C:$C,0))</f>
        <v>0.23864923693397974</v>
      </c>
      <c r="J21" s="7">
        <f>INDEX('Saturation Data'!K:K,MATCH('Intensity Data'!$B21,'Saturation Data'!$C:$C,0))*INDEX('UEC Data'!K:K,MATCH('Intensity Data'!$B21,'UEC Data'!$C:$C,0))</f>
        <v>1.4047004098649973</v>
      </c>
      <c r="K21" s="7">
        <f>INDEX('Saturation Data'!L:L,MATCH('Intensity Data'!$B21,'Saturation Data'!$C:$C,0))*INDEX('UEC Data'!L:L,MATCH('Intensity Data'!$B21,'UEC Data'!$C:$C,0))</f>
        <v>1.1852159708235914</v>
      </c>
      <c r="L21" s="7">
        <f>INDEX('Saturation Data'!M:M,MATCH('Intensity Data'!$B21,'Saturation Data'!$C:$C,0))*INDEX('UEC Data'!M:M,MATCH('Intensity Data'!$B21,'UEC Data'!$C:$C,0))</f>
        <v>0.98165544033487351</v>
      </c>
      <c r="M21" s="7">
        <f>INDEX('Saturation Data'!N:N,MATCH('Intensity Data'!$B21,'Saturation Data'!$C:$C,0))*INDEX('UEC Data'!N:N,MATCH('Intensity Data'!$B21,'UEC Data'!$C:$C,0))</f>
        <v>1.1534633797025637</v>
      </c>
      <c r="N21" s="7">
        <f>INDEX('Saturation Data'!O:O,MATCH('Intensity Data'!$B21,'Saturation Data'!$C:$C,0))*INDEX('UEC Data'!O:O,MATCH('Intensity Data'!$B21,'UEC Data'!$C:$C,0))</f>
        <v>0.17205887602182451</v>
      </c>
      <c r="O21" s="7">
        <f>INDEX('Saturation Data'!P:P,MATCH('Intensity Data'!$B21,'Saturation Data'!$C:$C,0))*INDEX('UEC Data'!P:P,MATCH('Intensity Data'!$B21,'UEC Data'!$C:$C,0))</f>
        <v>0.50364492336610389</v>
      </c>
      <c r="P21" s="7">
        <f>INDEX('Saturation Data'!Q:Q,MATCH('Intensity Data'!$B21,'Saturation Data'!$C:$C,0))*INDEX('UEC Data'!Q:Q,MATCH('Intensity Data'!$B21,'UEC Data'!$C:$C,0))</f>
        <v>0.40883734916890108</v>
      </c>
      <c r="Q21" s="7">
        <f>INDEX('Saturation Data'!R:R,MATCH('Intensity Data'!$B21,'Saturation Data'!$C:$C,0))*INDEX('UEC Data'!R:R,MATCH('Intensity Data'!$B21,'UEC Data'!$C:$C,0))</f>
        <v>0.21247170923213402</v>
      </c>
      <c r="R21" s="7">
        <f>INDEX('Saturation Data'!S:S,MATCH('Intensity Data'!$B21,'Saturation Data'!$C:$C,0))*INDEX('UEC Data'!S:S,MATCH('Intensity Data'!$B21,'UEC Data'!$C:$C,0))</f>
        <v>0.32819515510574104</v>
      </c>
      <c r="S21" s="7">
        <f>INDEX('Saturation Data'!T:T,MATCH('Intensity Data'!$B21,'Saturation Data'!$C:$C,0))*INDEX('UEC Data'!T:T,MATCH('Intensity Data'!$B21,'UEC Data'!$C:$C,0))</f>
        <v>0.32819515510574104</v>
      </c>
      <c r="T21" s="7">
        <f>INDEX('Saturation Data'!U:U,MATCH('Intensity Data'!$B21,'Saturation Data'!$C:$C,0))*INDEX('UEC Data'!U:U,MATCH('Intensity Data'!$B21,'UEC Data'!$C:$C,0))</f>
        <v>0.20106832393394614</v>
      </c>
      <c r="U21" s="7">
        <f>INDEX('Saturation Data'!V:V,MATCH('Intensity Data'!$B21,'Saturation Data'!$C:$C,0))*INDEX('UEC Data'!V:V,MATCH('Intensity Data'!$B21,'UEC Data'!$C:$C,0))</f>
        <v>0.46093070162825411</v>
      </c>
      <c r="V21" t="str">
        <f t="shared" si="16"/>
        <v>Exterior Lighting</v>
      </c>
      <c r="AP21" s="5" t="s">
        <v>85</v>
      </c>
      <c r="AQ21" s="5" t="s">
        <v>23</v>
      </c>
      <c r="AR21" s="5" t="s">
        <v>19</v>
      </c>
      <c r="AS21" s="2">
        <f t="shared" si="0"/>
        <v>0.65894883853562125</v>
      </c>
      <c r="AT21" s="2">
        <f t="shared" si="1"/>
        <v>0.46924268606126551</v>
      </c>
      <c r="AU21" s="2">
        <f t="shared" si="2"/>
        <v>4.9035381141067713</v>
      </c>
      <c r="AV21" s="2">
        <f t="shared" si="3"/>
        <v>3.9811102837775882</v>
      </c>
      <c r="AW21" s="2">
        <f t="shared" si="4"/>
        <v>2.5543771904252024</v>
      </c>
      <c r="AX21" s="2">
        <f t="shared" si="5"/>
        <v>2.1865283109896434</v>
      </c>
      <c r="AY21" s="2">
        <f t="shared" si="6"/>
        <v>2.8996707586779036</v>
      </c>
      <c r="AZ21" s="2">
        <f t="shared" si="7"/>
        <v>24.16411857903768</v>
      </c>
      <c r="BA21" s="2">
        <f t="shared" si="8"/>
        <v>101.44078823484787</v>
      </c>
      <c r="BB21" s="2">
        <f t="shared" si="9"/>
        <v>4.5793148926168605</v>
      </c>
      <c r="BC21" s="2">
        <f t="shared" si="10"/>
        <v>15.468512780121038</v>
      </c>
      <c r="BD21" s="2">
        <f t="shared" si="11"/>
        <v>15.468512780121038</v>
      </c>
      <c r="BE21" s="2">
        <f t="shared" si="12"/>
        <v>0.83700822433702471</v>
      </c>
      <c r="BF21" s="2">
        <f t="shared" si="13"/>
        <v>3.9628383656695183</v>
      </c>
      <c r="BG21" s="2" t="str">
        <f>IFERROR(#REF!/#REF!-1,"NA")</f>
        <v>NA</v>
      </c>
    </row>
    <row r="22" spans="1:59" x14ac:dyDescent="0.2">
      <c r="A22" t="str">
        <f t="shared" si="14"/>
        <v/>
      </c>
      <c r="B22" t="str">
        <f t="shared" si="15"/>
        <v>WY2021 CPAExterior Lighting_Area Lighting</v>
      </c>
      <c r="C22" t="s">
        <v>115</v>
      </c>
      <c r="D22" t="s">
        <v>114</v>
      </c>
      <c r="E22" s="3" t="s">
        <v>86</v>
      </c>
      <c r="F22" s="3" t="s">
        <v>23</v>
      </c>
      <c r="G22" s="3" t="s">
        <v>24</v>
      </c>
      <c r="H22" s="7">
        <f>INDEX('Saturation Data'!I:I,MATCH('Intensity Data'!$B22,'Saturation Data'!$C:$C,0))*INDEX('UEC Data'!I:I,MATCH('Intensity Data'!$B22,'UEC Data'!$C:$C,0))</f>
        <v>0.50360862378183135</v>
      </c>
      <c r="I22" s="7">
        <f>INDEX('Saturation Data'!J:J,MATCH('Intensity Data'!$B22,'Saturation Data'!$C:$C,0))*INDEX('UEC Data'!J:J,MATCH('Intensity Data'!$B22,'UEC Data'!$C:$C,0))</f>
        <v>0.43464524092232948</v>
      </c>
      <c r="J22" s="7">
        <f>INDEX('Saturation Data'!K:K,MATCH('Intensity Data'!$B22,'Saturation Data'!$C:$C,0))*INDEX('UEC Data'!K:K,MATCH('Intensity Data'!$B22,'UEC Data'!$C:$C,0))</f>
        <v>0.77664876999847299</v>
      </c>
      <c r="K22" s="7">
        <f>INDEX('Saturation Data'!L:L,MATCH('Intensity Data'!$B22,'Saturation Data'!$C:$C,0))*INDEX('UEC Data'!L:L,MATCH('Intensity Data'!$B22,'UEC Data'!$C:$C,0))</f>
        <v>0.6552973996862117</v>
      </c>
      <c r="L22" s="7">
        <f>INDEX('Saturation Data'!M:M,MATCH('Intensity Data'!$B22,'Saturation Data'!$C:$C,0))*INDEX('UEC Data'!M:M,MATCH('Intensity Data'!$B22,'UEC Data'!$C:$C,0))</f>
        <v>1.3066469933251164</v>
      </c>
      <c r="M22" s="7">
        <f>INDEX('Saturation Data'!N:N,MATCH('Intensity Data'!$B22,'Saturation Data'!$C:$C,0))*INDEX('UEC Data'!N:N,MATCH('Intensity Data'!$B22,'UEC Data'!$C:$C,0))</f>
        <v>0.58554295848857152</v>
      </c>
      <c r="N22" s="7">
        <f>INDEX('Saturation Data'!O:O,MATCH('Intensity Data'!$B22,'Saturation Data'!$C:$C,0))*INDEX('UEC Data'!O:O,MATCH('Intensity Data'!$B22,'UEC Data'!$C:$C,0))</f>
        <v>0.39564208330665285</v>
      </c>
      <c r="O22" s="7">
        <f>INDEX('Saturation Data'!P:P,MATCH('Intensity Data'!$B22,'Saturation Data'!$C:$C,0))*INDEX('UEC Data'!P:P,MATCH('Intensity Data'!$B22,'UEC Data'!$C:$C,0))</f>
        <v>0.37842460603938571</v>
      </c>
      <c r="P22" s="7">
        <f>INDEX('Saturation Data'!Q:Q,MATCH('Intensity Data'!$B22,'Saturation Data'!$C:$C,0))*INDEX('UEC Data'!Q:Q,MATCH('Intensity Data'!$B22,'UEC Data'!$C:$C,0))</f>
        <v>0.62730740763931281</v>
      </c>
      <c r="Q22" s="7">
        <f>INDEX('Saturation Data'!R:R,MATCH('Intensity Data'!$B22,'Saturation Data'!$C:$C,0))*INDEX('UEC Data'!R:R,MATCH('Intensity Data'!$B22,'UEC Data'!$C:$C,0))</f>
        <v>0.9763322787880645</v>
      </c>
      <c r="R22" s="7">
        <f>INDEX('Saturation Data'!S:S,MATCH('Intensity Data'!$B22,'Saturation Data'!$C:$C,0))*INDEX('UEC Data'!S:S,MATCH('Intensity Data'!$B22,'UEC Data'!$C:$C,0))</f>
        <v>0.19213895462938912</v>
      </c>
      <c r="S22" s="7">
        <f>INDEX('Saturation Data'!T:T,MATCH('Intensity Data'!$B22,'Saturation Data'!$C:$C,0))*INDEX('UEC Data'!T:T,MATCH('Intensity Data'!$B22,'UEC Data'!$C:$C,0))</f>
        <v>0.19213895462938912</v>
      </c>
      <c r="T22" s="7">
        <f>INDEX('Saturation Data'!U:U,MATCH('Intensity Data'!$B22,'Saturation Data'!$C:$C,0))*INDEX('UEC Data'!U:U,MATCH('Intensity Data'!$B22,'UEC Data'!$C:$C,0))</f>
        <v>0.4927682400849841</v>
      </c>
      <c r="U22" s="7">
        <f>INDEX('Saturation Data'!V:V,MATCH('Intensity Data'!$B22,'Saturation Data'!$C:$C,0))*INDEX('UEC Data'!V:V,MATCH('Intensity Data'!$B22,'UEC Data'!$C:$C,0))</f>
        <v>0.37898394417907205</v>
      </c>
      <c r="V22" t="str">
        <f t="shared" si="16"/>
        <v>Exterior Lighting</v>
      </c>
      <c r="AP22" s="5" t="s">
        <v>86</v>
      </c>
      <c r="AQ22" s="5" t="s">
        <v>23</v>
      </c>
      <c r="AR22" s="5" t="s">
        <v>24</v>
      </c>
      <c r="AS22" s="2">
        <f t="shared" si="0"/>
        <v>-0.60583965415547836</v>
      </c>
      <c r="AT22" s="2">
        <f t="shared" si="1"/>
        <v>-0.72444254093925142</v>
      </c>
      <c r="AU22" s="2">
        <f t="shared" si="2"/>
        <v>-8.0319178814753367E-2</v>
      </c>
      <c r="AV22" s="2">
        <f t="shared" si="3"/>
        <v>-0.224019307124948</v>
      </c>
      <c r="AW22" s="2">
        <f t="shared" si="4"/>
        <v>-0.38970747104275438</v>
      </c>
      <c r="AX22" s="2">
        <f t="shared" si="5"/>
        <v>-0.6716689639661042</v>
      </c>
      <c r="AY22" s="2">
        <f t="shared" si="6"/>
        <v>-0.40442313235240546</v>
      </c>
      <c r="AZ22" s="2">
        <f t="shared" si="7"/>
        <v>0.31696061708850154</v>
      </c>
      <c r="BA22" s="2">
        <f t="shared" si="8"/>
        <v>4.2256090012732219</v>
      </c>
      <c r="BB22" s="2">
        <f t="shared" si="9"/>
        <v>-0.43569881030051394</v>
      </c>
      <c r="BC22" s="2">
        <f t="shared" si="10"/>
        <v>-0.49112144597437013</v>
      </c>
      <c r="BD22" s="2">
        <f t="shared" si="11"/>
        <v>-0.49112144597437013</v>
      </c>
      <c r="BE22" s="2">
        <f t="shared" si="12"/>
        <v>-0.5587738474156192</v>
      </c>
      <c r="BF22" s="2">
        <f t="shared" si="13"/>
        <v>-0.40623022097822714</v>
      </c>
      <c r="BG22" s="2" t="str">
        <f>IFERROR(#REF!/#REF!-1,"NA")</f>
        <v>NA</v>
      </c>
    </row>
    <row r="23" spans="1:59" x14ac:dyDescent="0.2">
      <c r="A23" t="str">
        <f t="shared" si="14"/>
        <v/>
      </c>
      <c r="B23" t="str">
        <f t="shared" si="15"/>
        <v>WY2021 CPAExterior Lighting_Linear Lighting</v>
      </c>
      <c r="C23" t="s">
        <v>115</v>
      </c>
      <c r="D23" t="s">
        <v>114</v>
      </c>
      <c r="E23" s="3" t="s">
        <v>87</v>
      </c>
      <c r="F23" s="3" t="s">
        <v>23</v>
      </c>
      <c r="G23" s="3" t="s">
        <v>22</v>
      </c>
      <c r="H23" s="7">
        <f>INDEX('Saturation Data'!I:I,MATCH('Intensity Data'!$B23,'Saturation Data'!$C:$C,0))*INDEX('UEC Data'!I:I,MATCH('Intensity Data'!$B23,'UEC Data'!$C:$C,0))</f>
        <v>0.30223741087577055</v>
      </c>
      <c r="I23" s="7">
        <f>INDEX('Saturation Data'!J:J,MATCH('Intensity Data'!$B23,'Saturation Data'!$C:$C,0))*INDEX('UEC Data'!J:J,MATCH('Intensity Data'!$B23,'UEC Data'!$C:$C,0))</f>
        <v>0.18955892776847366</v>
      </c>
      <c r="J23" s="7">
        <f>INDEX('Saturation Data'!K:K,MATCH('Intensity Data'!$B23,'Saturation Data'!$C:$C,0))*INDEX('UEC Data'!K:K,MATCH('Intensity Data'!$B23,'UEC Data'!$C:$C,0))</f>
        <v>0.44149971926877257</v>
      </c>
      <c r="K23" s="7">
        <f>INDEX('Saturation Data'!L:L,MATCH('Intensity Data'!$B23,'Saturation Data'!$C:$C,0))*INDEX('UEC Data'!L:L,MATCH('Intensity Data'!$B23,'UEC Data'!$C:$C,0))</f>
        <v>0.37251538813302687</v>
      </c>
      <c r="L23" s="7">
        <f>INDEX('Saturation Data'!M:M,MATCH('Intensity Data'!$B23,'Saturation Data'!$C:$C,0))*INDEX('UEC Data'!M:M,MATCH('Intensity Data'!$B23,'UEC Data'!$C:$C,0))</f>
        <v>0.55163564319230873</v>
      </c>
      <c r="M23" s="7">
        <f>INDEX('Saturation Data'!N:N,MATCH('Intensity Data'!$B23,'Saturation Data'!$C:$C,0))*INDEX('UEC Data'!N:N,MATCH('Intensity Data'!$B23,'UEC Data'!$C:$C,0))</f>
        <v>0.55948822101661666</v>
      </c>
      <c r="N23" s="7">
        <f>INDEX('Saturation Data'!O:O,MATCH('Intensity Data'!$B23,'Saturation Data'!$C:$C,0))*INDEX('UEC Data'!O:O,MATCH('Intensity Data'!$B23,'UEC Data'!$C:$C,0))</f>
        <v>0.22720776912154109</v>
      </c>
      <c r="O23" s="7">
        <f>INDEX('Saturation Data'!P:P,MATCH('Intensity Data'!$B23,'Saturation Data'!$C:$C,0))*INDEX('UEC Data'!P:P,MATCH('Intensity Data'!$B23,'UEC Data'!$C:$C,0))</f>
        <v>0.80597390034074423</v>
      </c>
      <c r="P23" s="7">
        <f>INDEX('Saturation Data'!Q:Q,MATCH('Intensity Data'!$B23,'Saturation Data'!$C:$C,0))*INDEX('UEC Data'!Q:Q,MATCH('Intensity Data'!$B23,'UEC Data'!$C:$C,0))</f>
        <v>0.78579538235206581</v>
      </c>
      <c r="Q23" s="7">
        <f>INDEX('Saturation Data'!R:R,MATCH('Intensity Data'!$B23,'Saturation Data'!$C:$C,0))*INDEX('UEC Data'!R:R,MATCH('Intensity Data'!$B23,'UEC Data'!$C:$C,0))</f>
        <v>4.6380927315754203E-2</v>
      </c>
      <c r="R23" s="7">
        <f>INDEX('Saturation Data'!S:S,MATCH('Intensity Data'!$B23,'Saturation Data'!$C:$C,0))*INDEX('UEC Data'!S:S,MATCH('Intensity Data'!$B23,'UEC Data'!$C:$C,0))</f>
        <v>0.5171225606516352</v>
      </c>
      <c r="S23" s="7">
        <f>INDEX('Saturation Data'!T:T,MATCH('Intensity Data'!$B23,'Saturation Data'!$C:$C,0))*INDEX('UEC Data'!T:T,MATCH('Intensity Data'!$B23,'UEC Data'!$C:$C,0))</f>
        <v>0.5171225606516352</v>
      </c>
      <c r="T23" s="7">
        <f>INDEX('Saturation Data'!U:U,MATCH('Intensity Data'!$B23,'Saturation Data'!$C:$C,0))*INDEX('UEC Data'!U:U,MATCH('Intensity Data'!$B23,'UEC Data'!$C:$C,0))</f>
        <v>0.26259561080946686</v>
      </c>
      <c r="U23" s="7">
        <f>INDEX('Saturation Data'!V:V,MATCH('Intensity Data'!$B23,'Saturation Data'!$C:$C,0))*INDEX('UEC Data'!V:V,MATCH('Intensity Data'!$B23,'UEC Data'!$C:$C,0))</f>
        <v>0.29497570126359923</v>
      </c>
      <c r="V23" t="str">
        <f t="shared" si="16"/>
        <v>Exterior Lighting</v>
      </c>
      <c r="AP23" s="5" t="s">
        <v>87</v>
      </c>
      <c r="AQ23" s="5" t="s">
        <v>23</v>
      </c>
      <c r="AR23" s="5" t="s">
        <v>22</v>
      </c>
      <c r="AS23" s="2">
        <f t="shared" si="0"/>
        <v>0.67927768617499917</v>
      </c>
      <c r="AT23" s="2">
        <f t="shared" si="1"/>
        <v>1.6068129686494195</v>
      </c>
      <c r="AU23" s="2">
        <f t="shared" si="2"/>
        <v>4.5273576738763976</v>
      </c>
      <c r="AV23" s="2">
        <f t="shared" si="3"/>
        <v>3.6637080373332109</v>
      </c>
      <c r="AW23" s="2">
        <f t="shared" si="4"/>
        <v>0.36679568513535066</v>
      </c>
      <c r="AX23" s="2">
        <f t="shared" si="5"/>
        <v>0.46631837279218002</v>
      </c>
      <c r="AY23" s="2">
        <f t="shared" si="6"/>
        <v>1.7742128486691966</v>
      </c>
      <c r="AZ23" s="2">
        <f t="shared" si="7"/>
        <v>7.5654825070830656E-2</v>
      </c>
      <c r="BA23" s="2">
        <f t="shared" si="8"/>
        <v>0.19587318304523693</v>
      </c>
      <c r="BB23" s="2">
        <f t="shared" si="9"/>
        <v>0.81302474013470749</v>
      </c>
      <c r="BC23" s="2">
        <f t="shared" si="10"/>
        <v>5.6852146451015084</v>
      </c>
      <c r="BD23" s="2">
        <f t="shared" si="11"/>
        <v>5.6852146451015084</v>
      </c>
      <c r="BE23" s="2">
        <f t="shared" si="12"/>
        <v>9.0524119329735031E-2</v>
      </c>
      <c r="BF23" s="2">
        <f t="shared" si="13"/>
        <v>3.9984449575542014</v>
      </c>
      <c r="BG23" s="2" t="str">
        <f>IFERROR(#REF!/#REF!-1,"NA")</f>
        <v>NA</v>
      </c>
    </row>
    <row r="24" spans="1:59" x14ac:dyDescent="0.2">
      <c r="A24" t="str">
        <f t="shared" si="14"/>
        <v/>
      </c>
      <c r="B24" t="str">
        <f t="shared" si="15"/>
        <v>WY2021 CPARefrigeration _Walk-in Refrigerator/Freezer</v>
      </c>
      <c r="C24" t="s">
        <v>115</v>
      </c>
      <c r="D24" t="s">
        <v>114</v>
      </c>
      <c r="E24" s="3" t="s">
        <v>88</v>
      </c>
      <c r="F24" s="3" t="s">
        <v>25</v>
      </c>
      <c r="G24" s="3" t="s">
        <v>26</v>
      </c>
      <c r="H24" s="7">
        <f>INDEX('Saturation Data'!I:I,MATCH('Intensity Data'!$B24,'Saturation Data'!$C:$C,0))*INDEX('UEC Data'!I:I,MATCH('Intensity Data'!$B24,'UEC Data'!$C:$C,0))</f>
        <v>1.7459310344827587E-3</v>
      </c>
      <c r="I24" s="7">
        <f>INDEX('Saturation Data'!J:J,MATCH('Intensity Data'!$B24,'Saturation Data'!$C:$C,0))*INDEX('UEC Data'!J:J,MATCH('Intensity Data'!$B24,'UEC Data'!$C:$C,0))</f>
        <v>2.396280623608017E-3</v>
      </c>
      <c r="J24" s="7">
        <f>INDEX('Saturation Data'!K:K,MATCH('Intensity Data'!$B24,'Saturation Data'!$C:$C,0))*INDEX('UEC Data'!K:K,MATCH('Intensity Data'!$B24,'UEC Data'!$C:$C,0))</f>
        <v>2.3014545454545453E-3</v>
      </c>
      <c r="K24" s="7">
        <f>INDEX('Saturation Data'!L:L,MATCH('Intensity Data'!$B24,'Saturation Data'!$C:$C,0))*INDEX('UEC Data'!L:L,MATCH('Intensity Data'!$B24,'UEC Data'!$C:$C,0))</f>
        <v>1.5392514503816793E-2</v>
      </c>
      <c r="L24" s="7">
        <f>INDEX('Saturation Data'!M:M,MATCH('Intensity Data'!$B24,'Saturation Data'!$C:$C,0))*INDEX('UEC Data'!M:M,MATCH('Intensity Data'!$B24,'UEC Data'!$C:$C,0))</f>
        <v>3.7254795454545451</v>
      </c>
      <c r="M24" s="7">
        <f>INDEX('Saturation Data'!N:N,MATCH('Intensity Data'!$B24,'Saturation Data'!$C:$C,0))*INDEX('UEC Data'!N:N,MATCH('Intensity Data'!$B24,'UEC Data'!$C:$C,0))</f>
        <v>0.16877333333333333</v>
      </c>
      <c r="N24" s="7">
        <f>INDEX('Saturation Data'!O:O,MATCH('Intensity Data'!$B24,'Saturation Data'!$C:$C,0))*INDEX('UEC Data'!O:O,MATCH('Intensity Data'!$B24,'UEC Data'!$C:$C,0))</f>
        <v>7.0116278571428561E-2</v>
      </c>
      <c r="O24" s="7">
        <f>INDEX('Saturation Data'!P:P,MATCH('Intensity Data'!$B24,'Saturation Data'!$C:$C,0))*INDEX('UEC Data'!P:P,MATCH('Intensity Data'!$B24,'UEC Data'!$C:$C,0))</f>
        <v>4.1561302669191072E-2</v>
      </c>
      <c r="P24" s="7">
        <f>INDEX('Saturation Data'!Q:Q,MATCH('Intensity Data'!$B24,'Saturation Data'!$C:$C,0))*INDEX('UEC Data'!Q:Q,MATCH('Intensity Data'!$B24,'UEC Data'!$C:$C,0))</f>
        <v>5.9602669565217391E-2</v>
      </c>
      <c r="Q24" s="7">
        <f>INDEX('Saturation Data'!R:R,MATCH('Intensity Data'!$B24,'Saturation Data'!$C:$C,0))*INDEX('UEC Data'!R:R,MATCH('Intensity Data'!$B24,'UEC Data'!$C:$C,0))</f>
        <v>1.7932166666666662E-2</v>
      </c>
      <c r="R24" s="7">
        <f>INDEX('Saturation Data'!S:S,MATCH('Intensity Data'!$B24,'Saturation Data'!$C:$C,0))*INDEX('UEC Data'!S:S,MATCH('Intensity Data'!$B24,'UEC Data'!$C:$C,0))</f>
        <v>9.9356357927786604E-3</v>
      </c>
      <c r="S24" s="7">
        <f>INDEX('Saturation Data'!T:T,MATCH('Intensity Data'!$B24,'Saturation Data'!$C:$C,0))*INDEX('UEC Data'!T:T,MATCH('Intensity Data'!$B24,'UEC Data'!$C:$C,0))</f>
        <v>10.4466474</v>
      </c>
      <c r="T24" s="7">
        <f>INDEX('Saturation Data'!U:U,MATCH('Intensity Data'!$B24,'Saturation Data'!$C:$C,0))*INDEX('UEC Data'!U:U,MATCH('Intensity Data'!$B24,'UEC Data'!$C:$C,0))</f>
        <v>2.6931914893617019E-3</v>
      </c>
      <c r="U24" s="7">
        <f>INDEX('Saturation Data'!V:V,MATCH('Intensity Data'!$B24,'Saturation Data'!$C:$C,0))*INDEX('UEC Data'!V:V,MATCH('Intensity Data'!$B24,'UEC Data'!$C:$C,0))</f>
        <v>6.0874351145038157E-3</v>
      </c>
      <c r="V24" t="str">
        <f t="shared" si="16"/>
        <v xml:space="preserve">Refrigeration </v>
      </c>
      <c r="AP24" s="5" t="s">
        <v>88</v>
      </c>
      <c r="AQ24" s="5" t="s">
        <v>25</v>
      </c>
      <c r="AR24" s="5" t="s">
        <v>26</v>
      </c>
      <c r="AS24" s="2">
        <f t="shared" si="0"/>
        <v>-0.36506066280742033</v>
      </c>
      <c r="AT24" s="2" t="str">
        <f t="shared" si="1"/>
        <v>NA</v>
      </c>
      <c r="AU24" s="2">
        <f t="shared" si="2"/>
        <v>-0.64709755047442863</v>
      </c>
      <c r="AV24" s="2" t="str">
        <f t="shared" si="3"/>
        <v>NA</v>
      </c>
      <c r="AW24" s="2">
        <f t="shared" si="4"/>
        <v>-0.25728102386030238</v>
      </c>
      <c r="AX24" s="2">
        <f t="shared" si="5"/>
        <v>-0.79423959258378851</v>
      </c>
      <c r="AY24" s="2">
        <f t="shared" si="6"/>
        <v>-9.4893016286625609E-2</v>
      </c>
      <c r="AZ24" s="2">
        <f t="shared" si="7"/>
        <v>2.386081043676143</v>
      </c>
      <c r="BA24" s="2">
        <f t="shared" si="8"/>
        <v>0.86179211487734064</v>
      </c>
      <c r="BB24" s="2">
        <f t="shared" si="9"/>
        <v>0.5747079210596282</v>
      </c>
      <c r="BC24" s="2">
        <f t="shared" si="10"/>
        <v>1.1004981853282332</v>
      </c>
      <c r="BD24" s="2">
        <f t="shared" si="11"/>
        <v>-0.23228609884940932</v>
      </c>
      <c r="BE24" s="2">
        <f t="shared" si="12"/>
        <v>0.30308431524264279</v>
      </c>
      <c r="BF24" s="2">
        <f t="shared" si="13"/>
        <v>-0.89311786672431681</v>
      </c>
      <c r="BG24" s="2" t="str">
        <f>IFERROR(#REF!/#REF!-1,"NA")</f>
        <v>NA</v>
      </c>
    </row>
    <row r="25" spans="1:59" x14ac:dyDescent="0.2">
      <c r="A25" t="str">
        <f t="shared" si="14"/>
        <v/>
      </c>
      <c r="B25" t="str">
        <f t="shared" si="15"/>
        <v>WY2021 CPARefrigeration _Reach-in Refrigerator/Freezer</v>
      </c>
      <c r="C25" t="s">
        <v>115</v>
      </c>
      <c r="D25" t="s">
        <v>114</v>
      </c>
      <c r="E25" s="3" t="s">
        <v>89</v>
      </c>
      <c r="F25" s="3" t="s">
        <v>25</v>
      </c>
      <c r="G25" s="3" t="s">
        <v>27</v>
      </c>
      <c r="H25" s="7">
        <f>INDEX('Saturation Data'!I:I,MATCH('Intensity Data'!$B25,'Saturation Data'!$C:$C,0))*INDEX('UEC Data'!I:I,MATCH('Intensity Data'!$B25,'UEC Data'!$C:$C,0))</f>
        <v>0.22013793103448279</v>
      </c>
      <c r="I25" s="7">
        <f>INDEX('Saturation Data'!J:J,MATCH('Intensity Data'!$B25,'Saturation Data'!$C:$C,0))*INDEX('UEC Data'!J:J,MATCH('Intensity Data'!$B25,'UEC Data'!$C:$C,0))</f>
        <v>0.22156792873051226</v>
      </c>
      <c r="J25" s="7">
        <f>INDEX('Saturation Data'!K:K,MATCH('Intensity Data'!$B25,'Saturation Data'!$C:$C,0))*INDEX('UEC Data'!K:K,MATCH('Intensity Data'!$B25,'UEC Data'!$C:$C,0))</f>
        <v>9.6727272727272731E-2</v>
      </c>
      <c r="K25" s="7">
        <f>INDEX('Saturation Data'!L:L,MATCH('Intensity Data'!$B25,'Saturation Data'!$C:$C,0))*INDEX('UEC Data'!L:L,MATCH('Intensity Data'!$B25,'UEC Data'!$C:$C,0))</f>
        <v>6.4692824427480922E-2</v>
      </c>
      <c r="L25" s="7">
        <f>INDEX('Saturation Data'!M:M,MATCH('Intensity Data'!$B25,'Saturation Data'!$C:$C,0))*INDEX('UEC Data'!M:M,MATCH('Intensity Data'!$B25,'UEC Data'!$C:$C,0))</f>
        <v>0.4836363636363637</v>
      </c>
      <c r="M25" s="7">
        <f>INDEX('Saturation Data'!N:N,MATCH('Intensity Data'!$B25,'Saturation Data'!$C:$C,0))*INDEX('UEC Data'!N:N,MATCH('Intensity Data'!$B25,'UEC Data'!$C:$C,0))</f>
        <v>3.9451588502269272</v>
      </c>
      <c r="N25" s="7">
        <f>INDEX('Saturation Data'!O:O,MATCH('Intensity Data'!$B25,'Saturation Data'!$C:$C,0))*INDEX('UEC Data'!O:O,MATCH('Intensity Data'!$B25,'UEC Data'!$C:$C,0))</f>
        <v>6.3785714285714279E-2</v>
      </c>
      <c r="O25" s="7">
        <f>INDEX('Saturation Data'!P:P,MATCH('Intensity Data'!$B25,'Saturation Data'!$C:$C,0))*INDEX('UEC Data'!P:P,MATCH('Intensity Data'!$B25,'UEC Data'!$C:$C,0))</f>
        <v>4.3340906559750529E-2</v>
      </c>
      <c r="P25" s="7">
        <f>INDEX('Saturation Data'!Q:Q,MATCH('Intensity Data'!$B25,'Saturation Data'!$C:$C,0))*INDEX('UEC Data'!Q:Q,MATCH('Intensity Data'!$B25,'UEC Data'!$C:$C,0))</f>
        <v>6.2154782608695655E-2</v>
      </c>
      <c r="Q25" s="7">
        <f>INDEX('Saturation Data'!R:R,MATCH('Intensity Data'!$B25,'Saturation Data'!$C:$C,0))*INDEX('UEC Data'!R:R,MATCH('Intensity Data'!$B25,'UEC Data'!$C:$C,0))</f>
        <v>6.8188888888888882E-2</v>
      </c>
      <c r="R25" s="7">
        <f>INDEX('Saturation Data'!S:S,MATCH('Intensity Data'!$B25,'Saturation Data'!$C:$C,0))*INDEX('UEC Data'!S:S,MATCH('Intensity Data'!$B25,'UEC Data'!$C:$C,0))</f>
        <v>1.0857142857142857E-2</v>
      </c>
      <c r="S25" s="7">
        <f>INDEX('Saturation Data'!T:T,MATCH('Intensity Data'!$B25,'Saturation Data'!$C:$C,0))*INDEX('UEC Data'!T:T,MATCH('Intensity Data'!$B25,'UEC Data'!$C:$C,0))</f>
        <v>1.2494780000000001</v>
      </c>
      <c r="T25" s="7">
        <f>INDEX('Saturation Data'!U:U,MATCH('Intensity Data'!$B25,'Saturation Data'!$C:$C,0))*INDEX('UEC Data'!U:U,MATCH('Intensity Data'!$B25,'UEC Data'!$C:$C,0))</f>
        <v>1.1319148936170215E-2</v>
      </c>
      <c r="U25" s="7">
        <f>INDEX('Saturation Data'!V:V,MATCH('Intensity Data'!$B25,'Saturation Data'!$C:$C,0))*INDEX('UEC Data'!V:V,MATCH('Intensity Data'!$B25,'UEC Data'!$C:$C,0))</f>
        <v>2.5584732824427484E-2</v>
      </c>
      <c r="V25" t="str">
        <f t="shared" si="16"/>
        <v xml:space="preserve">Refrigeration </v>
      </c>
      <c r="AP25" s="5" t="s">
        <v>89</v>
      </c>
      <c r="AQ25" s="5" t="s">
        <v>25</v>
      </c>
      <c r="AR25" s="5" t="s">
        <v>27</v>
      </c>
      <c r="AS25" s="2">
        <f t="shared" si="0"/>
        <v>49.957568651329069</v>
      </c>
      <c r="AT25" s="2">
        <f t="shared" si="1"/>
        <v>16.588085051913495</v>
      </c>
      <c r="AU25" s="2">
        <f t="shared" si="2"/>
        <v>8.4408235797950795</v>
      </c>
      <c r="AV25" s="2">
        <f t="shared" si="3"/>
        <v>26.008309564357599</v>
      </c>
      <c r="AW25" s="2">
        <f t="shared" si="4"/>
        <v>1.2707623051647179</v>
      </c>
      <c r="AX25" s="2">
        <f t="shared" si="5"/>
        <v>13.44928403140467</v>
      </c>
      <c r="AY25" s="2">
        <f t="shared" si="6"/>
        <v>1.4213363680433329</v>
      </c>
      <c r="AZ25" s="2">
        <f t="shared" si="7"/>
        <v>3.5292110898083333</v>
      </c>
      <c r="BA25" s="2">
        <f t="shared" si="8"/>
        <v>1.4903271318235669</v>
      </c>
      <c r="BB25" s="2">
        <f t="shared" si="9"/>
        <v>3.2126484790388501</v>
      </c>
      <c r="BC25" s="2">
        <f t="shared" si="10"/>
        <v>4.6192392044948507</v>
      </c>
      <c r="BD25" s="2">
        <f t="shared" si="11"/>
        <v>92.79228889714264</v>
      </c>
      <c r="BE25" s="2">
        <f t="shared" si="12"/>
        <v>2.4860027597831826</v>
      </c>
      <c r="BF25" s="2">
        <f t="shared" si="13"/>
        <v>0.71558236353032934</v>
      </c>
      <c r="BG25" s="2" t="str">
        <f>IFERROR(#REF!/#REF!-1,"NA")</f>
        <v>NA</v>
      </c>
    </row>
    <row r="26" spans="1:59" x14ac:dyDescent="0.2">
      <c r="A26" t="str">
        <f t="shared" si="14"/>
        <v/>
      </c>
      <c r="B26" t="str">
        <f t="shared" si="15"/>
        <v>WY2021 CPARefrigeration _Glass Door Display</v>
      </c>
      <c r="C26" t="s">
        <v>115</v>
      </c>
      <c r="D26" t="s">
        <v>114</v>
      </c>
      <c r="E26" s="3" t="s">
        <v>90</v>
      </c>
      <c r="F26" s="3" t="s">
        <v>25</v>
      </c>
      <c r="G26" s="3" t="s">
        <v>28</v>
      </c>
      <c r="H26" s="7">
        <f>INDEX('Saturation Data'!I:I,MATCH('Intensity Data'!$B26,'Saturation Data'!$C:$C,0))*INDEX('UEC Data'!I:I,MATCH('Intensity Data'!$B26,'UEC Data'!$C:$C,0))</f>
        <v>2.1517241379310343E-2</v>
      </c>
      <c r="I26" s="7">
        <f>INDEX('Saturation Data'!J:J,MATCH('Intensity Data'!$B26,'Saturation Data'!$C:$C,0))*INDEX('UEC Data'!J:J,MATCH('Intensity Data'!$B26,'UEC Data'!$C:$C,0))</f>
        <v>1.4766146993318482E-2</v>
      </c>
      <c r="J26" s="7">
        <f>INDEX('Saturation Data'!K:K,MATCH('Intensity Data'!$B26,'Saturation Data'!$C:$C,0))*INDEX('UEC Data'!K:K,MATCH('Intensity Data'!$B26,'UEC Data'!$C:$C,0))</f>
        <v>1.4917677272727272</v>
      </c>
      <c r="K26" s="7">
        <f>INDEX('Saturation Data'!L:L,MATCH('Intensity Data'!$B26,'Saturation Data'!$C:$C,0))*INDEX('UEC Data'!L:L,MATCH('Intensity Data'!$B26,'UEC Data'!$C:$C,0))</f>
        <v>0.38746380916030532</v>
      </c>
      <c r="L26" s="7">
        <f>INDEX('Saturation Data'!M:M,MATCH('Intensity Data'!$B26,'Saturation Data'!$C:$C,0))*INDEX('UEC Data'!M:M,MATCH('Intensity Data'!$B26,'UEC Data'!$C:$C,0))</f>
        <v>0.18436363636363634</v>
      </c>
      <c r="M26" s="7">
        <f>INDEX('Saturation Data'!N:N,MATCH('Intensity Data'!$B26,'Saturation Data'!$C:$C,0))*INDEX('UEC Data'!N:N,MATCH('Intensity Data'!$B26,'UEC Data'!$C:$C,0))</f>
        <v>12.4912125</v>
      </c>
      <c r="N26" s="7">
        <f>INDEX('Saturation Data'!O:O,MATCH('Intensity Data'!$B26,'Saturation Data'!$C:$C,0))*INDEX('UEC Data'!O:O,MATCH('Intensity Data'!$B26,'UEC Data'!$C:$C,0))</f>
        <v>0.11835942857142857</v>
      </c>
      <c r="O26" s="7">
        <f>INDEX('Saturation Data'!P:P,MATCH('Intensity Data'!$B26,'Saturation Data'!$C:$C,0))*INDEX('UEC Data'!P:P,MATCH('Intensity Data'!$B26,'UEC Data'!$C:$C,0))</f>
        <v>8.855853658536586E-2</v>
      </c>
      <c r="P26" s="7">
        <f>INDEX('Saturation Data'!Q:Q,MATCH('Intensity Data'!$B26,'Saturation Data'!$C:$C,0))*INDEX('UEC Data'!Q:Q,MATCH('Intensity Data'!$B26,'UEC Data'!$C:$C,0))</f>
        <v>0.12700095652173915</v>
      </c>
      <c r="Q26" s="7">
        <f>INDEX('Saturation Data'!R:R,MATCH('Intensity Data'!$B26,'Saturation Data'!$C:$C,0))*INDEX('UEC Data'!R:R,MATCH('Intensity Data'!$B26,'UEC Data'!$C:$C,0))</f>
        <v>0.21694833333333333</v>
      </c>
      <c r="R26" s="7">
        <f>INDEX('Saturation Data'!S:S,MATCH('Intensity Data'!$B26,'Saturation Data'!$C:$C,0))*INDEX('UEC Data'!S:S,MATCH('Intensity Data'!$B26,'UEC Data'!$C:$C,0))</f>
        <v>5.6271428571428576E-2</v>
      </c>
      <c r="S26" s="7">
        <f>INDEX('Saturation Data'!T:T,MATCH('Intensity Data'!$B26,'Saturation Data'!$C:$C,0))*INDEX('UEC Data'!T:T,MATCH('Intensity Data'!$B26,'UEC Data'!$C:$C,0))</f>
        <v>2.8135714285714288E-2</v>
      </c>
      <c r="T26" s="7">
        <f>INDEX('Saturation Data'!U:U,MATCH('Intensity Data'!$B26,'Saturation Data'!$C:$C,0))*INDEX('UEC Data'!U:U,MATCH('Intensity Data'!$B26,'UEC Data'!$C:$C,0))</f>
        <v>6.4225531914893622E-2</v>
      </c>
      <c r="U26" s="7">
        <f>INDEX('Saturation Data'!V:V,MATCH('Intensity Data'!$B26,'Saturation Data'!$C:$C,0))*INDEX('UEC Data'!V:V,MATCH('Intensity Data'!$B26,'UEC Data'!$C:$C,0))</f>
        <v>9.8280000000000006E-2</v>
      </c>
      <c r="V26" t="str">
        <f t="shared" si="16"/>
        <v xml:space="preserve">Refrigeration </v>
      </c>
      <c r="AP26" s="5" t="s">
        <v>90</v>
      </c>
      <c r="AQ26" s="5" t="s">
        <v>25</v>
      </c>
      <c r="AR26" s="5" t="s">
        <v>28</v>
      </c>
      <c r="AS26" s="2">
        <f t="shared" si="0"/>
        <v>-0.12217797327598501</v>
      </c>
      <c r="AT26" s="2" t="str">
        <f t="shared" si="1"/>
        <v>NA</v>
      </c>
      <c r="AU26" s="2">
        <f t="shared" si="2"/>
        <v>23.310120717972328</v>
      </c>
      <c r="AV26" s="2">
        <f t="shared" si="3"/>
        <v>156.61277795771542</v>
      </c>
      <c r="AW26" s="2">
        <f t="shared" si="4"/>
        <v>1.2707623051647174</v>
      </c>
      <c r="AX26" s="2">
        <f t="shared" si="5"/>
        <v>2.901306688479262</v>
      </c>
      <c r="AY26" s="2">
        <f t="shared" si="6"/>
        <v>1.4213363680433333</v>
      </c>
      <c r="AZ26" s="2">
        <f t="shared" si="7"/>
        <v>8.0584221796166666</v>
      </c>
      <c r="BA26" s="2">
        <f t="shared" si="8"/>
        <v>3.9806542636471347</v>
      </c>
      <c r="BB26" s="2">
        <f t="shared" si="9"/>
        <v>3.2126484790388501</v>
      </c>
      <c r="BC26" s="2">
        <f t="shared" si="10"/>
        <v>4.6192392044948525</v>
      </c>
      <c r="BD26" s="2">
        <f t="shared" si="11"/>
        <v>-0.59250331760355468</v>
      </c>
      <c r="BE26" s="2">
        <f t="shared" si="12"/>
        <v>51.905218354356535</v>
      </c>
      <c r="BF26" s="2">
        <f t="shared" si="13"/>
        <v>21.47412896224731</v>
      </c>
      <c r="BG26" s="2" t="str">
        <f>IFERROR(#REF!/#REF!-1,"NA")</f>
        <v>NA</v>
      </c>
    </row>
    <row r="27" spans="1:59" x14ac:dyDescent="0.2">
      <c r="A27" t="str">
        <f t="shared" si="14"/>
        <v/>
      </c>
      <c r="B27" t="str">
        <f t="shared" si="15"/>
        <v>WY2021 CPARefrigeration _Open Display Case</v>
      </c>
      <c r="C27" t="s">
        <v>115</v>
      </c>
      <c r="D27" t="s">
        <v>114</v>
      </c>
      <c r="E27" s="3" t="s">
        <v>91</v>
      </c>
      <c r="F27" s="3" t="s">
        <v>25</v>
      </c>
      <c r="G27" s="3" t="s">
        <v>29</v>
      </c>
      <c r="H27" s="7">
        <f>INDEX('Saturation Data'!I:I,MATCH('Intensity Data'!$B27,'Saturation Data'!$C:$C,0))*INDEX('UEC Data'!I:I,MATCH('Intensity Data'!$B27,'UEC Data'!$C:$C,0))</f>
        <v>5.7770114942528742E-3</v>
      </c>
      <c r="I27" s="7">
        <f>INDEX('Saturation Data'!J:J,MATCH('Intensity Data'!$B27,'Saturation Data'!$C:$C,0))*INDEX('UEC Data'!J:J,MATCH('Intensity Data'!$B27,'UEC Data'!$C:$C,0))</f>
        <v>3.1715664439495167E-3</v>
      </c>
      <c r="J27" s="7">
        <f>INDEX('Saturation Data'!K:K,MATCH('Intensity Data'!$B27,'Saturation Data'!$C:$C,0))*INDEX('UEC Data'!K:K,MATCH('Intensity Data'!$B27,'UEC Data'!$C:$C,0))</f>
        <v>0.77769734848484839</v>
      </c>
      <c r="K27" s="7">
        <f>INDEX('Saturation Data'!L:L,MATCH('Intensity Data'!$B27,'Saturation Data'!$C:$C,0))*INDEX('UEC Data'!L:L,MATCH('Intensity Data'!$B27,'UEC Data'!$C:$C,0))</f>
        <v>0.41610963778625948</v>
      </c>
      <c r="L27" s="7">
        <f>INDEX('Saturation Data'!M:M,MATCH('Intensity Data'!$B27,'Saturation Data'!$C:$C,0))*INDEX('UEC Data'!M:M,MATCH('Intensity Data'!$B27,'UEC Data'!$C:$C,0))</f>
        <v>0.19799393939393936</v>
      </c>
      <c r="M27" s="7">
        <f>INDEX('Saturation Data'!N:N,MATCH('Intensity Data'!$B27,'Saturation Data'!$C:$C,0))*INDEX('UEC Data'!N:N,MATCH('Intensity Data'!$B27,'UEC Data'!$C:$C,0))</f>
        <v>5.9952152361111111</v>
      </c>
      <c r="N27" s="7">
        <f>INDEX('Saturation Data'!O:O,MATCH('Intensity Data'!$B27,'Saturation Data'!$C:$C,0))*INDEX('UEC Data'!O:O,MATCH('Intensity Data'!$B27,'UEC Data'!$C:$C,0))</f>
        <v>0.12710993333333331</v>
      </c>
      <c r="O27" s="7">
        <f>INDEX('Saturation Data'!P:P,MATCH('Intensity Data'!$B27,'Saturation Data'!$C:$C,0))*INDEX('UEC Data'!P:P,MATCH('Intensity Data'!$B27,'UEC Data'!$C:$C,0))</f>
        <v>9.5105813008130077E-2</v>
      </c>
      <c r="P27" s="7">
        <f>INDEX('Saturation Data'!Q:Q,MATCH('Intensity Data'!$B27,'Saturation Data'!$C:$C,0))*INDEX('UEC Data'!Q:Q,MATCH('Intensity Data'!$B27,'UEC Data'!$C:$C,0))</f>
        <v>0.13639034347826087</v>
      </c>
      <c r="Q27" s="7">
        <f>INDEX('Saturation Data'!R:R,MATCH('Intensity Data'!$B27,'Saturation Data'!$C:$C,0))*INDEX('UEC Data'!R:R,MATCH('Intensity Data'!$B27,'UEC Data'!$C:$C,0))</f>
        <v>0.23298767592592592</v>
      </c>
      <c r="R27" s="7">
        <f>INDEX('Saturation Data'!S:S,MATCH('Intensity Data'!$B27,'Saturation Data'!$C:$C,0))*INDEX('UEC Data'!S:S,MATCH('Intensity Data'!$B27,'UEC Data'!$C:$C,0))</f>
        <v>6.0431666666666675E-2</v>
      </c>
      <c r="S27" s="7">
        <f>INDEX('Saturation Data'!T:T,MATCH('Intensity Data'!$B27,'Saturation Data'!$C:$C,0))*INDEX('UEC Data'!T:T,MATCH('Intensity Data'!$B27,'UEC Data'!$C:$C,0))</f>
        <v>3.0215833333333338E-2</v>
      </c>
      <c r="T27" s="7">
        <f>INDEX('Saturation Data'!U:U,MATCH('Intensity Data'!$B27,'Saturation Data'!$C:$C,0))*INDEX('UEC Data'!U:U,MATCH('Intensity Data'!$B27,'UEC Data'!$C:$C,0))</f>
        <v>6.8973829787234042E-2</v>
      </c>
      <c r="U27" s="7">
        <f>INDEX('Saturation Data'!V:V,MATCH('Intensity Data'!$B27,'Saturation Data'!$C:$C,0))*INDEX('UEC Data'!V:V,MATCH('Intensity Data'!$B27,'UEC Data'!$C:$C,0))</f>
        <v>0.105546</v>
      </c>
      <c r="V27" t="str">
        <f t="shared" si="16"/>
        <v xml:space="preserve">Refrigeration </v>
      </c>
      <c r="AP27" s="5" t="s">
        <v>91</v>
      </c>
      <c r="AQ27" s="5" t="s">
        <v>25</v>
      </c>
      <c r="AR27" s="5" t="s">
        <v>29</v>
      </c>
      <c r="AS27" s="2">
        <f t="shared" si="0"/>
        <v>-0.96023909617097358</v>
      </c>
      <c r="AT27" s="2" t="str">
        <f t="shared" si="1"/>
        <v>NA</v>
      </c>
      <c r="AU27" s="2">
        <f t="shared" si="2"/>
        <v>1.1381081073114512</v>
      </c>
      <c r="AV27" s="2">
        <f t="shared" si="3"/>
        <v>27.556250883746365</v>
      </c>
      <c r="AW27" s="2">
        <f t="shared" si="4"/>
        <v>-0.58858374984651007</v>
      </c>
      <c r="AX27" s="2">
        <f t="shared" si="5"/>
        <v>-0.68410452194697946</v>
      </c>
      <c r="AY27" s="2">
        <f t="shared" si="6"/>
        <v>-0.56130277192160927</v>
      </c>
      <c r="AZ27" s="2">
        <f t="shared" si="7"/>
        <v>0.64120307835335355</v>
      </c>
      <c r="BA27" s="2">
        <f t="shared" si="8"/>
        <v>-9.7606078892499726E-2</v>
      </c>
      <c r="BB27" s="2">
        <f t="shared" si="9"/>
        <v>-0.23675320991588933</v>
      </c>
      <c r="BC27" s="2">
        <f t="shared" si="10"/>
        <v>1.8092610120658881E-2</v>
      </c>
      <c r="BD27" s="2">
        <f t="shared" si="11"/>
        <v>-0.92616983440308953</v>
      </c>
      <c r="BE27" s="2">
        <f t="shared" si="12"/>
        <v>8.5853566440641078</v>
      </c>
      <c r="BF27" s="2">
        <f t="shared" si="13"/>
        <v>3.0718580901592976</v>
      </c>
      <c r="BG27" s="2" t="str">
        <f>IFERROR(#REF!/#REF!-1,"NA")</f>
        <v>NA</v>
      </c>
    </row>
    <row r="28" spans="1:59" x14ac:dyDescent="0.2">
      <c r="A28" t="str">
        <f t="shared" si="14"/>
        <v/>
      </c>
      <c r="B28" t="str">
        <f t="shared" si="15"/>
        <v>WY2021 CPARefrigeration _Icemaker</v>
      </c>
      <c r="C28" t="s">
        <v>115</v>
      </c>
      <c r="D28" t="s">
        <v>114</v>
      </c>
      <c r="E28" s="3" t="s">
        <v>92</v>
      </c>
      <c r="F28" s="3" t="s">
        <v>25</v>
      </c>
      <c r="G28" s="3" t="s">
        <v>30</v>
      </c>
      <c r="H28" s="7">
        <f>INDEX('Saturation Data'!I:I,MATCH('Intensity Data'!$B28,'Saturation Data'!$C:$C,0))*INDEX('UEC Data'!I:I,MATCH('Intensity Data'!$B28,'UEC Data'!$C:$C,0))</f>
        <v>9.8903862068965523E-2</v>
      </c>
      <c r="I28" s="7">
        <f>INDEX('Saturation Data'!J:J,MATCH('Intensity Data'!$B28,'Saturation Data'!$C:$C,0))*INDEX('UEC Data'!J:J,MATCH('Intensity Data'!$B28,'UEC Data'!$C:$C,0))</f>
        <v>5.4297999999999999E-2</v>
      </c>
      <c r="J28" s="7">
        <f>INDEX('Saturation Data'!K:K,MATCH('Intensity Data'!$B28,'Saturation Data'!$C:$C,0))*INDEX('UEC Data'!K:K,MATCH('Intensity Data'!$B28,'UEC Data'!$C:$C,0))</f>
        <v>0.15215054545454548</v>
      </c>
      <c r="K28" s="7">
        <f>INDEX('Saturation Data'!L:L,MATCH('Intensity Data'!$B28,'Saturation Data'!$C:$C,0))*INDEX('UEC Data'!L:L,MATCH('Intensity Data'!$B28,'UEC Data'!$C:$C,0))</f>
        <v>0.40704336000000002</v>
      </c>
      <c r="L28" s="7">
        <f>INDEX('Saturation Data'!M:M,MATCH('Intensity Data'!$B28,'Saturation Data'!$C:$C,0))*INDEX('UEC Data'!M:M,MATCH('Intensity Data'!$B28,'UEC Data'!$C:$C,0))</f>
        <v>4.2378572727272728</v>
      </c>
      <c r="M28" s="7">
        <f>INDEX('Saturation Data'!N:N,MATCH('Intensity Data'!$B28,'Saturation Data'!$C:$C,0))*INDEX('UEC Data'!N:N,MATCH('Intensity Data'!$B28,'UEC Data'!$C:$C,0))</f>
        <v>2.6850361</v>
      </c>
      <c r="N28" s="7">
        <f>INDEX('Saturation Data'!O:O,MATCH('Intensity Data'!$B28,'Saturation Data'!$C:$C,0))*INDEX('UEC Data'!O:O,MATCH('Intensity Data'!$B28,'UEC Data'!$C:$C,0))</f>
        <v>0.19386667428571427</v>
      </c>
      <c r="O28" s="7">
        <f>INDEX('Saturation Data'!P:P,MATCH('Intensity Data'!$B28,'Saturation Data'!$C:$C,0))*INDEX('UEC Data'!P:P,MATCH('Intensity Data'!$B28,'UEC Data'!$C:$C,0))</f>
        <v>0.14505434146341464</v>
      </c>
      <c r="P28" s="7">
        <f>INDEX('Saturation Data'!Q:Q,MATCH('Intensity Data'!$B28,'Saturation Data'!$C:$C,0))*INDEX('UEC Data'!Q:Q,MATCH('Intensity Data'!$B28,'UEC Data'!$C:$C,0))</f>
        <v>0.20802105391304349</v>
      </c>
      <c r="Q28" s="7">
        <f>INDEX('Saturation Data'!R:R,MATCH('Intensity Data'!$B28,'Saturation Data'!$C:$C,0))*INDEX('UEC Data'!R:R,MATCH('Intensity Data'!$B28,'UEC Data'!$C:$C,0))</f>
        <v>0.35535024444444446</v>
      </c>
      <c r="R28" s="7">
        <f>INDEX('Saturation Data'!S:S,MATCH('Intensity Data'!$B28,'Saturation Data'!$C:$C,0))*INDEX('UEC Data'!S:S,MATCH('Intensity Data'!$B28,'UEC Data'!$C:$C,0))</f>
        <v>6.9127285714285711E-2</v>
      </c>
      <c r="S28" s="7">
        <f>INDEX('Saturation Data'!T:T,MATCH('Intensity Data'!$B28,'Saturation Data'!$C:$C,0))*INDEX('UEC Data'!T:T,MATCH('Intensity Data'!$B28,'UEC Data'!$C:$C,0))</f>
        <v>0.41841400000000001</v>
      </c>
      <c r="T28" s="7">
        <f>INDEX('Saturation Data'!U:U,MATCH('Intensity Data'!$B28,'Saturation Data'!$C:$C,0))*INDEX('UEC Data'!U:U,MATCH('Intensity Data'!$B28,'UEC Data'!$C:$C,0))</f>
        <v>6.9316595744680848E-3</v>
      </c>
      <c r="U28" s="7">
        <f>INDEX('Saturation Data'!V:V,MATCH('Intensity Data'!$B28,'Saturation Data'!$C:$C,0))*INDEX('UEC Data'!V:V,MATCH('Intensity Data'!$B28,'UEC Data'!$C:$C,0))</f>
        <v>0.16097759999999997</v>
      </c>
      <c r="V28" t="str">
        <f t="shared" si="16"/>
        <v xml:space="preserve">Refrigeration </v>
      </c>
      <c r="AP28" s="5" t="s">
        <v>92</v>
      </c>
      <c r="AQ28" s="5" t="s">
        <v>25</v>
      </c>
      <c r="AR28" s="5" t="s">
        <v>30</v>
      </c>
      <c r="AS28" s="2">
        <f t="shared" si="0"/>
        <v>3.2464640542774221</v>
      </c>
      <c r="AT28" s="2">
        <f t="shared" si="1"/>
        <v>3.4100057342046952</v>
      </c>
      <c r="AU28" s="2">
        <f t="shared" si="2"/>
        <v>0.18010294747438493</v>
      </c>
      <c r="AV28" s="2">
        <f t="shared" si="3"/>
        <v>52.092565320090721</v>
      </c>
      <c r="AW28" s="2">
        <f t="shared" si="4"/>
        <v>0.70307172887353842</v>
      </c>
      <c r="AX28" s="2">
        <f t="shared" si="5"/>
        <v>8.8255131413551773</v>
      </c>
      <c r="AY28" s="2">
        <f t="shared" si="6"/>
        <v>0.21066818402166643</v>
      </c>
      <c r="AZ28" s="2">
        <f t="shared" si="7"/>
        <v>3.5292110898083333</v>
      </c>
      <c r="BA28" s="2">
        <f t="shared" si="8"/>
        <v>1.4903271318235669</v>
      </c>
      <c r="BB28" s="2">
        <f t="shared" si="9"/>
        <v>3.212648479038851</v>
      </c>
      <c r="BC28" s="2">
        <f t="shared" si="10"/>
        <v>3.2144294033711374</v>
      </c>
      <c r="BD28" s="2">
        <f t="shared" si="11"/>
        <v>-0.59250331760355479</v>
      </c>
      <c r="BE28" s="2">
        <f t="shared" si="12"/>
        <v>2.4860027597831817</v>
      </c>
      <c r="BF28" s="2">
        <f t="shared" si="13"/>
        <v>2.5878239084047419</v>
      </c>
      <c r="BG28" s="2" t="str">
        <f>IFERROR(#REF!/#REF!-1,"NA")</f>
        <v>NA</v>
      </c>
    </row>
    <row r="29" spans="1:59" x14ac:dyDescent="0.2">
      <c r="A29" t="str">
        <f t="shared" si="14"/>
        <v/>
      </c>
      <c r="B29" t="str">
        <f t="shared" si="15"/>
        <v>WY2021 CPARefrigeration _Vending Machine</v>
      </c>
      <c r="C29" t="s">
        <v>115</v>
      </c>
      <c r="D29" t="s">
        <v>114</v>
      </c>
      <c r="E29" s="3" t="s">
        <v>93</v>
      </c>
      <c r="F29" s="3" t="s">
        <v>25</v>
      </c>
      <c r="G29" s="3" t="s">
        <v>31</v>
      </c>
      <c r="H29" s="7">
        <f>INDEX('Saturation Data'!I:I,MATCH('Intensity Data'!$B29,'Saturation Data'!$C:$C,0))*INDEX('UEC Data'!I:I,MATCH('Intensity Data'!$B29,'UEC Data'!$C:$C,0))</f>
        <v>2.5131613793103448E-2</v>
      </c>
      <c r="I29" s="7">
        <f>INDEX('Saturation Data'!J:J,MATCH('Intensity Data'!$B29,'Saturation Data'!$C:$C,0))*INDEX('UEC Data'!J:J,MATCH('Intensity Data'!$B29,'UEC Data'!$C:$C,0))</f>
        <v>6.8985999999999992E-2</v>
      </c>
      <c r="J29" s="7">
        <f>INDEX('Saturation Data'!K:K,MATCH('Intensity Data'!$B29,'Saturation Data'!$C:$C,0))*INDEX('UEC Data'!K:K,MATCH('Intensity Data'!$B29,'UEC Data'!$C:$C,0))</f>
        <v>9.665418181818182E-2</v>
      </c>
      <c r="K29" s="7">
        <f>INDEX('Saturation Data'!L:L,MATCH('Intensity Data'!$B29,'Saturation Data'!$C:$C,0))*INDEX('UEC Data'!L:L,MATCH('Intensity Data'!$B29,'UEC Data'!$C:$C,0))</f>
        <v>0.12928787999999999</v>
      </c>
      <c r="L29" s="7">
        <f>INDEX('Saturation Data'!M:M,MATCH('Intensity Data'!$B29,'Saturation Data'!$C:$C,0))*INDEX('UEC Data'!M:M,MATCH('Intensity Data'!$B29,'UEC Data'!$C:$C,0))</f>
        <v>0.4486856818181818</v>
      </c>
      <c r="M29" s="7">
        <f>INDEX('Saturation Data'!N:N,MATCH('Intensity Data'!$B29,'Saturation Data'!$C:$C,0))*INDEX('UEC Data'!N:N,MATCH('Intensity Data'!$B29,'UEC Data'!$C:$C,0))</f>
        <v>1.6722341666666667</v>
      </c>
      <c r="N29" s="7">
        <f>INDEX('Saturation Data'!O:O,MATCH('Intensity Data'!$B29,'Saturation Data'!$C:$C,0))*INDEX('UEC Data'!O:O,MATCH('Intensity Data'!$B29,'UEC Data'!$C:$C,0))</f>
        <v>6.1577251428571435E-2</v>
      </c>
      <c r="O29" s="7">
        <f>INDEX('Saturation Data'!P:P,MATCH('Intensity Data'!$B29,'Saturation Data'!$C:$C,0))*INDEX('UEC Data'!P:P,MATCH('Intensity Data'!$B29,'UEC Data'!$C:$C,0))</f>
        <v>4.6073146341463415E-2</v>
      </c>
      <c r="P29" s="7">
        <f>INDEX('Saturation Data'!Q:Q,MATCH('Intensity Data'!$B29,'Saturation Data'!$C:$C,0))*INDEX('UEC Data'!Q:Q,MATCH('Intensity Data'!$B29,'UEC Data'!$C:$C,0))</f>
        <v>6.607306173913044E-2</v>
      </c>
      <c r="Q29" s="7">
        <f>INDEX('Saturation Data'!R:R,MATCH('Intensity Data'!$B29,'Saturation Data'!$C:$C,0))*INDEX('UEC Data'!R:R,MATCH('Intensity Data'!$B29,'UEC Data'!$C:$C,0))</f>
        <v>0.11286876111111109</v>
      </c>
      <c r="R29" s="7">
        <f>INDEX('Saturation Data'!S:S,MATCH('Intensity Data'!$B29,'Saturation Data'!$C:$C,0))*INDEX('UEC Data'!S:S,MATCH('Intensity Data'!$B29,'UEC Data'!$C:$C,0))</f>
        <v>2.9275571428571432E-2</v>
      </c>
      <c r="S29" s="7">
        <f>INDEX('Saturation Data'!T:T,MATCH('Intensity Data'!$B29,'Saturation Data'!$C:$C,0))*INDEX('UEC Data'!T:T,MATCH('Intensity Data'!$B29,'UEC Data'!$C:$C,0))</f>
        <v>0.26579900000000001</v>
      </c>
      <c r="T29" s="7">
        <f>INDEX('Saturation Data'!U:U,MATCH('Intensity Data'!$B29,'Saturation Data'!$C:$C,0))*INDEX('UEC Data'!U:U,MATCH('Intensity Data'!$B29,'UEC Data'!$C:$C,0))</f>
        <v>2.2016808510638298E-3</v>
      </c>
      <c r="U29" s="7">
        <f>INDEX('Saturation Data'!V:V,MATCH('Intensity Data'!$B29,'Saturation Data'!$C:$C,0))*INDEX('UEC Data'!V:V,MATCH('Intensity Data'!$B29,'UEC Data'!$C:$C,0))</f>
        <v>5.1130799999999997E-2</v>
      </c>
      <c r="V29" t="str">
        <f t="shared" si="16"/>
        <v xml:space="preserve">Refrigeration </v>
      </c>
      <c r="AP29" s="5" t="s">
        <v>93</v>
      </c>
      <c r="AQ29" s="5" t="s">
        <v>25</v>
      </c>
      <c r="AR29" s="5" t="s">
        <v>31</v>
      </c>
      <c r="AS29" s="2">
        <f t="shared" si="0"/>
        <v>0.14881007548385194</v>
      </c>
      <c r="AT29" s="2">
        <f t="shared" si="1"/>
        <v>10.930535512935101</v>
      </c>
      <c r="AU29" s="2">
        <f t="shared" si="2"/>
        <v>0.59628592028368477</v>
      </c>
      <c r="AV29" s="2">
        <f t="shared" si="3"/>
        <v>34.908271678154691</v>
      </c>
      <c r="AW29" s="2">
        <f t="shared" si="4"/>
        <v>-0.6160519402350656</v>
      </c>
      <c r="AX29" s="2">
        <f t="shared" si="5"/>
        <v>5.5150216221600177</v>
      </c>
      <c r="AY29" s="2">
        <f t="shared" si="6"/>
        <v>-0.18118475154001279</v>
      </c>
      <c r="AZ29" s="2">
        <f t="shared" si="7"/>
        <v>2.0632564337403694</v>
      </c>
      <c r="BA29" s="2">
        <f t="shared" si="8"/>
        <v>0.68429125015667247</v>
      </c>
      <c r="BB29" s="2">
        <f t="shared" si="9"/>
        <v>0.42457729399497124</v>
      </c>
      <c r="BC29" s="2">
        <f t="shared" si="10"/>
        <v>2.8004787819733519</v>
      </c>
      <c r="BD29" s="2">
        <f t="shared" si="11"/>
        <v>-0.448792820945075</v>
      </c>
      <c r="BE29" s="2">
        <f t="shared" si="12"/>
        <v>1.3576998665333591</v>
      </c>
      <c r="BF29" s="2">
        <f t="shared" si="13"/>
        <v>0.21328245169220383</v>
      </c>
      <c r="BG29" s="2" t="str">
        <f>IFERROR(#REF!/#REF!-1,"NA")</f>
        <v>NA</v>
      </c>
    </row>
    <row r="30" spans="1:59" x14ac:dyDescent="0.2">
      <c r="A30" t="str">
        <f t="shared" si="14"/>
        <v/>
      </c>
      <c r="B30" t="str">
        <f t="shared" si="15"/>
        <v>WY2021 CPAFood Preparation_Oven</v>
      </c>
      <c r="C30" t="s">
        <v>115</v>
      </c>
      <c r="D30" t="s">
        <v>114</v>
      </c>
      <c r="E30" s="3" t="s">
        <v>94</v>
      </c>
      <c r="F30" s="3" t="s">
        <v>32</v>
      </c>
      <c r="G30" s="3" t="s">
        <v>33</v>
      </c>
      <c r="H30" s="7">
        <f>INDEX('Saturation Data'!I:I,MATCH('Intensity Data'!$B30,'Saturation Data'!$C:$C,0))*INDEX('UEC Data'!I:I,MATCH('Intensity Data'!$B30,'UEC Data'!$C:$C,0))</f>
        <v>2.7444620689655176E-2</v>
      </c>
      <c r="I30" s="7">
        <f>INDEX('Saturation Data'!J:J,MATCH('Intensity Data'!$B30,'Saturation Data'!$C:$C,0))*INDEX('UEC Data'!J:J,MATCH('Intensity Data'!$B30,'UEC Data'!$C:$C,0))</f>
        <v>1.20662354E-2</v>
      </c>
      <c r="J30" s="7">
        <f>INDEX('Saturation Data'!K:K,MATCH('Intensity Data'!$B30,'Saturation Data'!$C:$C,0))*INDEX('UEC Data'!K:K,MATCH('Intensity Data'!$B30,'UEC Data'!$C:$C,0))</f>
        <v>7.5050830909090899E-2</v>
      </c>
      <c r="K30" s="7">
        <f>INDEX('Saturation Data'!L:L,MATCH('Intensity Data'!$B30,'Saturation Data'!$C:$C,0))*INDEX('UEC Data'!L:L,MATCH('Intensity Data'!$B30,'UEC Data'!$C:$C,0))</f>
        <v>1.6162175241666667E-2</v>
      </c>
      <c r="L30" s="7">
        <f>INDEX('Saturation Data'!M:M,MATCH('Intensity Data'!$B30,'Saturation Data'!$C:$C,0))*INDEX('UEC Data'!M:M,MATCH('Intensity Data'!$B30,'UEC Data'!$C:$C,0))</f>
        <v>1.1510863636363635</v>
      </c>
      <c r="M30" s="7">
        <f>INDEX('Saturation Data'!N:N,MATCH('Intensity Data'!$B30,'Saturation Data'!$C:$C,0))*INDEX('UEC Data'!N:N,MATCH('Intensity Data'!$B30,'UEC Data'!$C:$C,0))</f>
        <v>9.5065116666666657E-2</v>
      </c>
      <c r="N30" s="7">
        <f>INDEX('Saturation Data'!O:O,MATCH('Intensity Data'!$B30,'Saturation Data'!$C:$C,0))*INDEX('UEC Data'!O:O,MATCH('Intensity Data'!$B30,'UEC Data'!$C:$C,0))</f>
        <v>0.10206220785714286</v>
      </c>
      <c r="O30" s="7">
        <f>INDEX('Saturation Data'!P:P,MATCH('Intensity Data'!$B30,'Saturation Data'!$C:$C,0))*INDEX('UEC Data'!P:P,MATCH('Intensity Data'!$B30,'UEC Data'!$C:$C,0))</f>
        <v>5.2720742099999988E-2</v>
      </c>
      <c r="P30" s="7">
        <f>INDEX('Saturation Data'!Q:Q,MATCH('Intensity Data'!$B30,'Saturation Data'!$C:$C,0))*INDEX('UEC Data'!Q:Q,MATCH('Intensity Data'!$B30,'UEC Data'!$C:$C,0))</f>
        <v>3.8921261386956521E-2</v>
      </c>
      <c r="Q30" s="7">
        <f>INDEX('Saturation Data'!R:R,MATCH('Intensity Data'!$B30,'Saturation Data'!$C:$C,0))*INDEX('UEC Data'!R:R,MATCH('Intensity Data'!$B30,'UEC Data'!$C:$C,0))</f>
        <v>7.0263773333333349E-2</v>
      </c>
      <c r="R30" s="7">
        <f>INDEX('Saturation Data'!S:S,MATCH('Intensity Data'!$B30,'Saturation Data'!$C:$C,0))*INDEX('UEC Data'!S:S,MATCH('Intensity Data'!$B30,'UEC Data'!$C:$C,0))</f>
        <v>2.2173916928571427E-3</v>
      </c>
      <c r="S30" s="7">
        <f>INDEX('Saturation Data'!T:T,MATCH('Intensity Data'!$B30,'Saturation Data'!$C:$C,0))*INDEX('UEC Data'!T:T,MATCH('Intensity Data'!$B30,'UEC Data'!$C:$C,0))</f>
        <v>3.4065469100000001E-3</v>
      </c>
      <c r="T30" s="7">
        <f>INDEX('Saturation Data'!U:U,MATCH('Intensity Data'!$B30,'Saturation Data'!$C:$C,0))*INDEX('UEC Data'!U:U,MATCH('Intensity Data'!$B30,'UEC Data'!$C:$C,0))</f>
        <v>1.1552778574468086E-2</v>
      </c>
      <c r="U30" s="7">
        <f>INDEX('Saturation Data'!V:V,MATCH('Intensity Data'!$B30,'Saturation Data'!$C:$C,0))*INDEX('UEC Data'!V:V,MATCH('Intensity Data'!$B30,'UEC Data'!$C:$C,0))</f>
        <v>2.7916484508333336E-2</v>
      </c>
      <c r="V30" t="str">
        <f t="shared" si="16"/>
        <v>Food Preparation</v>
      </c>
      <c r="AP30" s="5" t="s">
        <v>94</v>
      </c>
      <c r="AQ30" s="5" t="s">
        <v>32</v>
      </c>
      <c r="AR30" s="5" t="s">
        <v>33</v>
      </c>
      <c r="AS30" s="2">
        <f t="shared" si="0"/>
        <v>-0.50488429056487105</v>
      </c>
      <c r="AT30" s="2">
        <f t="shared" si="1"/>
        <v>0.89173701226843272</v>
      </c>
      <c r="AU30" s="2">
        <f t="shared" si="2"/>
        <v>3.397409009003538E-2</v>
      </c>
      <c r="AV30" s="2">
        <f t="shared" si="3"/>
        <v>1.5338959575933129</v>
      </c>
      <c r="AW30" s="2" t="str">
        <f t="shared" si="4"/>
        <v>NA</v>
      </c>
      <c r="AX30" s="2">
        <f t="shared" si="5"/>
        <v>0.43951958643488664</v>
      </c>
      <c r="AY30" s="2">
        <f t="shared" si="6"/>
        <v>-0.70171086427672691</v>
      </c>
      <c r="AZ30" s="2">
        <f t="shared" si="7"/>
        <v>9.4168367121236551E-2</v>
      </c>
      <c r="BA30" s="2">
        <f t="shared" si="8"/>
        <v>-0.4655788253569747</v>
      </c>
      <c r="BB30" s="2">
        <f t="shared" si="9"/>
        <v>1.0785186938778795</v>
      </c>
      <c r="BC30" s="2">
        <f t="shared" si="10"/>
        <v>2.2529636563025011</v>
      </c>
      <c r="BD30" s="2">
        <f t="shared" si="11"/>
        <v>-0.84247321907295414</v>
      </c>
      <c r="BE30" s="2">
        <f t="shared" si="12"/>
        <v>3.5081280741499663</v>
      </c>
      <c r="BF30" s="2">
        <f t="shared" si="13"/>
        <v>-0.38671188026731662</v>
      </c>
      <c r="BG30" s="2" t="str">
        <f>IFERROR(#REF!/#REF!-1,"NA")</f>
        <v>NA</v>
      </c>
    </row>
    <row r="31" spans="1:59" x14ac:dyDescent="0.2">
      <c r="A31" t="str">
        <f t="shared" si="14"/>
        <v/>
      </c>
      <c r="B31" t="str">
        <f t="shared" si="15"/>
        <v>WY2021 CPAFood Preparation_Fryer</v>
      </c>
      <c r="C31" t="s">
        <v>115</v>
      </c>
      <c r="D31" t="s">
        <v>114</v>
      </c>
      <c r="E31" s="3" t="s">
        <v>95</v>
      </c>
      <c r="F31" s="3" t="s">
        <v>32</v>
      </c>
      <c r="G31" s="3" t="s">
        <v>34</v>
      </c>
      <c r="H31" s="7">
        <f>INDEX('Saturation Data'!I:I,MATCH('Intensity Data'!$B31,'Saturation Data'!$C:$C,0))*INDEX('UEC Data'!I:I,MATCH('Intensity Data'!$B31,'UEC Data'!$C:$C,0))</f>
        <v>4.5942744827586209E-2</v>
      </c>
      <c r="I31" s="7">
        <f>INDEX('Saturation Data'!J:J,MATCH('Intensity Data'!$B31,'Saturation Data'!$C:$C,0))*INDEX('UEC Data'!J:J,MATCH('Intensity Data'!$B31,'UEC Data'!$C:$C,0))</f>
        <v>1.74494634E-2</v>
      </c>
      <c r="J31" s="7">
        <f>INDEX('Saturation Data'!K:K,MATCH('Intensity Data'!$B31,'Saturation Data'!$C:$C,0))*INDEX('UEC Data'!K:K,MATCH('Intensity Data'!$B31,'UEC Data'!$C:$C,0))</f>
        <v>0.10032181090909091</v>
      </c>
      <c r="K31" s="7">
        <f>INDEX('Saturation Data'!L:L,MATCH('Intensity Data'!$B31,'Saturation Data'!$C:$C,0))*INDEX('UEC Data'!L:L,MATCH('Intensity Data'!$B31,'UEC Data'!$C:$C,0))</f>
        <v>2.3372765074999999E-2</v>
      </c>
      <c r="L31" s="7">
        <f>INDEX('Saturation Data'!M:M,MATCH('Intensity Data'!$B31,'Saturation Data'!$C:$C,0))*INDEX('UEC Data'!M:M,MATCH('Intensity Data'!$B31,'UEC Data'!$C:$C,0))</f>
        <v>3.2499954545454544</v>
      </c>
      <c r="M31" s="7">
        <f>INDEX('Saturation Data'!N:N,MATCH('Intensity Data'!$B31,'Saturation Data'!$C:$C,0))*INDEX('UEC Data'!N:N,MATCH('Intensity Data'!$B31,'UEC Data'!$C:$C,0))</f>
        <v>1.08732165</v>
      </c>
      <c r="N31" s="7">
        <f>INDEX('Saturation Data'!O:O,MATCH('Intensity Data'!$B31,'Saturation Data'!$C:$C,0))*INDEX('UEC Data'!O:O,MATCH('Intensity Data'!$B31,'UEC Data'!$C:$C,0))</f>
        <v>0.17088974357142861</v>
      </c>
      <c r="O31" s="7">
        <f>INDEX('Saturation Data'!P:P,MATCH('Intensity Data'!$B31,'Saturation Data'!$C:$C,0))*INDEX('UEC Data'!P:P,MATCH('Intensity Data'!$B31,'UEC Data'!$C:$C,0))</f>
        <v>7.6241564099999992E-2</v>
      </c>
      <c r="P31" s="7">
        <f>INDEX('Saturation Data'!Q:Q,MATCH('Intensity Data'!$B31,'Saturation Data'!$C:$C,0))*INDEX('UEC Data'!Q:Q,MATCH('Intensity Data'!$B31,'UEC Data'!$C:$C,0))</f>
        <v>1.7194879273913045E-2</v>
      </c>
      <c r="Q31" s="7">
        <f>INDEX('Saturation Data'!R:R,MATCH('Intensity Data'!$B31,'Saturation Data'!$C:$C,0))*INDEX('UEC Data'!R:R,MATCH('Intensity Data'!$B31,'UEC Data'!$C:$C,0))</f>
        <v>0.15462579999999998</v>
      </c>
      <c r="R31" s="7">
        <f>INDEX('Saturation Data'!S:S,MATCH('Intensity Data'!$B31,'Saturation Data'!$C:$C,0))*INDEX('UEC Data'!S:S,MATCH('Intensity Data'!$B31,'UEC Data'!$C:$C,0))</f>
        <v>3.206658407142857E-3</v>
      </c>
      <c r="S31" s="7">
        <f>INDEX('Saturation Data'!T:T,MATCH('Intensity Data'!$B31,'Saturation Data'!$C:$C,0))*INDEX('UEC Data'!T:T,MATCH('Intensity Data'!$B31,'UEC Data'!$C:$C,0))</f>
        <v>4.926343110000001E-3</v>
      </c>
      <c r="T31" s="7">
        <f>INDEX('Saturation Data'!U:U,MATCH('Intensity Data'!$B31,'Saturation Data'!$C:$C,0))*INDEX('UEC Data'!U:U,MATCH('Intensity Data'!$B31,'UEC Data'!$C:$C,0))</f>
        <v>1.670693304255319E-2</v>
      </c>
      <c r="U31" s="7">
        <f>INDEX('Saturation Data'!V:V,MATCH('Intensity Data'!$B31,'Saturation Data'!$C:$C,0))*INDEX('UEC Data'!V:V,MATCH('Intensity Data'!$B31,'UEC Data'!$C:$C,0))</f>
        <v>4.0371139674999994E-2</v>
      </c>
      <c r="V31" t="str">
        <f t="shared" si="16"/>
        <v>Food Preparation</v>
      </c>
      <c r="AP31" s="5" t="s">
        <v>95</v>
      </c>
      <c r="AQ31" s="5" t="s">
        <v>32</v>
      </c>
      <c r="AR31" s="5" t="s">
        <v>34</v>
      </c>
      <c r="AS31" s="2">
        <f t="shared" si="0"/>
        <v>-0.50488429056487094</v>
      </c>
      <c r="AT31" s="2">
        <f t="shared" si="1"/>
        <v>0.89173701226843272</v>
      </c>
      <c r="AU31" s="2">
        <f t="shared" si="2"/>
        <v>3.3974090090035602E-2</v>
      </c>
      <c r="AV31" s="2">
        <f t="shared" si="3"/>
        <v>1.5338959575933129</v>
      </c>
      <c r="AW31" s="2" t="str">
        <f t="shared" si="4"/>
        <v>NA</v>
      </c>
      <c r="AX31" s="2">
        <f t="shared" si="5"/>
        <v>0.43951958643488664</v>
      </c>
      <c r="AY31" s="2">
        <f t="shared" si="6"/>
        <v>-0.7017108642767268</v>
      </c>
      <c r="AZ31" s="2">
        <f t="shared" si="7"/>
        <v>9.4168367121236551E-2</v>
      </c>
      <c r="BA31" s="2">
        <f t="shared" si="8"/>
        <v>-0.8194643438093403</v>
      </c>
      <c r="BB31" s="2">
        <f t="shared" si="9"/>
        <v>1.078518693877879</v>
      </c>
      <c r="BC31" s="2">
        <f t="shared" si="10"/>
        <v>2.2529636563025006</v>
      </c>
      <c r="BD31" s="2">
        <f t="shared" si="11"/>
        <v>-0.84247321907295403</v>
      </c>
      <c r="BE31" s="2">
        <f t="shared" si="12"/>
        <v>3.5081280741499672</v>
      </c>
      <c r="BF31" s="2">
        <f t="shared" si="13"/>
        <v>0.2081160619483291</v>
      </c>
      <c r="BG31" s="2" t="str">
        <f>IFERROR(#REF!/#REF!-1,"NA")</f>
        <v>NA</v>
      </c>
    </row>
    <row r="32" spans="1:59" x14ac:dyDescent="0.2">
      <c r="A32" t="str">
        <f t="shared" si="14"/>
        <v/>
      </c>
      <c r="B32" t="str">
        <f t="shared" si="15"/>
        <v>WY2021 CPAFood Preparation_Dishwasher</v>
      </c>
      <c r="C32" t="s">
        <v>115</v>
      </c>
      <c r="D32" t="s">
        <v>114</v>
      </c>
      <c r="E32" s="3" t="s">
        <v>96</v>
      </c>
      <c r="F32" s="3" t="s">
        <v>32</v>
      </c>
      <c r="G32" s="3" t="s">
        <v>35</v>
      </c>
      <c r="H32" s="7">
        <f>INDEX('Saturation Data'!I:I,MATCH('Intensity Data'!$B32,'Saturation Data'!$C:$C,0))*INDEX('UEC Data'!I:I,MATCH('Intensity Data'!$B32,'UEC Data'!$C:$C,0))</f>
        <v>7.5743573275862067E-3</v>
      </c>
      <c r="I32" s="7">
        <f>INDEX('Saturation Data'!J:J,MATCH('Intensity Data'!$B32,'Saturation Data'!$C:$C,0))*INDEX('UEC Data'!J:J,MATCH('Intensity Data'!$B32,'UEC Data'!$C:$C,0))</f>
        <v>1.0971579E-2</v>
      </c>
      <c r="J32" s="7">
        <f>INDEX('Saturation Data'!K:K,MATCH('Intensity Data'!$B32,'Saturation Data'!$C:$C,0))*INDEX('UEC Data'!K:K,MATCH('Intensity Data'!$B32,'UEC Data'!$C:$C,0))</f>
        <v>2.5807542981818178E-2</v>
      </c>
      <c r="K32" s="7">
        <f>INDEX('Saturation Data'!L:L,MATCH('Intensity Data'!$B32,'Saturation Data'!$C:$C,0))*INDEX('UEC Data'!L:L,MATCH('Intensity Data'!$B32,'UEC Data'!$C:$C,0))</f>
        <v>1.4695932625000001E-2</v>
      </c>
      <c r="L32" s="7">
        <f>INDEX('Saturation Data'!M:M,MATCH('Intensity Data'!$B32,'Saturation Data'!$C:$C,0))*INDEX('UEC Data'!M:M,MATCH('Intensity Data'!$B32,'UEC Data'!$C:$C,0))</f>
        <v>2.597072259807176</v>
      </c>
      <c r="M32" s="7">
        <f>INDEX('Saturation Data'!N:N,MATCH('Intensity Data'!$B32,'Saturation Data'!$C:$C,0))*INDEX('UEC Data'!N:N,MATCH('Intensity Data'!$B32,'UEC Data'!$C:$C,0))</f>
        <v>0.22431425006666664</v>
      </c>
      <c r="N32" s="7">
        <f>INDEX('Saturation Data'!O:O,MATCH('Intensity Data'!$B32,'Saturation Data'!$C:$C,0))*INDEX('UEC Data'!O:O,MATCH('Intensity Data'!$B32,'UEC Data'!$C:$C,0))</f>
        <v>4.111575028928572E-2</v>
      </c>
      <c r="O32" s="7">
        <f>INDEX('Saturation Data'!P:P,MATCH('Intensity Data'!$B32,'Saturation Data'!$C:$C,0))*INDEX('UEC Data'!P:P,MATCH('Intensity Data'!$B32,'UEC Data'!$C:$C,0))</f>
        <v>5.4014824499999996E-2</v>
      </c>
      <c r="P32" s="7">
        <f>INDEX('Saturation Data'!Q:Q,MATCH('Intensity Data'!$B32,'Saturation Data'!$C:$C,0))*INDEX('UEC Data'!Q:Q,MATCH('Intensity Data'!$B32,'UEC Data'!$C:$C,0))</f>
        <v>6.0689192463768117E-2</v>
      </c>
      <c r="Q32" s="7">
        <f>INDEX('Saturation Data'!R:R,MATCH('Intensity Data'!$B32,'Saturation Data'!$C:$C,0))*INDEX('UEC Data'!R:R,MATCH('Intensity Data'!$B32,'UEC Data'!$C:$C,0))</f>
        <v>7.066538013333333E-2</v>
      </c>
      <c r="R32" s="7">
        <f>INDEX('Saturation Data'!S:S,MATCH('Intensity Data'!$B32,'Saturation Data'!$C:$C,0))*INDEX('UEC Data'!S:S,MATCH('Intensity Data'!$B32,'UEC Data'!$C:$C,0))</f>
        <v>2.0162285357142855E-3</v>
      </c>
      <c r="S32" s="7">
        <f>INDEX('Saturation Data'!T:T,MATCH('Intensity Data'!$B32,'Saturation Data'!$C:$C,0))*INDEX('UEC Data'!T:T,MATCH('Intensity Data'!$B32,'UEC Data'!$C:$C,0))</f>
        <v>3.0975028499999999E-3</v>
      </c>
      <c r="T32" s="7">
        <f>INDEX('Saturation Data'!U:U,MATCH('Intensity Data'!$B32,'Saturation Data'!$C:$C,0))*INDEX('UEC Data'!U:U,MATCH('Intensity Data'!$B32,'UEC Data'!$C:$C,0))</f>
        <v>1.050470329787234E-2</v>
      </c>
      <c r="U32" s="7">
        <f>INDEX('Saturation Data'!V:V,MATCH('Intensity Data'!$B32,'Saturation Data'!$C:$C,0))*INDEX('UEC Data'!V:V,MATCH('Intensity Data'!$B32,'UEC Data'!$C:$C,0))</f>
        <v>2.5383883625000003E-2</v>
      </c>
      <c r="V32" t="str">
        <f t="shared" si="16"/>
        <v>Food Preparation</v>
      </c>
      <c r="AP32" s="5" t="s">
        <v>96</v>
      </c>
      <c r="AQ32" s="5" t="s">
        <v>32</v>
      </c>
      <c r="AR32" s="5" t="s">
        <v>35</v>
      </c>
      <c r="AS32" s="2">
        <f t="shared" si="0"/>
        <v>-0.89477315326098006</v>
      </c>
      <c r="AT32" s="2">
        <f t="shared" si="1"/>
        <v>-0.1357615082764797</v>
      </c>
      <c r="AU32" s="2">
        <f t="shared" si="2"/>
        <v>-0.77924064181541131</v>
      </c>
      <c r="AV32" s="2">
        <f t="shared" si="3"/>
        <v>0.15760827555454626</v>
      </c>
      <c r="AW32" s="2">
        <f t="shared" si="4"/>
        <v>-0.70663922822954428</v>
      </c>
      <c r="AX32" s="2">
        <f t="shared" si="5"/>
        <v>-0.65786245697103074</v>
      </c>
      <c r="AY32" s="2">
        <f t="shared" si="6"/>
        <v>-0.92129646734432946</v>
      </c>
      <c r="AZ32" s="2">
        <f t="shared" si="7"/>
        <v>-0.43676308268980091</v>
      </c>
      <c r="BA32" s="2">
        <f t="shared" si="8"/>
        <v>-0.4814804306895516</v>
      </c>
      <c r="BB32" s="2">
        <f t="shared" si="9"/>
        <v>-0.51727394625554668</v>
      </c>
      <c r="BC32" s="2">
        <f t="shared" si="10"/>
        <v>0.48611375985246075</v>
      </c>
      <c r="BD32" s="2">
        <f t="shared" si="11"/>
        <v>-0.92803402023032711</v>
      </c>
      <c r="BE32" s="2">
        <f t="shared" si="12"/>
        <v>1.0595345875418012</v>
      </c>
      <c r="BF32" s="2">
        <f t="shared" si="13"/>
        <v>7.0937543208146492E-2</v>
      </c>
      <c r="BG32" s="2" t="str">
        <f>IFERROR(#REF!/#REF!-1,"NA")</f>
        <v>NA</v>
      </c>
    </row>
    <row r="33" spans="1:59" x14ac:dyDescent="0.2">
      <c r="A33" t="str">
        <f t="shared" si="14"/>
        <v/>
      </c>
      <c r="B33" t="str">
        <f t="shared" si="15"/>
        <v>WY2021 CPAFood Preparation_Hot Food Container</v>
      </c>
      <c r="C33" t="s">
        <v>115</v>
      </c>
      <c r="D33" t="s">
        <v>114</v>
      </c>
      <c r="E33" s="3" t="s">
        <v>97</v>
      </c>
      <c r="F33" s="3" t="s">
        <v>32</v>
      </c>
      <c r="G33" s="3" t="s">
        <v>36</v>
      </c>
      <c r="H33" s="7">
        <f>INDEX('Saturation Data'!I:I,MATCH('Intensity Data'!$B33,'Saturation Data'!$C:$C,0))*INDEX('UEC Data'!I:I,MATCH('Intensity Data'!$B33,'UEC Data'!$C:$C,0))</f>
        <v>2.2691987068965518E-3</v>
      </c>
      <c r="I33" s="7">
        <f>INDEX('Saturation Data'!J:J,MATCH('Intensity Data'!$B33,'Saturation Data'!$C:$C,0))*INDEX('UEC Data'!J:J,MATCH('Intensity Data'!$B33,'UEC Data'!$C:$C,0))</f>
        <v>3.2869710000000001E-3</v>
      </c>
      <c r="J33" s="7">
        <f>INDEX('Saturation Data'!K:K,MATCH('Intensity Data'!$B33,'Saturation Data'!$C:$C,0))*INDEX('UEC Data'!K:K,MATCH('Intensity Data'!$B33,'UEC Data'!$C:$C,0))</f>
        <v>7.731671563636364E-3</v>
      </c>
      <c r="K33" s="7">
        <f>INDEX('Saturation Data'!L:L,MATCH('Intensity Data'!$B33,'Saturation Data'!$C:$C,0))*INDEX('UEC Data'!L:L,MATCH('Intensity Data'!$B33,'UEC Data'!$C:$C,0))</f>
        <v>4.4027486250000003E-3</v>
      </c>
      <c r="L33" s="7">
        <f>INDEX('Saturation Data'!M:M,MATCH('Intensity Data'!$B33,'Saturation Data'!$C:$C,0))*INDEX('UEC Data'!M:M,MATCH('Intensity Data'!$B33,'UEC Data'!$C:$C,0))</f>
        <v>1.2542727272727272</v>
      </c>
      <c r="M33" s="7">
        <f>INDEX('Saturation Data'!N:N,MATCH('Intensity Data'!$B33,'Saturation Data'!$C:$C,0))*INDEX('UEC Data'!N:N,MATCH('Intensity Data'!$B33,'UEC Data'!$C:$C,0))</f>
        <v>0.17186024999999999</v>
      </c>
      <c r="N33" s="7">
        <f>INDEX('Saturation Data'!O:O,MATCH('Intensity Data'!$B33,'Saturation Data'!$C:$C,0))*INDEX('UEC Data'!O:O,MATCH('Intensity Data'!$B33,'UEC Data'!$C:$C,0))</f>
        <v>1.2317851317857143E-2</v>
      </c>
      <c r="O33" s="7">
        <f>INDEX('Saturation Data'!P:P,MATCH('Intensity Data'!$B33,'Saturation Data'!$C:$C,0))*INDEX('UEC Data'!P:P,MATCH('Intensity Data'!$B33,'UEC Data'!$C:$C,0))</f>
        <v>1.4361691499999999E-2</v>
      </c>
      <c r="P33" s="7">
        <f>INDEX('Saturation Data'!Q:Q,MATCH('Intensity Data'!$B33,'Saturation Data'!$C:$C,0))*INDEX('UEC Data'!Q:Q,MATCH('Intensity Data'!$B33,'UEC Data'!$C:$C,0))</f>
        <v>1.6136300869565219E-3</v>
      </c>
      <c r="Q33" s="7">
        <f>INDEX('Saturation Data'!R:R,MATCH('Intensity Data'!$B33,'Saturation Data'!$C:$C,0))*INDEX('UEC Data'!R:R,MATCH('Intensity Data'!$B33,'UEC Data'!$C:$C,0))</f>
        <v>2.1170613199999997E-2</v>
      </c>
      <c r="R33" s="7">
        <f>INDEX('Saturation Data'!S:S,MATCH('Intensity Data'!$B33,'Saturation Data'!$C:$C,0))*INDEX('UEC Data'!S:S,MATCH('Intensity Data'!$B33,'UEC Data'!$C:$C,0))</f>
        <v>6.0404110714285713E-4</v>
      </c>
      <c r="S33" s="7">
        <f>INDEX('Saturation Data'!T:T,MATCH('Intensity Data'!$B33,'Saturation Data'!$C:$C,0))*INDEX('UEC Data'!T:T,MATCH('Intensity Data'!$B33,'UEC Data'!$C:$C,0))</f>
        <v>9.2797965E-4</v>
      </c>
      <c r="T33" s="7">
        <f>INDEX('Saturation Data'!U:U,MATCH('Intensity Data'!$B33,'Saturation Data'!$C:$C,0))*INDEX('UEC Data'!U:U,MATCH('Intensity Data'!$B33,'UEC Data'!$C:$C,0))</f>
        <v>3.1470998936170211E-3</v>
      </c>
      <c r="U33" s="7">
        <f>INDEX('Saturation Data'!V:V,MATCH('Intensity Data'!$B33,'Saturation Data'!$C:$C,0))*INDEX('UEC Data'!V:V,MATCH('Intensity Data'!$B33,'UEC Data'!$C:$C,0))</f>
        <v>7.6047476249999999E-3</v>
      </c>
      <c r="V33" t="str">
        <f t="shared" si="16"/>
        <v>Food Preparation</v>
      </c>
      <c r="AP33" s="5" t="s">
        <v>97</v>
      </c>
      <c r="AQ33" s="5" t="s">
        <v>32</v>
      </c>
      <c r="AR33" s="5" t="s">
        <v>36</v>
      </c>
      <c r="AS33" s="2">
        <f t="shared" si="0"/>
        <v>-0.76966830039758993</v>
      </c>
      <c r="AT33" s="2">
        <f t="shared" si="1"/>
        <v>0.89173701226843272</v>
      </c>
      <c r="AU33" s="2">
        <f t="shared" si="2"/>
        <v>-0.51677846719188747</v>
      </c>
      <c r="AV33" s="2">
        <f t="shared" si="3"/>
        <v>1.5338959575933129</v>
      </c>
      <c r="AW33" s="2" t="str">
        <f t="shared" si="4"/>
        <v>NA</v>
      </c>
      <c r="AX33" s="2">
        <f t="shared" si="5"/>
        <v>0.43951958643488687</v>
      </c>
      <c r="AY33" s="2">
        <f t="shared" si="6"/>
        <v>-0.82772534763628691</v>
      </c>
      <c r="AZ33" s="2">
        <f t="shared" si="7"/>
        <v>9.4168367121236773E-2</v>
      </c>
      <c r="BA33" s="2">
        <f t="shared" si="8"/>
        <v>-0.89927014848702513</v>
      </c>
      <c r="BB33" s="2">
        <f t="shared" si="9"/>
        <v>5.6642062810138061E-2</v>
      </c>
      <c r="BC33" s="2">
        <f t="shared" si="10"/>
        <v>2.2529636563025011</v>
      </c>
      <c r="BD33" s="2">
        <f t="shared" si="11"/>
        <v>-0.84247321907295414</v>
      </c>
      <c r="BE33" s="2">
        <f t="shared" si="12"/>
        <v>3.5081280741499672</v>
      </c>
      <c r="BF33" s="2">
        <f t="shared" si="13"/>
        <v>1.3441818522505629</v>
      </c>
      <c r="BG33" s="2" t="str">
        <f>IFERROR(#REF!/#REF!-1,"NA")</f>
        <v>NA</v>
      </c>
    </row>
    <row r="34" spans="1:59" x14ac:dyDescent="0.2">
      <c r="A34" t="str">
        <f t="shared" si="14"/>
        <v/>
      </c>
      <c r="B34" t="str">
        <f t="shared" si="15"/>
        <v>WY2021 CPAFood Preparation_Steamer</v>
      </c>
      <c r="C34" t="s">
        <v>115</v>
      </c>
      <c r="D34" t="s">
        <v>114</v>
      </c>
      <c r="E34" s="3" t="s">
        <v>98</v>
      </c>
      <c r="F34" s="3" t="s">
        <v>32</v>
      </c>
      <c r="G34" s="3" t="s">
        <v>37</v>
      </c>
      <c r="H34" s="7">
        <f>INDEX('Saturation Data'!I:I,MATCH('Intensity Data'!$B34,'Saturation Data'!$C:$C,0))*INDEX('UEC Data'!I:I,MATCH('Intensity Data'!$B34,'UEC Data'!$C:$C,0))</f>
        <v>1.2157024587143409E-2</v>
      </c>
      <c r="I34" s="7">
        <f>INDEX('Saturation Data'!J:J,MATCH('Intensity Data'!$B34,'Saturation Data'!$C:$C,0))*INDEX('UEC Data'!J:J,MATCH('Intensity Data'!$B34,'UEC Data'!$C:$C,0))</f>
        <v>1.7609646587044808E-2</v>
      </c>
      <c r="J34" s="7">
        <f>INDEX('Saturation Data'!K:K,MATCH('Intensity Data'!$B34,'Saturation Data'!$C:$C,0))*INDEX('UEC Data'!K:K,MATCH('Intensity Data'!$B34,'UEC Data'!$C:$C,0))</f>
        <v>4.1421723453824354E-2</v>
      </c>
      <c r="K34" s="7">
        <f>INDEX('Saturation Data'!L:L,MATCH('Intensity Data'!$B34,'Saturation Data'!$C:$C,0))*INDEX('UEC Data'!L:L,MATCH('Intensity Data'!$B34,'UEC Data'!$C:$C,0))</f>
        <v>2.3587323191426843E-2</v>
      </c>
      <c r="L34" s="7">
        <f>INDEX('Saturation Data'!M:M,MATCH('Intensity Data'!$B34,'Saturation Data'!$C:$C,0))*INDEX('UEC Data'!M:M,MATCH('Intensity Data'!$B34,'UEC Data'!$C:$C,0))</f>
        <v>0.63996680490050739</v>
      </c>
      <c r="M34" s="7">
        <f>INDEX('Saturation Data'!N:N,MATCH('Intensity Data'!$B34,'Saturation Data'!$C:$C,0))*INDEX('UEC Data'!N:N,MATCH('Intensity Data'!$B34,'UEC Data'!$C:$C,0))</f>
        <v>0.25225358226494998</v>
      </c>
      <c r="N34" s="7">
        <f>INDEX('Saturation Data'!O:O,MATCH('Intensity Data'!$B34,'Saturation Data'!$C:$C,0))*INDEX('UEC Data'!O:O,MATCH('Intensity Data'!$B34,'UEC Data'!$C:$C,0))</f>
        <v>6.599176214795581E-2</v>
      </c>
      <c r="O34" s="7">
        <f>INDEX('Saturation Data'!P:P,MATCH('Intensity Data'!$B34,'Saturation Data'!$C:$C,0))*INDEX('UEC Data'!P:P,MATCH('Intensity Data'!$B34,'UEC Data'!$C:$C,0))</f>
        <v>7.6941449044474516E-2</v>
      </c>
      <c r="P34" s="7">
        <f>INDEX('Saturation Data'!Q:Q,MATCH('Intensity Data'!$B34,'Saturation Data'!$C:$C,0))*INDEX('UEC Data'!Q:Q,MATCH('Intensity Data'!$B34,'UEC Data'!$C:$C,0))</f>
        <v>2.5934626943949365E-2</v>
      </c>
      <c r="Q34" s="7">
        <f>INDEX('Saturation Data'!R:R,MATCH('Intensity Data'!$B34,'Saturation Data'!$C:$C,0))*INDEX('UEC Data'!R:R,MATCH('Intensity Data'!$B34,'UEC Data'!$C:$C,0))</f>
        <v>0.11341962447585506</v>
      </c>
      <c r="R34" s="7">
        <f>INDEX('Saturation Data'!S:S,MATCH('Intensity Data'!$B34,'Saturation Data'!$C:$C,0))*INDEX('UEC Data'!S:S,MATCH('Intensity Data'!$B34,'UEC Data'!$C:$C,0))</f>
        <v>3.2360950007873455E-3</v>
      </c>
      <c r="S34" s="7">
        <f>INDEX('Saturation Data'!T:T,MATCH('Intensity Data'!$B34,'Saturation Data'!$C:$C,0))*INDEX('UEC Data'!T:T,MATCH('Intensity Data'!$B34,'UEC Data'!$C:$C,0))</f>
        <v>4.9715661246994688E-3</v>
      </c>
      <c r="T34" s="7">
        <f>INDEX('Saturation Data'!U:U,MATCH('Intensity Data'!$B34,'Saturation Data'!$C:$C,0))*INDEX('UEC Data'!U:U,MATCH('Intensity Data'!$B34,'UEC Data'!$C:$C,0))</f>
        <v>1.6860299923766309E-2</v>
      </c>
      <c r="U34" s="7">
        <f>INDEX('Saturation Data'!V:V,MATCH('Intensity Data'!$B34,'Saturation Data'!$C:$C,0))*INDEX('UEC Data'!V:V,MATCH('Intensity Data'!$B34,'UEC Data'!$C:$C,0))</f>
        <v>4.0741740057919085E-2</v>
      </c>
      <c r="V34" t="str">
        <f t="shared" si="16"/>
        <v>Food Preparation</v>
      </c>
      <c r="AP34" s="5" t="s">
        <v>98</v>
      </c>
      <c r="AQ34" s="5" t="s">
        <v>32</v>
      </c>
      <c r="AR34" s="5" t="s">
        <v>37</v>
      </c>
      <c r="AS34" s="2">
        <f t="shared" si="0"/>
        <v>-0.76966830039758993</v>
      </c>
      <c r="AT34" s="2">
        <f t="shared" si="1"/>
        <v>0.89173701226843249</v>
      </c>
      <c r="AU34" s="2">
        <f t="shared" si="2"/>
        <v>-0.51677846719188758</v>
      </c>
      <c r="AV34" s="2">
        <f t="shared" si="3"/>
        <v>1.5338959575933133</v>
      </c>
      <c r="AW34" s="2" t="str">
        <f t="shared" si="4"/>
        <v>NA</v>
      </c>
      <c r="AX34" s="2">
        <f t="shared" si="5"/>
        <v>0.43951958643488687</v>
      </c>
      <c r="AY34" s="2">
        <f t="shared" si="6"/>
        <v>-0.82772534763628691</v>
      </c>
      <c r="AZ34" s="2">
        <f t="shared" si="7"/>
        <v>9.4168367121236995E-2</v>
      </c>
      <c r="BA34" s="2">
        <f t="shared" si="8"/>
        <v>-0.69781044546107562</v>
      </c>
      <c r="BB34" s="2">
        <f t="shared" si="9"/>
        <v>5.6642062810138061E-2</v>
      </c>
      <c r="BC34" s="2">
        <f t="shared" si="10"/>
        <v>2.2529636563025011</v>
      </c>
      <c r="BD34" s="2">
        <f t="shared" si="11"/>
        <v>-0.84247321907295414</v>
      </c>
      <c r="BE34" s="2">
        <f t="shared" si="12"/>
        <v>3.5081280741499681</v>
      </c>
      <c r="BF34" s="2">
        <f t="shared" si="13"/>
        <v>1.3441818522505624</v>
      </c>
      <c r="BG34" s="2" t="str">
        <f>IFERROR(#REF!/#REF!-1,"NA")</f>
        <v>NA</v>
      </c>
    </row>
    <row r="35" spans="1:59" x14ac:dyDescent="0.2">
      <c r="A35" t="str">
        <f t="shared" si="14"/>
        <v/>
      </c>
      <c r="B35" t="str">
        <f t="shared" si="15"/>
        <v>WY2021 CPAOffice Equipment_Desktop Computer</v>
      </c>
      <c r="C35" t="s">
        <v>115</v>
      </c>
      <c r="D35" t="s">
        <v>114</v>
      </c>
      <c r="E35" s="3" t="s">
        <v>99</v>
      </c>
      <c r="F35" s="3" t="s">
        <v>38</v>
      </c>
      <c r="G35" s="3" t="s">
        <v>39</v>
      </c>
      <c r="H35" s="7">
        <f>INDEX('Saturation Data'!I:I,MATCH('Intensity Data'!$B35,'Saturation Data'!$C:$C,0))*INDEX('UEC Data'!I:I,MATCH('Intensity Data'!$B35,'UEC Data'!$C:$C,0))</f>
        <v>0.84413793103448276</v>
      </c>
      <c r="I35" s="7">
        <f>INDEX('Saturation Data'!J:J,MATCH('Intensity Data'!$B35,'Saturation Data'!$C:$C,0))*INDEX('UEC Data'!J:J,MATCH('Intensity Data'!$B35,'UEC Data'!$C:$C,0))</f>
        <v>1.02</v>
      </c>
      <c r="J35" s="7">
        <f>INDEX('Saturation Data'!K:K,MATCH('Intensity Data'!$B35,'Saturation Data'!$C:$C,0))*INDEX('UEC Data'!K:K,MATCH('Intensity Data'!$B35,'UEC Data'!$C:$C,0))</f>
        <v>5.5636363636363637E-2</v>
      </c>
      <c r="K35" s="7">
        <f>INDEX('Saturation Data'!L:L,MATCH('Intensity Data'!$B35,'Saturation Data'!$C:$C,0))*INDEX('UEC Data'!L:L,MATCH('Intensity Data'!$B35,'UEC Data'!$C:$C,0))</f>
        <v>0.13600000000000001</v>
      </c>
      <c r="L35" s="7">
        <f>INDEX('Saturation Data'!M:M,MATCH('Intensity Data'!$B35,'Saturation Data'!$C:$C,0))*INDEX('UEC Data'!M:M,MATCH('Intensity Data'!$B35,'UEC Data'!$C:$C,0))</f>
        <v>9.2727272727272728E-2</v>
      </c>
      <c r="M35" s="7">
        <f>INDEX('Saturation Data'!N:N,MATCH('Intensity Data'!$B35,'Saturation Data'!$C:$C,0))*INDEX('UEC Data'!N:N,MATCH('Intensity Data'!$B35,'UEC Data'!$C:$C,0))</f>
        <v>6.8000000000000005E-2</v>
      </c>
      <c r="N35" s="7">
        <f>INDEX('Saturation Data'!O:O,MATCH('Intensity Data'!$B35,'Saturation Data'!$C:$C,0))*INDEX('UEC Data'!O:O,MATCH('Intensity Data'!$B35,'UEC Data'!$C:$C,0))</f>
        <v>0.37011428571428567</v>
      </c>
      <c r="O35" s="7">
        <f>INDEX('Saturation Data'!P:P,MATCH('Intensity Data'!$B35,'Saturation Data'!$C:$C,0))*INDEX('UEC Data'!P:P,MATCH('Intensity Data'!$B35,'UEC Data'!$C:$C,0))</f>
        <v>0.44282926829268293</v>
      </c>
      <c r="P35" s="7">
        <f>INDEX('Saturation Data'!Q:Q,MATCH('Intensity Data'!$B35,'Saturation Data'!$C:$C,0))*INDEX('UEC Data'!Q:Q,MATCH('Intensity Data'!$B35,'UEC Data'!$C:$C,0))</f>
        <v>0.55582608695652169</v>
      </c>
      <c r="Q35" s="7">
        <f>INDEX('Saturation Data'!R:R,MATCH('Intensity Data'!$B35,'Saturation Data'!$C:$C,0))*INDEX('UEC Data'!R:R,MATCH('Intensity Data'!$B35,'UEC Data'!$C:$C,0))</f>
        <v>1.8586666666666668E-2</v>
      </c>
      <c r="R35" s="7">
        <f>INDEX('Saturation Data'!S:S,MATCH('Intensity Data'!$B35,'Saturation Data'!$C:$C,0))*INDEX('UEC Data'!S:S,MATCH('Intensity Data'!$B35,'UEC Data'!$C:$C,0))</f>
        <v>2.9142857142857144E-2</v>
      </c>
      <c r="S35" s="7">
        <f>INDEX('Saturation Data'!T:T,MATCH('Intensity Data'!$B35,'Saturation Data'!$C:$C,0))*INDEX('UEC Data'!T:T,MATCH('Intensity Data'!$B35,'UEC Data'!$C:$C,0))</f>
        <v>2.4479999999999998E-2</v>
      </c>
      <c r="T35" s="7">
        <f>INDEX('Saturation Data'!U:U,MATCH('Intensity Data'!$B35,'Saturation Data'!$C:$C,0))*INDEX('UEC Data'!U:U,MATCH('Intensity Data'!$B35,'UEC Data'!$C:$C,0))</f>
        <v>4.3404255319148932</v>
      </c>
      <c r="U35" s="7">
        <f>INDEX('Saturation Data'!V:V,MATCH('Intensity Data'!$B35,'Saturation Data'!$C:$C,0))*INDEX('UEC Data'!V:V,MATCH('Intensity Data'!$B35,'UEC Data'!$C:$C,0))</f>
        <v>7.7519999999999992E-2</v>
      </c>
      <c r="V35" t="str">
        <f t="shared" si="16"/>
        <v>Office Equipment</v>
      </c>
      <c r="AP35" s="5" t="s">
        <v>99</v>
      </c>
      <c r="AQ35" s="5" t="s">
        <v>38</v>
      </c>
      <c r="AR35" s="5" t="s">
        <v>39</v>
      </c>
      <c r="AS35" s="2">
        <f t="shared" si="0"/>
        <v>-0.64034774441493858</v>
      </c>
      <c r="AT35" s="2">
        <f t="shared" si="1"/>
        <v>-0.17803025091439795</v>
      </c>
      <c r="AU35" s="2">
        <f t="shared" si="2"/>
        <v>-0.81657427731791432</v>
      </c>
      <c r="AV35" s="2">
        <f t="shared" si="3"/>
        <v>0.32333296962542346</v>
      </c>
      <c r="AW35" s="2">
        <f t="shared" si="4"/>
        <v>-0.68264372047309596</v>
      </c>
      <c r="AX35" s="2">
        <f t="shared" si="5"/>
        <v>-0.57476967863104822</v>
      </c>
      <c r="AY35" s="2">
        <f t="shared" si="6"/>
        <v>-0.33597818838534343</v>
      </c>
      <c r="AZ35" s="2">
        <f t="shared" si="7"/>
        <v>-6.7422687646540247E-2</v>
      </c>
      <c r="BA35" s="2">
        <f t="shared" si="8"/>
        <v>0.91595730276609033</v>
      </c>
      <c r="BB35" s="2">
        <f t="shared" si="9"/>
        <v>-0.7773016962288003</v>
      </c>
      <c r="BC35" s="2">
        <f t="shared" si="10"/>
        <v>-0.67044023628016414</v>
      </c>
      <c r="BD35" s="2">
        <f t="shared" si="11"/>
        <v>-0.62284999050606638</v>
      </c>
      <c r="BE35" s="2">
        <f t="shared" si="12"/>
        <v>-0.19637830737232553</v>
      </c>
      <c r="BF35" s="2">
        <f t="shared" si="13"/>
        <v>-0.60757253403572653</v>
      </c>
      <c r="BG35" s="2" t="str">
        <f>IFERROR(#REF!/#REF!-1,"NA")</f>
        <v>NA</v>
      </c>
    </row>
    <row r="36" spans="1:59" x14ac:dyDescent="0.2">
      <c r="A36" t="str">
        <f t="shared" si="14"/>
        <v/>
      </c>
      <c r="B36" t="str">
        <f t="shared" si="15"/>
        <v>WY2021 CPAOffice Equipment_Laptop</v>
      </c>
      <c r="C36" t="s">
        <v>115</v>
      </c>
      <c r="D36" t="s">
        <v>114</v>
      </c>
      <c r="E36" s="3" t="s">
        <v>100</v>
      </c>
      <c r="F36" s="3" t="s">
        <v>38</v>
      </c>
      <c r="G36" s="3" t="s">
        <v>40</v>
      </c>
      <c r="H36" s="7">
        <f>INDEX('Saturation Data'!I:I,MATCH('Intensity Data'!$B36,'Saturation Data'!$C:$C,0))*INDEX('UEC Data'!I:I,MATCH('Intensity Data'!$B36,'UEC Data'!$C:$C,0))</f>
        <v>0.26068965517241377</v>
      </c>
      <c r="I36" s="7">
        <f>INDEX('Saturation Data'!J:J,MATCH('Intensity Data'!$B36,'Saturation Data'!$C:$C,0))*INDEX('UEC Data'!J:J,MATCH('Intensity Data'!$B36,'UEC Data'!$C:$C,0))</f>
        <v>0.315</v>
      </c>
      <c r="J36" s="7">
        <f>INDEX('Saturation Data'!K:K,MATCH('Intensity Data'!$B36,'Saturation Data'!$C:$C,0))*INDEX('UEC Data'!K:K,MATCH('Intensity Data'!$B36,'UEC Data'!$C:$C,0))</f>
        <v>1.7181818181818184E-2</v>
      </c>
      <c r="K36" s="7">
        <f>INDEX('Saturation Data'!L:L,MATCH('Intensity Data'!$B36,'Saturation Data'!$C:$C,0))*INDEX('UEC Data'!L:L,MATCH('Intensity Data'!$B36,'UEC Data'!$C:$C,0))</f>
        <v>4.2000000000000003E-2</v>
      </c>
      <c r="L36" s="7">
        <f>INDEX('Saturation Data'!M:M,MATCH('Intensity Data'!$B36,'Saturation Data'!$C:$C,0))*INDEX('UEC Data'!M:M,MATCH('Intensity Data'!$B36,'UEC Data'!$C:$C,0))</f>
        <v>2.8636363636363637E-2</v>
      </c>
      <c r="M36" s="7">
        <f>INDEX('Saturation Data'!N:N,MATCH('Intensity Data'!$B36,'Saturation Data'!$C:$C,0))*INDEX('UEC Data'!N:N,MATCH('Intensity Data'!$B36,'UEC Data'!$C:$C,0))</f>
        <v>1.3440000000000001E-2</v>
      </c>
      <c r="N36" s="7">
        <f>INDEX('Saturation Data'!O:O,MATCH('Intensity Data'!$B36,'Saturation Data'!$C:$C,0))*INDEX('UEC Data'!O:O,MATCH('Intensity Data'!$B36,'UEC Data'!$C:$C,0))</f>
        <v>0.11429999999999998</v>
      </c>
      <c r="O36" s="7">
        <f>INDEX('Saturation Data'!P:P,MATCH('Intensity Data'!$B36,'Saturation Data'!$C:$C,0))*INDEX('UEC Data'!P:P,MATCH('Intensity Data'!$B36,'UEC Data'!$C:$C,0))</f>
        <v>0.13675609756097562</v>
      </c>
      <c r="P36" s="7">
        <f>INDEX('Saturation Data'!Q:Q,MATCH('Intensity Data'!$B36,'Saturation Data'!$C:$C,0))*INDEX('UEC Data'!Q:Q,MATCH('Intensity Data'!$B36,'UEC Data'!$C:$C,0))</f>
        <v>0.17165217391304347</v>
      </c>
      <c r="Q36" s="7">
        <f>INDEX('Saturation Data'!R:R,MATCH('Intensity Data'!$B36,'Saturation Data'!$C:$C,0))*INDEX('UEC Data'!R:R,MATCH('Intensity Data'!$B36,'UEC Data'!$C:$C,0))</f>
        <v>5.7399999999999994E-3</v>
      </c>
      <c r="R36" s="7">
        <f>INDEX('Saturation Data'!S:S,MATCH('Intensity Data'!$B36,'Saturation Data'!$C:$C,0))*INDEX('UEC Data'!S:S,MATCH('Intensity Data'!$B36,'UEC Data'!$C:$C,0))</f>
        <v>1.7999999999999999E-2</v>
      </c>
      <c r="S36" s="7">
        <f>INDEX('Saturation Data'!T:T,MATCH('Intensity Data'!$B36,'Saturation Data'!$C:$C,0))*INDEX('UEC Data'!T:T,MATCH('Intensity Data'!$B36,'UEC Data'!$C:$C,0))</f>
        <v>7.559999999999999E-3</v>
      </c>
      <c r="T36" s="7">
        <f>INDEX('Saturation Data'!U:U,MATCH('Intensity Data'!$B36,'Saturation Data'!$C:$C,0))*INDEX('UEC Data'!U:U,MATCH('Intensity Data'!$B36,'UEC Data'!$C:$C,0))</f>
        <v>1.3404255319148937</v>
      </c>
      <c r="U36" s="7">
        <f>INDEX('Saturation Data'!V:V,MATCH('Intensity Data'!$B36,'Saturation Data'!$C:$C,0))*INDEX('UEC Data'!V:V,MATCH('Intensity Data'!$B36,'UEC Data'!$C:$C,0))</f>
        <v>2.3939999999999996E-2</v>
      </c>
      <c r="V36" t="str">
        <f t="shared" si="16"/>
        <v>Office Equipment</v>
      </c>
      <c r="AP36" s="5" t="s">
        <v>100</v>
      </c>
      <c r="AQ36" s="5" t="s">
        <v>38</v>
      </c>
      <c r="AR36" s="5" t="s">
        <v>40</v>
      </c>
      <c r="AS36" s="2">
        <f t="shared" si="0"/>
        <v>-0.28069548882987716</v>
      </c>
      <c r="AT36" s="2">
        <f t="shared" si="1"/>
        <v>0.64393949817120388</v>
      </c>
      <c r="AU36" s="2">
        <f t="shared" si="2"/>
        <v>-0.63314855463582875</v>
      </c>
      <c r="AV36" s="2">
        <f t="shared" si="3"/>
        <v>1.6466659392508469</v>
      </c>
      <c r="AW36" s="2">
        <f t="shared" si="4"/>
        <v>-0.20660930118274001</v>
      </c>
      <c r="AX36" s="2">
        <f t="shared" si="5"/>
        <v>-0.14953935726209666</v>
      </c>
      <c r="AY36" s="2">
        <f t="shared" si="6"/>
        <v>2.3201090580732826</v>
      </c>
      <c r="AZ36" s="2">
        <f t="shared" si="7"/>
        <v>5.2171820823563992</v>
      </c>
      <c r="BA36" s="2">
        <f t="shared" si="8"/>
        <v>8.5797865138304523</v>
      </c>
      <c r="BB36" s="2">
        <f t="shared" si="9"/>
        <v>-0.55460339245760071</v>
      </c>
      <c r="BC36" s="2">
        <f t="shared" si="10"/>
        <v>0.64779881859917898</v>
      </c>
      <c r="BD36" s="2">
        <f t="shared" si="11"/>
        <v>-5.7124976265165883E-2</v>
      </c>
      <c r="BE36" s="2">
        <f t="shared" si="12"/>
        <v>3.0181084631383728</v>
      </c>
      <c r="BF36" s="2">
        <f t="shared" si="13"/>
        <v>-0.21514506807145306</v>
      </c>
      <c r="BG36" s="2" t="str">
        <f>IFERROR(#REF!/#REF!-1,"NA")</f>
        <v>NA</v>
      </c>
    </row>
    <row r="37" spans="1:59" x14ac:dyDescent="0.2">
      <c r="A37" t="str">
        <f t="shared" si="14"/>
        <v/>
      </c>
      <c r="B37" t="str">
        <f t="shared" si="15"/>
        <v>WY2021 CPAOffice Equipment_Server</v>
      </c>
      <c r="C37" t="s">
        <v>115</v>
      </c>
      <c r="D37" t="s">
        <v>114</v>
      </c>
      <c r="E37" s="3" t="s">
        <v>101</v>
      </c>
      <c r="F37" s="3" t="s">
        <v>38</v>
      </c>
      <c r="G37" s="3" t="s">
        <v>41</v>
      </c>
      <c r="H37" s="7">
        <f>INDEX('Saturation Data'!I:I,MATCH('Intensity Data'!$B37,'Saturation Data'!$C:$C,0))*INDEX('UEC Data'!I:I,MATCH('Intensity Data'!$B37,'UEC Data'!$C:$C,0))</f>
        <v>1.7606896551724138</v>
      </c>
      <c r="I37" s="7">
        <f>INDEX('Saturation Data'!J:J,MATCH('Intensity Data'!$B37,'Saturation Data'!$C:$C,0))*INDEX('UEC Data'!J:J,MATCH('Intensity Data'!$B37,'UEC Data'!$C:$C,0))</f>
        <v>0.76666666666666672</v>
      </c>
      <c r="J37" s="7">
        <f>INDEX('Saturation Data'!K:K,MATCH('Intensity Data'!$B37,'Saturation Data'!$C:$C,0))*INDEX('UEC Data'!K:K,MATCH('Intensity Data'!$B37,'UEC Data'!$C:$C,0))</f>
        <v>0.25718181818181818</v>
      </c>
      <c r="K37" s="7">
        <f>INDEX('Saturation Data'!L:L,MATCH('Intensity Data'!$B37,'Saturation Data'!$C:$C,0))*INDEX('UEC Data'!L:L,MATCH('Intensity Data'!$B37,'UEC Data'!$C:$C,0))</f>
        <v>0.76666666666666672</v>
      </c>
      <c r="L37" s="7">
        <f>INDEX('Saturation Data'!M:M,MATCH('Intensity Data'!$B37,'Saturation Data'!$C:$C,0))*INDEX('UEC Data'!M:M,MATCH('Intensity Data'!$B37,'UEC Data'!$C:$C,0))</f>
        <v>0.26136363636363635</v>
      </c>
      <c r="M37" s="7">
        <f>INDEX('Saturation Data'!N:N,MATCH('Intensity Data'!$B37,'Saturation Data'!$C:$C,0))*INDEX('UEC Data'!N:N,MATCH('Intensity Data'!$B37,'UEC Data'!$C:$C,0))</f>
        <v>0.19166666666666668</v>
      </c>
      <c r="N37" s="7">
        <f>INDEX('Saturation Data'!O:O,MATCH('Intensity Data'!$B37,'Saturation Data'!$C:$C,0))*INDEX('UEC Data'!O:O,MATCH('Intensity Data'!$B37,'UEC Data'!$C:$C,0))</f>
        <v>0.65714285714285714</v>
      </c>
      <c r="O37" s="7">
        <f>INDEX('Saturation Data'!P:P,MATCH('Intensity Data'!$B37,'Saturation Data'!$C:$C,0))*INDEX('UEC Data'!P:P,MATCH('Intensity Data'!$B37,'UEC Data'!$C:$C,0))</f>
        <v>0.16829268292682928</v>
      </c>
      <c r="P37" s="7">
        <f>INDEX('Saturation Data'!Q:Q,MATCH('Intensity Data'!$B37,'Saturation Data'!$C:$C,0))*INDEX('UEC Data'!Q:Q,MATCH('Intensity Data'!$B37,'UEC Data'!$C:$C,0))</f>
        <v>0.2</v>
      </c>
      <c r="Q37" s="7">
        <f>INDEX('Saturation Data'!R:R,MATCH('Intensity Data'!$B37,'Saturation Data'!$C:$C,0))*INDEX('UEC Data'!R:R,MATCH('Intensity Data'!$B37,'UEC Data'!$C:$C,0))</f>
        <v>0.10477777777777778</v>
      </c>
      <c r="R37" s="7">
        <f>INDEX('Saturation Data'!S:S,MATCH('Intensity Data'!$B37,'Saturation Data'!$C:$C,0))*INDEX('UEC Data'!S:S,MATCH('Intensity Data'!$B37,'UEC Data'!$C:$C,0))</f>
        <v>0.14621428571428571</v>
      </c>
      <c r="S37" s="7">
        <f>INDEX('Saturation Data'!T:T,MATCH('Intensity Data'!$B37,'Saturation Data'!$C:$C,0))*INDEX('UEC Data'!T:T,MATCH('Intensity Data'!$B37,'UEC Data'!$C:$C,0))</f>
        <v>0.12282000000000001</v>
      </c>
      <c r="T37" s="7">
        <f>INDEX('Saturation Data'!U:U,MATCH('Intensity Data'!$B37,'Saturation Data'!$C:$C,0))*INDEX('UEC Data'!U:U,MATCH('Intensity Data'!$B37,'UEC Data'!$C:$C,0))</f>
        <v>92.978723404255319</v>
      </c>
      <c r="U37" s="7">
        <f>INDEX('Saturation Data'!V:V,MATCH('Intensity Data'!$B37,'Saturation Data'!$C:$C,0))*INDEX('UEC Data'!V:V,MATCH('Intensity Data'!$B37,'UEC Data'!$C:$C,0))</f>
        <v>0.28842000000000001</v>
      </c>
      <c r="V37" t="str">
        <f t="shared" si="16"/>
        <v>Office Equipment</v>
      </c>
      <c r="AP37" s="5" t="s">
        <v>101</v>
      </c>
      <c r="AQ37" s="5" t="s">
        <v>38</v>
      </c>
      <c r="AR37" s="5" t="s">
        <v>41</v>
      </c>
      <c r="AS37" s="2">
        <f t="shared" si="0"/>
        <v>6.6516017375721823</v>
      </c>
      <c r="AT37" s="2">
        <f t="shared" si="1"/>
        <v>1.1005893587743163</v>
      </c>
      <c r="AU37" s="2">
        <f t="shared" si="2"/>
        <v>6.0313193694799496</v>
      </c>
      <c r="AV37" s="2">
        <f t="shared" si="3"/>
        <v>5.3409704794551542</v>
      </c>
      <c r="AW37" s="2">
        <f t="shared" si="4"/>
        <v>0.52066550606641493</v>
      </c>
      <c r="AX37" s="2">
        <f t="shared" si="5"/>
        <v>1.0375619565595606</v>
      </c>
      <c r="AY37" s="2">
        <f t="shared" si="6"/>
        <v>9.0213265532395699</v>
      </c>
      <c r="AZ37" s="2">
        <f t="shared" si="7"/>
        <v>2.0125390708047157</v>
      </c>
      <c r="BA37" s="2">
        <f t="shared" si="8"/>
        <v>1.9299878965172934</v>
      </c>
      <c r="BB37" s="2">
        <f t="shared" si="9"/>
        <v>1.13419207780733</v>
      </c>
      <c r="BC37" s="2">
        <f t="shared" si="10"/>
        <v>0.57914053449088021</v>
      </c>
      <c r="BD37" s="2">
        <f t="shared" si="11"/>
        <v>0.80717712882509929</v>
      </c>
      <c r="BE37" s="2">
        <f t="shared" si="12"/>
        <v>0.46326116532622419</v>
      </c>
      <c r="BF37" s="2">
        <f t="shared" si="13"/>
        <v>2.7607632154909552</v>
      </c>
      <c r="BG37" s="2" t="str">
        <f>IFERROR(#REF!/#REF!-1,"NA")</f>
        <v>NA</v>
      </c>
    </row>
    <row r="38" spans="1:59" x14ac:dyDescent="0.2">
      <c r="A38" t="str">
        <f t="shared" si="14"/>
        <v/>
      </c>
      <c r="B38" t="str">
        <f t="shared" si="15"/>
        <v>WY2021 CPAOffice Equipment_Monitor</v>
      </c>
      <c r="C38" t="s">
        <v>115</v>
      </c>
      <c r="D38" t="s">
        <v>114</v>
      </c>
      <c r="E38" s="3" t="s">
        <v>102</v>
      </c>
      <c r="F38" s="3" t="s">
        <v>38</v>
      </c>
      <c r="G38" s="3" t="s">
        <v>42</v>
      </c>
      <c r="H38" s="7">
        <f>INDEX('Saturation Data'!I:I,MATCH('Intensity Data'!$B38,'Saturation Data'!$C:$C,0))*INDEX('UEC Data'!I:I,MATCH('Intensity Data'!$B38,'UEC Data'!$C:$C,0))</f>
        <v>0.1489655172413793</v>
      </c>
      <c r="I38" s="7">
        <f>INDEX('Saturation Data'!J:J,MATCH('Intensity Data'!$B38,'Saturation Data'!$C:$C,0))*INDEX('UEC Data'!J:J,MATCH('Intensity Data'!$B38,'UEC Data'!$C:$C,0))</f>
        <v>0.18</v>
      </c>
      <c r="J38" s="7">
        <f>INDEX('Saturation Data'!K:K,MATCH('Intensity Data'!$B38,'Saturation Data'!$C:$C,0))*INDEX('UEC Data'!K:K,MATCH('Intensity Data'!$B38,'UEC Data'!$C:$C,0))</f>
        <v>9.8181818181818179E-3</v>
      </c>
      <c r="K38" s="7">
        <f>INDEX('Saturation Data'!L:L,MATCH('Intensity Data'!$B38,'Saturation Data'!$C:$C,0))*INDEX('UEC Data'!L:L,MATCH('Intensity Data'!$B38,'UEC Data'!$C:$C,0))</f>
        <v>2.4E-2</v>
      </c>
      <c r="L38" s="7">
        <f>INDEX('Saturation Data'!M:M,MATCH('Intensity Data'!$B38,'Saturation Data'!$C:$C,0))*INDEX('UEC Data'!M:M,MATCH('Intensity Data'!$B38,'UEC Data'!$C:$C,0))</f>
        <v>1.6363636363636365E-2</v>
      </c>
      <c r="M38" s="7">
        <f>INDEX('Saturation Data'!N:N,MATCH('Intensity Data'!$B38,'Saturation Data'!$C:$C,0))*INDEX('UEC Data'!N:N,MATCH('Intensity Data'!$B38,'UEC Data'!$C:$C,0))</f>
        <v>1.2E-2</v>
      </c>
      <c r="N38" s="7">
        <f>INDEX('Saturation Data'!O:O,MATCH('Intensity Data'!$B38,'Saturation Data'!$C:$C,0))*INDEX('UEC Data'!O:O,MATCH('Intensity Data'!$B38,'UEC Data'!$C:$C,0))</f>
        <v>6.5314285714285714E-2</v>
      </c>
      <c r="O38" s="7">
        <f>INDEX('Saturation Data'!P:P,MATCH('Intensity Data'!$B38,'Saturation Data'!$C:$C,0))*INDEX('UEC Data'!P:P,MATCH('Intensity Data'!$B38,'UEC Data'!$C:$C,0))</f>
        <v>7.8146341463414634E-2</v>
      </c>
      <c r="P38" s="7">
        <f>INDEX('Saturation Data'!Q:Q,MATCH('Intensity Data'!$B38,'Saturation Data'!$C:$C,0))*INDEX('UEC Data'!Q:Q,MATCH('Intensity Data'!$B38,'UEC Data'!$C:$C,0))</f>
        <v>9.8086956521739127E-2</v>
      </c>
      <c r="Q38" s="7">
        <f>INDEX('Saturation Data'!R:R,MATCH('Intensity Data'!$B38,'Saturation Data'!$C:$C,0))*INDEX('UEC Data'!R:R,MATCH('Intensity Data'!$B38,'UEC Data'!$C:$C,0))</f>
        <v>3.2799999999999999E-3</v>
      </c>
      <c r="R38" s="7">
        <f>INDEX('Saturation Data'!S:S,MATCH('Intensity Data'!$B38,'Saturation Data'!$C:$C,0))*INDEX('UEC Data'!S:S,MATCH('Intensity Data'!$B38,'UEC Data'!$C:$C,0))</f>
        <v>5.1428571428571426E-3</v>
      </c>
      <c r="S38" s="7">
        <f>INDEX('Saturation Data'!T:T,MATCH('Intensity Data'!$B38,'Saturation Data'!$C:$C,0))*INDEX('UEC Data'!T:T,MATCH('Intensity Data'!$B38,'UEC Data'!$C:$C,0))</f>
        <v>4.3200000000000001E-3</v>
      </c>
      <c r="T38" s="7">
        <f>INDEX('Saturation Data'!U:U,MATCH('Intensity Data'!$B38,'Saturation Data'!$C:$C,0))*INDEX('UEC Data'!U:U,MATCH('Intensity Data'!$B38,'UEC Data'!$C:$C,0))</f>
        <v>1.5319148936170213</v>
      </c>
      <c r="U38" s="7">
        <f>INDEX('Saturation Data'!V:V,MATCH('Intensity Data'!$B38,'Saturation Data'!$C:$C,0))*INDEX('UEC Data'!V:V,MATCH('Intensity Data'!$B38,'UEC Data'!$C:$C,0))</f>
        <v>1.3679999999999999E-2</v>
      </c>
      <c r="V38" t="str">
        <f t="shared" si="16"/>
        <v>Office Equipment</v>
      </c>
      <c r="AP38" s="5" t="s">
        <v>102</v>
      </c>
      <c r="AQ38" s="5" t="s">
        <v>38</v>
      </c>
      <c r="AR38" s="5" t="s">
        <v>42</v>
      </c>
      <c r="AS38" s="2">
        <f t="shared" si="0"/>
        <v>-0.64034774441493858</v>
      </c>
      <c r="AT38" s="2">
        <f t="shared" si="1"/>
        <v>-0.17803025091439806</v>
      </c>
      <c r="AU38" s="2">
        <f t="shared" si="2"/>
        <v>-0.81657427731791432</v>
      </c>
      <c r="AV38" s="2">
        <f t="shared" si="3"/>
        <v>0.32333296962542346</v>
      </c>
      <c r="AW38" s="2">
        <f t="shared" si="4"/>
        <v>-0.68264372047309596</v>
      </c>
      <c r="AX38" s="2">
        <f t="shared" si="5"/>
        <v>-0.57476967863104833</v>
      </c>
      <c r="AY38" s="2">
        <f t="shared" si="6"/>
        <v>-0.33597818838534332</v>
      </c>
      <c r="AZ38" s="2">
        <f t="shared" si="7"/>
        <v>-6.7422687646540136E-2</v>
      </c>
      <c r="BA38" s="2">
        <f t="shared" si="8"/>
        <v>0.91595730276609078</v>
      </c>
      <c r="BB38" s="2">
        <f t="shared" si="9"/>
        <v>-0.7773016962288003</v>
      </c>
      <c r="BC38" s="2">
        <f t="shared" si="10"/>
        <v>-0.67044023628016414</v>
      </c>
      <c r="BD38" s="2">
        <f t="shared" si="11"/>
        <v>-0.62284999050606626</v>
      </c>
      <c r="BE38" s="2">
        <f t="shared" si="12"/>
        <v>0.60724338525534938</v>
      </c>
      <c r="BF38" s="2">
        <f t="shared" si="13"/>
        <v>-0.60757253403572653</v>
      </c>
      <c r="BG38" s="2" t="str">
        <f>IFERROR(#REF!/#REF!-1,"NA")</f>
        <v>NA</v>
      </c>
    </row>
    <row r="39" spans="1:59" x14ac:dyDescent="0.2">
      <c r="A39" t="str">
        <f t="shared" si="14"/>
        <v/>
      </c>
      <c r="B39" t="str">
        <f t="shared" si="15"/>
        <v>WY2021 CPAOffice Equipment_Printer/Copier/Fax</v>
      </c>
      <c r="C39" t="s">
        <v>115</v>
      </c>
      <c r="D39" t="s">
        <v>114</v>
      </c>
      <c r="E39" s="3" t="s">
        <v>103</v>
      </c>
      <c r="F39" s="3" t="s">
        <v>38</v>
      </c>
      <c r="G39" s="3" t="s">
        <v>43</v>
      </c>
      <c r="H39" s="7">
        <f>INDEX('Saturation Data'!I:I,MATCH('Intensity Data'!$B39,'Saturation Data'!$C:$C,0))*INDEX('UEC Data'!I:I,MATCH('Intensity Data'!$B39,'UEC Data'!$C:$C,0))</f>
        <v>4.3152709359605919E-2</v>
      </c>
      <c r="I39" s="7">
        <f>INDEX('Saturation Data'!J:J,MATCH('Intensity Data'!$B39,'Saturation Data'!$C:$C,0))*INDEX('UEC Data'!J:J,MATCH('Intensity Data'!$B39,'UEC Data'!$C:$C,0))</f>
        <v>7.8214285714285722E-2</v>
      </c>
      <c r="J39" s="7">
        <f>INDEX('Saturation Data'!K:K,MATCH('Intensity Data'!$B39,'Saturation Data'!$C:$C,0))*INDEX('UEC Data'!K:K,MATCH('Intensity Data'!$B39,'UEC Data'!$C:$C,0))</f>
        <v>3.4129870129870135E-2</v>
      </c>
      <c r="K39" s="7">
        <f>INDEX('Saturation Data'!L:L,MATCH('Intensity Data'!$B39,'Saturation Data'!$C:$C,0))*INDEX('UEC Data'!L:L,MATCH('Intensity Data'!$B39,'UEC Data'!$C:$C,0))</f>
        <v>5.2142857142857151E-2</v>
      </c>
      <c r="L39" s="7">
        <f>INDEX('Saturation Data'!M:M,MATCH('Intensity Data'!$B39,'Saturation Data'!$C:$C,0))*INDEX('UEC Data'!M:M,MATCH('Intensity Data'!$B39,'UEC Data'!$C:$C,0))</f>
        <v>3.5551948051948057E-2</v>
      </c>
      <c r="M39" s="7">
        <f>INDEX('Saturation Data'!N:N,MATCH('Intensity Data'!$B39,'Saturation Data'!$C:$C,0))*INDEX('UEC Data'!N:N,MATCH('Intensity Data'!$B39,'UEC Data'!$C:$C,0))</f>
        <v>1.3035714285714288E-2</v>
      </c>
      <c r="N39" s="7">
        <f>INDEX('Saturation Data'!O:O,MATCH('Intensity Data'!$B39,'Saturation Data'!$C:$C,0))*INDEX('UEC Data'!O:O,MATCH('Intensity Data'!$B39,'UEC Data'!$C:$C,0))</f>
        <v>2.2346938775510205E-2</v>
      </c>
      <c r="O39" s="7">
        <f>INDEX('Saturation Data'!P:P,MATCH('Intensity Data'!$B39,'Saturation Data'!$C:$C,0))*INDEX('UEC Data'!P:P,MATCH('Intensity Data'!$B39,'UEC Data'!$C:$C,0))</f>
        <v>3.8153310104529624E-2</v>
      </c>
      <c r="P39" s="7">
        <f>INDEX('Saturation Data'!Q:Q,MATCH('Intensity Data'!$B39,'Saturation Data'!$C:$C,0))*INDEX('UEC Data'!Q:Q,MATCH('Intensity Data'!$B39,'UEC Data'!$C:$C,0))</f>
        <v>4.5341614906832306E-2</v>
      </c>
      <c r="Q39" s="7">
        <f>INDEX('Saturation Data'!R:R,MATCH('Intensity Data'!$B39,'Saturation Data'!$C:$C,0))*INDEX('UEC Data'!R:R,MATCH('Intensity Data'!$B39,'UEC Data'!$C:$C,0))</f>
        <v>7.1261904761904761E-3</v>
      </c>
      <c r="R39" s="7">
        <f>INDEX('Saturation Data'!S:S,MATCH('Intensity Data'!$B39,'Saturation Data'!$C:$C,0))*INDEX('UEC Data'!S:S,MATCH('Intensity Data'!$B39,'UEC Data'!$C:$C,0))</f>
        <v>2.2346938775510205E-2</v>
      </c>
      <c r="S39" s="7">
        <f>INDEX('Saturation Data'!T:T,MATCH('Intensity Data'!$B39,'Saturation Data'!$C:$C,0))*INDEX('UEC Data'!T:T,MATCH('Intensity Data'!$B39,'UEC Data'!$C:$C,0))</f>
        <v>9.3857142857142854E-3</v>
      </c>
      <c r="T39" s="7">
        <f>INDEX('Saturation Data'!U:U,MATCH('Intensity Data'!$B39,'Saturation Data'!$C:$C,0))*INDEX('UEC Data'!U:U,MATCH('Intensity Data'!$B39,'UEC Data'!$C:$C,0))</f>
        <v>1.6641337386018237E-2</v>
      </c>
      <c r="U39" s="7">
        <f>INDEX('Saturation Data'!V:V,MATCH('Intensity Data'!$B39,'Saturation Data'!$C:$C,0))*INDEX('UEC Data'!V:V,MATCH('Intensity Data'!$B39,'UEC Data'!$C:$C,0))</f>
        <v>2.9721428571428569E-2</v>
      </c>
      <c r="V39" t="str">
        <f t="shared" si="16"/>
        <v>Office Equipment</v>
      </c>
      <c r="AP39" s="5" t="s">
        <v>103</v>
      </c>
      <c r="AQ39" s="5" t="s">
        <v>38</v>
      </c>
      <c r="AR39" s="5" t="s">
        <v>43</v>
      </c>
      <c r="AS39" s="2">
        <f t="shared" si="0"/>
        <v>-0.79849896394611297</v>
      </c>
      <c r="AT39" s="2">
        <f t="shared" si="1"/>
        <v>-0.539478055611611</v>
      </c>
      <c r="AU39" s="2">
        <f t="shared" si="2"/>
        <v>-0.1778620023000147</v>
      </c>
      <c r="AV39" s="2">
        <f t="shared" si="3"/>
        <v>3.6338678592119189</v>
      </c>
      <c r="AW39" s="2">
        <f t="shared" si="4"/>
        <v>-0.44436241770842766</v>
      </c>
      <c r="AX39" s="2">
        <f t="shared" si="5"/>
        <v>-0.25549307537025612</v>
      </c>
      <c r="AY39" s="2">
        <f t="shared" si="6"/>
        <v>-0.63382968606949008</v>
      </c>
      <c r="AZ39" s="2">
        <f t="shared" si="7"/>
        <v>-0.412930748479725</v>
      </c>
      <c r="BA39" s="2">
        <f t="shared" si="8"/>
        <v>0.42745518061645726</v>
      </c>
      <c r="BB39" s="2">
        <f t="shared" si="9"/>
        <v>-0.22018529286814725</v>
      </c>
      <c r="BC39" s="2">
        <f t="shared" si="10"/>
        <v>1.3080153398174397</v>
      </c>
      <c r="BD39" s="2">
        <f t="shared" si="11"/>
        <v>0.3206527360911251</v>
      </c>
      <c r="BE39" s="2">
        <f t="shared" si="12"/>
        <v>-0.97185986582434414</v>
      </c>
      <c r="BF39" s="2">
        <f t="shared" si="13"/>
        <v>0.37414926049832364</v>
      </c>
      <c r="BG39" s="2" t="str">
        <f>IFERROR(#REF!/#REF!-1,"NA")</f>
        <v>NA</v>
      </c>
    </row>
    <row r="40" spans="1:59" x14ac:dyDescent="0.2">
      <c r="A40" t="str">
        <f t="shared" si="14"/>
        <v/>
      </c>
      <c r="B40" t="str">
        <f t="shared" si="15"/>
        <v>WY2021 CPAOffice Equipment_POS Terminal</v>
      </c>
      <c r="C40" t="s">
        <v>115</v>
      </c>
      <c r="D40" t="s">
        <v>114</v>
      </c>
      <c r="E40" s="3" t="s">
        <v>104</v>
      </c>
      <c r="F40" s="3" t="s">
        <v>38</v>
      </c>
      <c r="G40" s="3" t="s">
        <v>44</v>
      </c>
      <c r="H40" s="7">
        <f>INDEX('Saturation Data'!I:I,MATCH('Intensity Data'!$B40,'Saturation Data'!$C:$C,0))*INDEX('UEC Data'!I:I,MATCH('Intensity Data'!$B40,'UEC Data'!$C:$C,0))</f>
        <v>4.4206896551724139E-3</v>
      </c>
      <c r="I40" s="7">
        <f>INDEX('Saturation Data'!J:J,MATCH('Intensity Data'!$B40,'Saturation Data'!$C:$C,0))*INDEX('UEC Data'!J:J,MATCH('Intensity Data'!$B40,'UEC Data'!$C:$C,0))</f>
        <v>1.0683333333333335E-2</v>
      </c>
      <c r="J40" s="7">
        <f>INDEX('Saturation Data'!K:K,MATCH('Intensity Data'!$B40,'Saturation Data'!$C:$C,0))*INDEX('UEC Data'!K:K,MATCH('Intensity Data'!$B40,'UEC Data'!$C:$C,0))</f>
        <v>6.9927272727272727E-2</v>
      </c>
      <c r="K40" s="7">
        <f>INDEX('Saturation Data'!L:L,MATCH('Intensity Data'!$B40,'Saturation Data'!$C:$C,0))*INDEX('UEC Data'!L:L,MATCH('Intensity Data'!$B40,'UEC Data'!$C:$C,0))</f>
        <v>0.3846</v>
      </c>
      <c r="L40" s="7">
        <f>INDEX('Saturation Data'!M:M,MATCH('Intensity Data'!$B40,'Saturation Data'!$C:$C,0))*INDEX('UEC Data'!M:M,MATCH('Intensity Data'!$B40,'UEC Data'!$C:$C,0))</f>
        <v>0.11654545454545456</v>
      </c>
      <c r="M40" s="7">
        <f>INDEX('Saturation Data'!N:N,MATCH('Intensity Data'!$B40,'Saturation Data'!$C:$C,0))*INDEX('UEC Data'!N:N,MATCH('Intensity Data'!$B40,'UEC Data'!$C:$C,0))</f>
        <v>0.16025</v>
      </c>
      <c r="N40" s="7">
        <f>INDEX('Saturation Data'!O:O,MATCH('Intensity Data'!$B40,'Saturation Data'!$C:$C,0))*INDEX('UEC Data'!O:O,MATCH('Intensity Data'!$B40,'UEC Data'!$C:$C,0))</f>
        <v>4.5785714285714284E-2</v>
      </c>
      <c r="O40" s="7">
        <f>INDEX('Saturation Data'!P:P,MATCH('Intensity Data'!$B40,'Saturation Data'!$C:$C,0))*INDEX('UEC Data'!P:P,MATCH('Intensity Data'!$B40,'UEC Data'!$C:$C,0))</f>
        <v>4.6902439024390244E-2</v>
      </c>
      <c r="P40" s="7">
        <f>INDEX('Saturation Data'!Q:Q,MATCH('Intensity Data'!$B40,'Saturation Data'!$C:$C,0))*INDEX('UEC Data'!Q:Q,MATCH('Intensity Data'!$B40,'UEC Data'!$C:$C,0))</f>
        <v>6.6886956521739118E-3</v>
      </c>
      <c r="Q40" s="7">
        <f>INDEX('Saturation Data'!R:R,MATCH('Intensity Data'!$B40,'Saturation Data'!$C:$C,0))*INDEX('UEC Data'!R:R,MATCH('Intensity Data'!$B40,'UEC Data'!$C:$C,0))</f>
        <v>8.4683222222222219E-3</v>
      </c>
      <c r="R40" s="7">
        <f>INDEX('Saturation Data'!S:S,MATCH('Intensity Data'!$B40,'Saturation Data'!$C:$C,0))*INDEX('UEC Data'!S:S,MATCH('Intensity Data'!$B40,'UEC Data'!$C:$C,0))</f>
        <v>1.7627500000000001E-2</v>
      </c>
      <c r="S40" s="7">
        <f>INDEX('Saturation Data'!T:T,MATCH('Intensity Data'!$B40,'Saturation Data'!$C:$C,0))*INDEX('UEC Data'!T:T,MATCH('Intensity Data'!$B40,'UEC Data'!$C:$C,0))</f>
        <v>1.4807099999999998E-2</v>
      </c>
      <c r="T40" s="7">
        <f>INDEX('Saturation Data'!U:U,MATCH('Intensity Data'!$B40,'Saturation Data'!$C:$C,0))*INDEX('UEC Data'!U:U,MATCH('Intensity Data'!$B40,'UEC Data'!$C:$C,0))</f>
        <v>6.819148936170214E-3</v>
      </c>
      <c r="U40" s="7">
        <f>INDEX('Saturation Data'!V:V,MATCH('Intensity Data'!$B40,'Saturation Data'!$C:$C,0))*INDEX('UEC Data'!V:V,MATCH('Intensity Data'!$B40,'UEC Data'!$C:$C,0))</f>
        <v>1.7050599999999999E-2</v>
      </c>
      <c r="V40" t="str">
        <f t="shared" si="16"/>
        <v>Office Equipment</v>
      </c>
      <c r="AP40" s="5" t="s">
        <v>104</v>
      </c>
      <c r="AQ40" s="5" t="s">
        <v>38</v>
      </c>
      <c r="AR40" s="5" t="s">
        <v>44</v>
      </c>
      <c r="AS40" s="2">
        <f t="shared" si="0"/>
        <v>-0.64034774441493858</v>
      </c>
      <c r="AT40" s="2">
        <f t="shared" si="1"/>
        <v>-0.45202016727626537</v>
      </c>
      <c r="AU40" s="2">
        <f t="shared" si="2"/>
        <v>8.7827052097112315</v>
      </c>
      <c r="AV40" s="2">
        <f t="shared" si="3"/>
        <v>10.90999672662881</v>
      </c>
      <c r="AW40" s="2">
        <f t="shared" si="4"/>
        <v>0.26942511810761616</v>
      </c>
      <c r="AX40" s="2">
        <f t="shared" si="5"/>
        <v>1.55138192821371</v>
      </c>
      <c r="AY40" s="2">
        <f t="shared" si="6"/>
        <v>4.5703640338041973E-2</v>
      </c>
      <c r="AZ40" s="2">
        <f t="shared" si="7"/>
        <v>1.5148152243239363</v>
      </c>
      <c r="BA40" s="2">
        <f t="shared" si="8"/>
        <v>1.0382524497511603</v>
      </c>
      <c r="BB40" s="2">
        <f t="shared" si="9"/>
        <v>0.11349151885599862</v>
      </c>
      <c r="BC40" s="2">
        <f t="shared" si="10"/>
        <v>-0.17610059070041029</v>
      </c>
      <c r="BD40" s="2">
        <f t="shared" si="11"/>
        <v>-5.7124976265165772E-2</v>
      </c>
      <c r="BE40" s="2">
        <f t="shared" si="12"/>
        <v>-0.89954728842154064</v>
      </c>
      <c r="BF40" s="2">
        <f t="shared" si="13"/>
        <v>0.96213732982136779</v>
      </c>
      <c r="BG40" s="2" t="str">
        <f>IFERROR(#REF!/#REF!-1,"NA")</f>
        <v>NA</v>
      </c>
    </row>
    <row r="41" spans="1:59" x14ac:dyDescent="0.2">
      <c r="A41" t="str">
        <f t="shared" si="14"/>
        <v/>
      </c>
      <c r="B41" t="str">
        <f t="shared" si="15"/>
        <v>WY2021 CPAMiscellaneous_Non-HVAC Motors</v>
      </c>
      <c r="C41" t="s">
        <v>115</v>
      </c>
      <c r="D41" t="s">
        <v>114</v>
      </c>
      <c r="E41" s="3" t="s">
        <v>105</v>
      </c>
      <c r="F41" s="3" t="s">
        <v>45</v>
      </c>
      <c r="G41" s="3" t="s">
        <v>46</v>
      </c>
      <c r="H41" s="7">
        <f>INDEX('Saturation Data'!I:I,MATCH('Intensity Data'!$B41,'Saturation Data'!$C:$C,0))*INDEX('UEC Data'!I:I,MATCH('Intensity Data'!$B41,'UEC Data'!$C:$C,0))</f>
        <v>0.15675005855909305</v>
      </c>
      <c r="I41" s="7">
        <f>INDEX('Saturation Data'!J:J,MATCH('Intensity Data'!$B41,'Saturation Data'!$C:$C,0))*INDEX('UEC Data'!J:J,MATCH('Intensity Data'!$B41,'UEC Data'!$C:$C,0))</f>
        <v>0.26016037413183052</v>
      </c>
      <c r="J41" s="7">
        <f>INDEX('Saturation Data'!K:K,MATCH('Intensity Data'!$B41,'Saturation Data'!$C:$C,0))*INDEX('UEC Data'!K:K,MATCH('Intensity Data'!$B41,'UEC Data'!$C:$C,0))</f>
        <v>0.1436379781950286</v>
      </c>
      <c r="K41" s="7">
        <f>INDEX('Saturation Data'!L:L,MATCH('Intensity Data'!$B41,'Saturation Data'!$C:$C,0))*INDEX('UEC Data'!L:L,MATCH('Intensity Data'!$B41,'UEC Data'!$C:$C,0))</f>
        <v>0.34378335153134743</v>
      </c>
      <c r="L41" s="7">
        <f>INDEX('Saturation Data'!M:M,MATCH('Intensity Data'!$B41,'Saturation Data'!$C:$C,0))*INDEX('UEC Data'!M:M,MATCH('Intensity Data'!$B41,'UEC Data'!$C:$C,0))</f>
        <v>0.40357066834830319</v>
      </c>
      <c r="M41" s="7">
        <f>INDEX('Saturation Data'!N:N,MATCH('Intensity Data'!$B41,'Saturation Data'!$C:$C,0))*INDEX('UEC Data'!N:N,MATCH('Intensity Data'!$B41,'UEC Data'!$C:$C,0))</f>
        <v>0.30034563302391021</v>
      </c>
      <c r="N41" s="7">
        <f>INDEX('Saturation Data'!O:O,MATCH('Intensity Data'!$B41,'Saturation Data'!$C:$C,0))*INDEX('UEC Data'!O:O,MATCH('Intensity Data'!$B41,'UEC Data'!$C:$C,0))</f>
        <v>0.38949587530585122</v>
      </c>
      <c r="O41" s="7">
        <f>INDEX('Saturation Data'!P:P,MATCH('Intensity Data'!$B41,'Saturation Data'!$C:$C,0))*INDEX('UEC Data'!P:P,MATCH('Intensity Data'!$B41,'UEC Data'!$C:$C,0))</f>
        <v>0.10995221114913803</v>
      </c>
      <c r="P41" s="7">
        <f>INDEX('Saturation Data'!Q:Q,MATCH('Intensity Data'!$B41,'Saturation Data'!$C:$C,0))*INDEX('UEC Data'!Q:Q,MATCH('Intensity Data'!$B41,'UEC Data'!$C:$C,0))</f>
        <v>0.1123973067499501</v>
      </c>
      <c r="Q41" s="7">
        <f>INDEX('Saturation Data'!R:R,MATCH('Intensity Data'!$B41,'Saturation Data'!$C:$C,0))*INDEX('UEC Data'!R:R,MATCH('Intensity Data'!$B41,'UEC Data'!$C:$C,0))</f>
        <v>0.25733373052231528</v>
      </c>
      <c r="R41" s="7">
        <f>INDEX('Saturation Data'!S:S,MATCH('Intensity Data'!$B41,'Saturation Data'!$C:$C,0))*INDEX('UEC Data'!S:S,MATCH('Intensity Data'!$B41,'UEC Data'!$C:$C,0))</f>
        <v>0.43370692172229008</v>
      </c>
      <c r="S41" s="7">
        <f>INDEX('Saturation Data'!T:T,MATCH('Intensity Data'!$B41,'Saturation Data'!$C:$C,0))*INDEX('UEC Data'!T:T,MATCH('Intensity Data'!$B41,'UEC Data'!$C:$C,0))</f>
        <v>1.4403674175837702</v>
      </c>
      <c r="T41" s="7">
        <f>INDEX('Saturation Data'!U:U,MATCH('Intensity Data'!$B41,'Saturation Data'!$C:$C,0))*INDEX('UEC Data'!U:U,MATCH('Intensity Data'!$B41,'UEC Data'!$C:$C,0))</f>
        <v>1.1861415233974035E-2</v>
      </c>
      <c r="U41" s="7">
        <f>INDEX('Saturation Data'!V:V,MATCH('Intensity Data'!$B41,'Saturation Data'!$C:$C,0))*INDEX('UEC Data'!V:V,MATCH('Intensity Data'!$B41,'UEC Data'!$C:$C,0))</f>
        <v>0.30661758379822879</v>
      </c>
      <c r="V41" t="str">
        <f t="shared" si="16"/>
        <v>Miscellaneous</v>
      </c>
      <c r="AP41" s="5" t="s">
        <v>105</v>
      </c>
      <c r="AQ41" s="5" t="s">
        <v>45</v>
      </c>
      <c r="AR41" s="5" t="s">
        <v>46</v>
      </c>
      <c r="AS41" s="2">
        <f t="shared" si="0"/>
        <v>-0.44931636692564414</v>
      </c>
      <c r="AT41" s="2">
        <f t="shared" si="1"/>
        <v>3.9922618596107853</v>
      </c>
      <c r="AU41" s="2">
        <f t="shared" si="2"/>
        <v>1.0337649342112782</v>
      </c>
      <c r="AV41" s="2">
        <f t="shared" si="3"/>
        <v>11.876434189631139</v>
      </c>
      <c r="AW41" s="2">
        <f t="shared" si="4"/>
        <v>2.9031458233628404</v>
      </c>
      <c r="AX41" s="2">
        <f t="shared" si="5"/>
        <v>4.8423663568140221</v>
      </c>
      <c r="AY41" s="2">
        <f t="shared" si="6"/>
        <v>6.8233295592068366E-4</v>
      </c>
      <c r="AZ41" s="2">
        <f t="shared" si="7"/>
        <v>0.63353087441371314</v>
      </c>
      <c r="BA41" s="2">
        <f t="shared" si="8"/>
        <v>4.5822895419937346</v>
      </c>
      <c r="BB41" s="2">
        <f t="shared" si="9"/>
        <v>1.3505207991574686</v>
      </c>
      <c r="BC41" s="2">
        <f t="shared" si="10"/>
        <v>7.8039016315212208</v>
      </c>
      <c r="BD41" s="2">
        <f t="shared" si="11"/>
        <v>21.917870951986391</v>
      </c>
      <c r="BE41" s="2">
        <f t="shared" si="12"/>
        <v>-0.99753775156540903</v>
      </c>
      <c r="BF41" s="2">
        <f t="shared" si="13"/>
        <v>2.77858463588404</v>
      </c>
      <c r="BG41" s="2" t="str">
        <f>IFERROR(#REF!/#REF!-1,"NA")</f>
        <v>NA</v>
      </c>
    </row>
    <row r="42" spans="1:59" x14ac:dyDescent="0.2">
      <c r="A42" t="str">
        <f t="shared" si="14"/>
        <v/>
      </c>
      <c r="B42" t="str">
        <f t="shared" si="15"/>
        <v>WY2021 CPAMiscellaneous_Pool Pump</v>
      </c>
      <c r="C42" t="s">
        <v>115</v>
      </c>
      <c r="D42" t="s">
        <v>114</v>
      </c>
      <c r="E42" s="3" t="s">
        <v>106</v>
      </c>
      <c r="F42" s="3" t="s">
        <v>45</v>
      </c>
      <c r="G42" s="3" t="s">
        <v>47</v>
      </c>
      <c r="H42" s="7">
        <f>INDEX('Saturation Data'!I:I,MATCH('Intensity Data'!$B42,'Saturation Data'!$C:$C,0))*INDEX('UEC Data'!I:I,MATCH('Intensity Data'!$B42,'UEC Data'!$C:$C,0))</f>
        <v>0</v>
      </c>
      <c r="I42" s="7">
        <f>INDEX('Saturation Data'!J:J,MATCH('Intensity Data'!$B42,'Saturation Data'!$C:$C,0))*INDEX('UEC Data'!J:J,MATCH('Intensity Data'!$B42,'UEC Data'!$C:$C,0))</f>
        <v>0</v>
      </c>
      <c r="J42" s="7">
        <f>INDEX('Saturation Data'!K:K,MATCH('Intensity Data'!$B42,'Saturation Data'!$C:$C,0))*INDEX('UEC Data'!K:K,MATCH('Intensity Data'!$B42,'UEC Data'!$C:$C,0))</f>
        <v>0</v>
      </c>
      <c r="K42" s="7">
        <f>INDEX('Saturation Data'!L:L,MATCH('Intensity Data'!$B42,'Saturation Data'!$C:$C,0))*INDEX('UEC Data'!L:L,MATCH('Intensity Data'!$B42,'UEC Data'!$C:$C,0))</f>
        <v>0</v>
      </c>
      <c r="L42" s="7">
        <f>INDEX('Saturation Data'!M:M,MATCH('Intensity Data'!$B42,'Saturation Data'!$C:$C,0))*INDEX('UEC Data'!M:M,MATCH('Intensity Data'!$B42,'UEC Data'!$C:$C,0))</f>
        <v>0</v>
      </c>
      <c r="M42" s="7">
        <f>INDEX('Saturation Data'!N:N,MATCH('Intensity Data'!$B42,'Saturation Data'!$C:$C,0))*INDEX('UEC Data'!N:N,MATCH('Intensity Data'!$B42,'UEC Data'!$C:$C,0))</f>
        <v>0</v>
      </c>
      <c r="N42" s="7">
        <f>INDEX('Saturation Data'!O:O,MATCH('Intensity Data'!$B42,'Saturation Data'!$C:$C,0))*INDEX('UEC Data'!O:O,MATCH('Intensity Data'!$B42,'UEC Data'!$C:$C,0))</f>
        <v>0</v>
      </c>
      <c r="O42" s="7">
        <f>INDEX('Saturation Data'!P:P,MATCH('Intensity Data'!$B42,'Saturation Data'!$C:$C,0))*INDEX('UEC Data'!P:P,MATCH('Intensity Data'!$B42,'UEC Data'!$C:$C,0))</f>
        <v>8.4639731707317076E-2</v>
      </c>
      <c r="P42" s="7">
        <f>INDEX('Saturation Data'!Q:Q,MATCH('Intensity Data'!$B42,'Saturation Data'!$C:$C,0))*INDEX('UEC Data'!Q:Q,MATCH('Intensity Data'!$B42,'UEC Data'!$C:$C,0))</f>
        <v>6.6834782608695652E-3</v>
      </c>
      <c r="Q42" s="7">
        <f>INDEX('Saturation Data'!R:R,MATCH('Intensity Data'!$B42,'Saturation Data'!$C:$C,0))*INDEX('UEC Data'!R:R,MATCH('Intensity Data'!$B42,'UEC Data'!$C:$C,0))</f>
        <v>0.16225999999999999</v>
      </c>
      <c r="R42" s="7">
        <f>INDEX('Saturation Data'!S:S,MATCH('Intensity Data'!$B42,'Saturation Data'!$C:$C,0))*INDEX('UEC Data'!S:S,MATCH('Intensity Data'!$B42,'UEC Data'!$C:$C,0))</f>
        <v>0</v>
      </c>
      <c r="S42" s="7">
        <f>INDEX('Saturation Data'!T:T,MATCH('Intensity Data'!$B42,'Saturation Data'!$C:$C,0))*INDEX('UEC Data'!T:T,MATCH('Intensity Data'!$B42,'UEC Data'!$C:$C,0))</f>
        <v>0</v>
      </c>
      <c r="T42" s="7">
        <f>INDEX('Saturation Data'!U:U,MATCH('Intensity Data'!$B42,'Saturation Data'!$C:$C,0))*INDEX('UEC Data'!U:U,MATCH('Intensity Data'!$B42,'UEC Data'!$C:$C,0))</f>
        <v>0</v>
      </c>
      <c r="U42" s="7">
        <f>INDEX('Saturation Data'!V:V,MATCH('Intensity Data'!$B42,'Saturation Data'!$C:$C,0))*INDEX('UEC Data'!V:V,MATCH('Intensity Data'!$B42,'UEC Data'!$C:$C,0))</f>
        <v>5.1240000000000001E-2</v>
      </c>
      <c r="V42" t="str">
        <f t="shared" si="16"/>
        <v>Miscellaneous</v>
      </c>
      <c r="AP42" s="5" t="s">
        <v>106</v>
      </c>
      <c r="AQ42" s="5" t="s">
        <v>45</v>
      </c>
      <c r="AR42" s="5" t="s">
        <v>47</v>
      </c>
      <c r="AS42" s="2" t="str">
        <f t="shared" si="0"/>
        <v>NA</v>
      </c>
      <c r="AT42" s="2" t="str">
        <f t="shared" si="1"/>
        <v>NA</v>
      </c>
      <c r="AU42" s="2" t="str">
        <f t="shared" si="2"/>
        <v>NA</v>
      </c>
      <c r="AV42" s="2" t="str">
        <f t="shared" si="3"/>
        <v>NA</v>
      </c>
      <c r="AW42" s="2" t="str">
        <f t="shared" si="4"/>
        <v>NA</v>
      </c>
      <c r="AX42" s="2" t="str">
        <f t="shared" si="5"/>
        <v>NA</v>
      </c>
      <c r="AY42" s="2" t="str">
        <f t="shared" si="6"/>
        <v>NA</v>
      </c>
      <c r="AZ42" s="2">
        <f t="shared" si="7"/>
        <v>7.167654372068565</v>
      </c>
      <c r="BA42" s="2">
        <f t="shared" si="8"/>
        <v>6.9746993457053374</v>
      </c>
      <c r="BB42" s="2">
        <f t="shared" si="9"/>
        <v>16.628905993681009</v>
      </c>
      <c r="BC42" s="2" t="str">
        <f t="shared" si="10"/>
        <v>NA</v>
      </c>
      <c r="BD42" s="2" t="str">
        <f t="shared" si="11"/>
        <v>NA</v>
      </c>
      <c r="BE42" s="2" t="str">
        <f t="shared" si="12"/>
        <v>NA</v>
      </c>
      <c r="BF42" s="2">
        <f t="shared" si="13"/>
        <v>123.86493363114474</v>
      </c>
      <c r="BG42" s="2" t="str">
        <f>IFERROR(#REF!/#REF!-1,"NA")</f>
        <v>NA</v>
      </c>
    </row>
    <row r="43" spans="1:59" x14ac:dyDescent="0.2">
      <c r="A43" t="str">
        <f t="shared" si="14"/>
        <v/>
      </c>
      <c r="B43" t="str">
        <f t="shared" si="15"/>
        <v>WY2021 CPAMiscellaneous_Pool Heater</v>
      </c>
      <c r="C43" t="s">
        <v>115</v>
      </c>
      <c r="D43" t="s">
        <v>114</v>
      </c>
      <c r="E43" s="3" t="s">
        <v>107</v>
      </c>
      <c r="F43" s="3" t="s">
        <v>45</v>
      </c>
      <c r="G43" s="3" t="s">
        <v>48</v>
      </c>
      <c r="H43" s="7">
        <f>INDEX('Saturation Data'!I:I,MATCH('Intensity Data'!$B43,'Saturation Data'!$C:$C,0))*INDEX('UEC Data'!I:I,MATCH('Intensity Data'!$B43,'UEC Data'!$C:$C,0))</f>
        <v>0</v>
      </c>
      <c r="I43" s="7">
        <f>INDEX('Saturation Data'!J:J,MATCH('Intensity Data'!$B43,'Saturation Data'!$C:$C,0))*INDEX('UEC Data'!J:J,MATCH('Intensity Data'!$B43,'UEC Data'!$C:$C,0))</f>
        <v>0</v>
      </c>
      <c r="J43" s="7">
        <f>INDEX('Saturation Data'!K:K,MATCH('Intensity Data'!$B43,'Saturation Data'!$C:$C,0))*INDEX('UEC Data'!K:K,MATCH('Intensity Data'!$B43,'UEC Data'!$C:$C,0))</f>
        <v>0</v>
      </c>
      <c r="K43" s="7">
        <f>INDEX('Saturation Data'!L:L,MATCH('Intensity Data'!$B43,'Saturation Data'!$C:$C,0))*INDEX('UEC Data'!L:L,MATCH('Intensity Data'!$B43,'UEC Data'!$C:$C,0))</f>
        <v>0</v>
      </c>
      <c r="L43" s="7">
        <f>INDEX('Saturation Data'!M:M,MATCH('Intensity Data'!$B43,'Saturation Data'!$C:$C,0))*INDEX('UEC Data'!M:M,MATCH('Intensity Data'!$B43,'UEC Data'!$C:$C,0))</f>
        <v>0</v>
      </c>
      <c r="M43" s="7">
        <f>INDEX('Saturation Data'!N:N,MATCH('Intensity Data'!$B43,'Saturation Data'!$C:$C,0))*INDEX('UEC Data'!N:N,MATCH('Intensity Data'!$B43,'UEC Data'!$C:$C,0))</f>
        <v>0</v>
      </c>
      <c r="N43" s="7">
        <f>INDEX('Saturation Data'!O:O,MATCH('Intensity Data'!$B43,'Saturation Data'!$C:$C,0))*INDEX('UEC Data'!O:O,MATCH('Intensity Data'!$B43,'UEC Data'!$C:$C,0))</f>
        <v>0</v>
      </c>
      <c r="O43" s="7">
        <f>INDEX('Saturation Data'!P:P,MATCH('Intensity Data'!$B43,'Saturation Data'!$C:$C,0))*INDEX('UEC Data'!P:P,MATCH('Intensity Data'!$B43,'UEC Data'!$C:$C,0))</f>
        <v>4.3979406487804878E-2</v>
      </c>
      <c r="P43" s="7">
        <f>INDEX('Saturation Data'!Q:Q,MATCH('Intensity Data'!$B43,'Saturation Data'!$C:$C,0))*INDEX('UEC Data'!Q:Q,MATCH('Intensity Data'!$B43,'UEC Data'!$C:$C,0))</f>
        <v>1.4437950724637679E-3</v>
      </c>
      <c r="Q43" s="7">
        <f>INDEX('Saturation Data'!R:R,MATCH('Intensity Data'!$B43,'Saturation Data'!$C:$C,0))*INDEX('UEC Data'!R:R,MATCH('Intensity Data'!$B43,'UEC Data'!$C:$C,0))</f>
        <v>7.4716395000000005E-2</v>
      </c>
      <c r="R43" s="7">
        <f>INDEX('Saturation Data'!S:S,MATCH('Intensity Data'!$B43,'Saturation Data'!$C:$C,0))*INDEX('UEC Data'!S:S,MATCH('Intensity Data'!$B43,'UEC Data'!$C:$C,0))</f>
        <v>0</v>
      </c>
      <c r="S43" s="7">
        <f>INDEX('Saturation Data'!T:T,MATCH('Intensity Data'!$B43,'Saturation Data'!$C:$C,0))*INDEX('UEC Data'!T:T,MATCH('Intensity Data'!$B43,'UEC Data'!$C:$C,0))</f>
        <v>0</v>
      </c>
      <c r="T43" s="7">
        <f>INDEX('Saturation Data'!U:U,MATCH('Intensity Data'!$B43,'Saturation Data'!$C:$C,0))*INDEX('UEC Data'!U:U,MATCH('Intensity Data'!$B43,'UEC Data'!$C:$C,0))</f>
        <v>0</v>
      </c>
      <c r="U43" s="7">
        <f>INDEX('Saturation Data'!V:V,MATCH('Intensity Data'!$B43,'Saturation Data'!$C:$C,0))*INDEX('UEC Data'!V:V,MATCH('Intensity Data'!$B43,'UEC Data'!$C:$C,0))</f>
        <v>1.6603643333333334E-2</v>
      </c>
      <c r="V43" t="str">
        <f t="shared" si="16"/>
        <v>Miscellaneous</v>
      </c>
      <c r="AP43" s="5" t="s">
        <v>107</v>
      </c>
      <c r="AQ43" s="5" t="s">
        <v>45</v>
      </c>
      <c r="AR43" s="5" t="s">
        <v>48</v>
      </c>
      <c r="AS43" s="2" t="str">
        <f t="shared" si="0"/>
        <v>NA</v>
      </c>
      <c r="AT43" s="2" t="str">
        <f t="shared" si="1"/>
        <v>NA</v>
      </c>
      <c r="AU43" s="2" t="str">
        <f t="shared" si="2"/>
        <v>NA</v>
      </c>
      <c r="AV43" s="2" t="str">
        <f t="shared" si="3"/>
        <v>NA</v>
      </c>
      <c r="AW43" s="2" t="str">
        <f t="shared" si="4"/>
        <v>NA</v>
      </c>
      <c r="AX43" s="2" t="str">
        <f t="shared" si="5"/>
        <v>NA</v>
      </c>
      <c r="AY43" s="2" t="str">
        <f t="shared" si="6"/>
        <v>NA</v>
      </c>
      <c r="AZ43" s="2">
        <f t="shared" si="7"/>
        <v>7.167654372068565</v>
      </c>
      <c r="BA43" s="2">
        <f t="shared" si="8"/>
        <v>14.94939869141067</v>
      </c>
      <c r="BB43" s="2">
        <f t="shared" si="9"/>
        <v>16.628905993681009</v>
      </c>
      <c r="BC43" s="2" t="str">
        <f t="shared" si="10"/>
        <v>NA</v>
      </c>
      <c r="BD43" s="2" t="str">
        <f t="shared" si="11"/>
        <v>NA</v>
      </c>
      <c r="BE43" s="2" t="str">
        <f t="shared" si="12"/>
        <v>NA</v>
      </c>
      <c r="BF43" s="2">
        <f t="shared" si="13"/>
        <v>123.86493363114475</v>
      </c>
      <c r="BG43" s="2" t="str">
        <f>IFERROR(#REF!/#REF!-1,"NA")</f>
        <v>NA</v>
      </c>
    </row>
    <row r="44" spans="1:59" x14ac:dyDescent="0.2">
      <c r="A44" t="str">
        <f t="shared" si="14"/>
        <v/>
      </c>
      <c r="B44" t="str">
        <f t="shared" si="15"/>
        <v>WY2021 CPAMiscellaneous_Clothes Washer</v>
      </c>
      <c r="C44" t="s">
        <v>115</v>
      </c>
      <c r="D44" t="s">
        <v>114</v>
      </c>
      <c r="E44" s="3" t="s">
        <v>108</v>
      </c>
      <c r="F44" s="3" t="s">
        <v>45</v>
      </c>
      <c r="G44" s="3" t="s">
        <v>49</v>
      </c>
      <c r="H44" s="7">
        <f>INDEX('Saturation Data'!I:I,MATCH('Intensity Data'!$B44,'Saturation Data'!$C:$C,0))*INDEX('UEC Data'!I:I,MATCH('Intensity Data'!$B44,'UEC Data'!$C:$C,0))</f>
        <v>0</v>
      </c>
      <c r="I44" s="7">
        <f>INDEX('Saturation Data'!J:J,MATCH('Intensity Data'!$B44,'Saturation Data'!$C:$C,0))*INDEX('UEC Data'!J:J,MATCH('Intensity Data'!$B44,'UEC Data'!$C:$C,0))</f>
        <v>0</v>
      </c>
      <c r="J44" s="7">
        <f>INDEX('Saturation Data'!K:K,MATCH('Intensity Data'!$B44,'Saturation Data'!$C:$C,0))*INDEX('UEC Data'!K:K,MATCH('Intensity Data'!$B44,'UEC Data'!$C:$C,0))</f>
        <v>7.7116076127696151E-4</v>
      </c>
      <c r="K44" s="7">
        <f>INDEX('Saturation Data'!L:L,MATCH('Intensity Data'!$B44,'Saturation Data'!$C:$C,0))*INDEX('UEC Data'!L:L,MATCH('Intensity Data'!$B44,'UEC Data'!$C:$C,0))</f>
        <v>0</v>
      </c>
      <c r="L44" s="7">
        <f>INDEX('Saturation Data'!M:M,MATCH('Intensity Data'!$B44,'Saturation Data'!$C:$C,0))*INDEX('UEC Data'!M:M,MATCH('Intensity Data'!$B44,'UEC Data'!$C:$C,0))</f>
        <v>0</v>
      </c>
      <c r="M44" s="7">
        <f>INDEX('Saturation Data'!N:N,MATCH('Intensity Data'!$B44,'Saturation Data'!$C:$C,0))*INDEX('UEC Data'!N:N,MATCH('Intensity Data'!$B44,'UEC Data'!$C:$C,0))</f>
        <v>0</v>
      </c>
      <c r="N44" s="7">
        <f>INDEX('Saturation Data'!O:O,MATCH('Intensity Data'!$B44,'Saturation Data'!$C:$C,0))*INDEX('UEC Data'!O:O,MATCH('Intensity Data'!$B44,'UEC Data'!$C:$C,0))</f>
        <v>5.4532082404585132E-2</v>
      </c>
      <c r="O44" s="7">
        <f>INDEX('Saturation Data'!P:P,MATCH('Intensity Data'!$B44,'Saturation Data'!$C:$C,0))*INDEX('UEC Data'!P:P,MATCH('Intensity Data'!$B44,'UEC Data'!$C:$C,0))</f>
        <v>4.4335026345191158E-3</v>
      </c>
      <c r="P44" s="7">
        <f>INDEX('Saturation Data'!Q:Q,MATCH('Intensity Data'!$B44,'Saturation Data'!$C:$C,0))*INDEX('UEC Data'!Q:Q,MATCH('Intensity Data'!$B44,'UEC Data'!$C:$C,0))</f>
        <v>5.2688002323270661E-3</v>
      </c>
      <c r="Q44" s="7">
        <f>INDEX('Saturation Data'!R:R,MATCH('Intensity Data'!$B44,'Saturation Data'!$C:$C,0))*INDEX('UEC Data'!R:R,MATCH('Intensity Data'!$B44,'UEC Data'!$C:$C,0))</f>
        <v>9.0213568422400109E-2</v>
      </c>
      <c r="R44" s="7">
        <f>INDEX('Saturation Data'!S:S,MATCH('Intensity Data'!$B44,'Saturation Data'!$C:$C,0))*INDEX('UEC Data'!S:S,MATCH('Intensity Data'!$B44,'UEC Data'!$C:$C,0))</f>
        <v>0</v>
      </c>
      <c r="S44" s="7">
        <f>INDEX('Saturation Data'!T:T,MATCH('Intensity Data'!$B44,'Saturation Data'!$C:$C,0))*INDEX('UEC Data'!T:T,MATCH('Intensity Data'!$B44,'UEC Data'!$C:$C,0))</f>
        <v>0</v>
      </c>
      <c r="T44" s="7">
        <f>INDEX('Saturation Data'!U:U,MATCH('Intensity Data'!$B44,'Saturation Data'!$C:$C,0))*INDEX('UEC Data'!U:U,MATCH('Intensity Data'!$B44,'UEC Data'!$C:$C,0))</f>
        <v>0</v>
      </c>
      <c r="U44" s="7">
        <f>INDEX('Saturation Data'!V:V,MATCH('Intensity Data'!$B44,'Saturation Data'!$C:$C,0))*INDEX('UEC Data'!V:V,MATCH('Intensity Data'!$B44,'UEC Data'!$C:$C,0))</f>
        <v>6.0591202671761248E-2</v>
      </c>
      <c r="V44" t="str">
        <f t="shared" si="16"/>
        <v>Miscellaneous</v>
      </c>
      <c r="AP44" s="5" t="s">
        <v>108</v>
      </c>
      <c r="AQ44" s="5" t="s">
        <v>45</v>
      </c>
      <c r="AR44" s="5" t="s">
        <v>49</v>
      </c>
      <c r="AS44" s="2" t="str">
        <f t="shared" si="0"/>
        <v>NA</v>
      </c>
      <c r="AT44" s="2" t="str">
        <f t="shared" si="1"/>
        <v>NA</v>
      </c>
      <c r="AU44" s="2">
        <f t="shared" si="2"/>
        <v>5.5605320458428329</v>
      </c>
      <c r="AV44" s="2" t="str">
        <f t="shared" si="3"/>
        <v>NA</v>
      </c>
      <c r="AW44" s="2" t="str">
        <f t="shared" si="4"/>
        <v>NA</v>
      </c>
      <c r="AX44" s="2" t="str">
        <f t="shared" si="5"/>
        <v>NA</v>
      </c>
      <c r="AY44" s="2">
        <f t="shared" si="6"/>
        <v>1.7605029874646094</v>
      </c>
      <c r="AZ44" s="2">
        <f t="shared" si="7"/>
        <v>7.167654372068565</v>
      </c>
      <c r="BA44" s="2">
        <f t="shared" si="8"/>
        <v>6.9746993457053374</v>
      </c>
      <c r="BB44" s="2">
        <f t="shared" si="9"/>
        <v>6.0515623974724049</v>
      </c>
      <c r="BC44" s="2" t="str">
        <f t="shared" si="10"/>
        <v>NA</v>
      </c>
      <c r="BD44" s="2" t="str">
        <f t="shared" si="11"/>
        <v>NA</v>
      </c>
      <c r="BE44" s="2" t="str">
        <f t="shared" si="12"/>
        <v>NA</v>
      </c>
      <c r="BF44" s="2">
        <f t="shared" si="13"/>
        <v>311.16233407786177</v>
      </c>
      <c r="BG44" s="2" t="str">
        <f>IFERROR(#REF!/#REF!-1,"NA")</f>
        <v>NA</v>
      </c>
    </row>
    <row r="45" spans="1:59" x14ac:dyDescent="0.2">
      <c r="A45" t="str">
        <f t="shared" si="14"/>
        <v/>
      </c>
      <c r="B45" t="str">
        <f t="shared" si="15"/>
        <v>WY2021 CPAMiscellaneous_Clothes Dryer</v>
      </c>
      <c r="C45" t="s">
        <v>115</v>
      </c>
      <c r="D45" t="s">
        <v>114</v>
      </c>
      <c r="E45" s="3" t="s">
        <v>109</v>
      </c>
      <c r="F45" s="3" t="s">
        <v>45</v>
      </c>
      <c r="G45" s="3" t="s">
        <v>50</v>
      </c>
      <c r="H45" s="7">
        <f>INDEX('Saturation Data'!I:I,MATCH('Intensity Data'!$B45,'Saturation Data'!$C:$C,0))*INDEX('UEC Data'!I:I,MATCH('Intensity Data'!$B45,'UEC Data'!$C:$C,0))</f>
        <v>0</v>
      </c>
      <c r="I45" s="7">
        <f>INDEX('Saturation Data'!J:J,MATCH('Intensity Data'!$B45,'Saturation Data'!$C:$C,0))*INDEX('UEC Data'!J:J,MATCH('Intensity Data'!$B45,'UEC Data'!$C:$C,0))</f>
        <v>0</v>
      </c>
      <c r="J45" s="7">
        <f>INDEX('Saturation Data'!K:K,MATCH('Intensity Data'!$B45,'Saturation Data'!$C:$C,0))*INDEX('UEC Data'!K:K,MATCH('Intensity Data'!$B45,'UEC Data'!$C:$C,0))</f>
        <v>1.4303445153328366E-3</v>
      </c>
      <c r="K45" s="7">
        <f>INDEX('Saturation Data'!L:L,MATCH('Intensity Data'!$B45,'Saturation Data'!$C:$C,0))*INDEX('UEC Data'!L:L,MATCH('Intensity Data'!$B45,'UEC Data'!$C:$C,0))</f>
        <v>0</v>
      </c>
      <c r="L45" s="7">
        <f>INDEX('Saturation Data'!M:M,MATCH('Intensity Data'!$B45,'Saturation Data'!$C:$C,0))*INDEX('UEC Data'!M:M,MATCH('Intensity Data'!$B45,'UEC Data'!$C:$C,0))</f>
        <v>0</v>
      </c>
      <c r="M45" s="7">
        <f>INDEX('Saturation Data'!N:N,MATCH('Intensity Data'!$B45,'Saturation Data'!$C:$C,0))*INDEX('UEC Data'!N:N,MATCH('Intensity Data'!$B45,'UEC Data'!$C:$C,0))</f>
        <v>0</v>
      </c>
      <c r="N45" s="7">
        <f>INDEX('Saturation Data'!O:O,MATCH('Intensity Data'!$B45,'Saturation Data'!$C:$C,0))*INDEX('UEC Data'!O:O,MATCH('Intensity Data'!$B45,'UEC Data'!$C:$C,0))</f>
        <v>0.16295710728256244</v>
      </c>
      <c r="O45" s="7">
        <f>INDEX('Saturation Data'!P:P,MATCH('Intensity Data'!$B45,'Saturation Data'!$C:$C,0))*INDEX('UEC Data'!P:P,MATCH('Intensity Data'!$B45,'UEC Data'!$C:$C,0))</f>
        <v>1.0553151607028853E-2</v>
      </c>
      <c r="P45" s="7">
        <f>INDEX('Saturation Data'!Q:Q,MATCH('Intensity Data'!$B45,'Saturation Data'!$C:$C,0))*INDEX('UEC Data'!Q:Q,MATCH('Intensity Data'!$B45,'UEC Data'!$C:$C,0))</f>
        <v>1.2541426547483565E-2</v>
      </c>
      <c r="Q45" s="7">
        <f>INDEX('Saturation Data'!R:R,MATCH('Intensity Data'!$B45,'Saturation Data'!$C:$C,0))*INDEX('UEC Data'!R:R,MATCH('Intensity Data'!$B45,'UEC Data'!$C:$C,0))</f>
        <v>0.11363292538477533</v>
      </c>
      <c r="R45" s="7">
        <f>INDEX('Saturation Data'!S:S,MATCH('Intensity Data'!$B45,'Saturation Data'!$C:$C,0))*INDEX('UEC Data'!S:S,MATCH('Intensity Data'!$B45,'UEC Data'!$C:$C,0))</f>
        <v>0</v>
      </c>
      <c r="S45" s="7">
        <f>INDEX('Saturation Data'!T:T,MATCH('Intensity Data'!$B45,'Saturation Data'!$C:$C,0))*INDEX('UEC Data'!T:T,MATCH('Intensity Data'!$B45,'UEC Data'!$C:$C,0))</f>
        <v>0</v>
      </c>
      <c r="T45" s="7">
        <f>INDEX('Saturation Data'!U:U,MATCH('Intensity Data'!$B45,'Saturation Data'!$C:$C,0))*INDEX('UEC Data'!U:U,MATCH('Intensity Data'!$B45,'UEC Data'!$C:$C,0))</f>
        <v>0</v>
      </c>
      <c r="U45" s="7">
        <f>INDEX('Saturation Data'!V:V,MATCH('Intensity Data'!$B45,'Saturation Data'!$C:$C,0))*INDEX('UEC Data'!V:V,MATCH('Intensity Data'!$B45,'UEC Data'!$C:$C,0))</f>
        <v>0.13111491390551</v>
      </c>
      <c r="V45" t="str">
        <f t="shared" si="16"/>
        <v>Miscellaneous</v>
      </c>
      <c r="AP45" s="5" t="s">
        <v>109</v>
      </c>
      <c r="AQ45" s="5" t="s">
        <v>45</v>
      </c>
      <c r="AR45" s="5" t="s">
        <v>50</v>
      </c>
      <c r="AS45" s="2" t="str">
        <f t="shared" si="0"/>
        <v>NA</v>
      </c>
      <c r="AT45" s="2" t="str">
        <f t="shared" si="1"/>
        <v>NA</v>
      </c>
      <c r="AU45" s="2">
        <f t="shared" si="2"/>
        <v>5.5605320458428347</v>
      </c>
      <c r="AV45" s="2" t="str">
        <f t="shared" si="3"/>
        <v>NA</v>
      </c>
      <c r="AW45" s="2" t="str">
        <f t="shared" si="4"/>
        <v>NA</v>
      </c>
      <c r="AX45" s="2" t="str">
        <f t="shared" si="5"/>
        <v>NA</v>
      </c>
      <c r="AY45" s="2">
        <f t="shared" si="6"/>
        <v>1.7605029874646094</v>
      </c>
      <c r="AZ45" s="2">
        <f t="shared" si="7"/>
        <v>7.1676543720685633</v>
      </c>
      <c r="BA45" s="2">
        <f t="shared" si="8"/>
        <v>6.9746993457053348</v>
      </c>
      <c r="BB45" s="2">
        <f t="shared" si="9"/>
        <v>6.0515623974724031</v>
      </c>
      <c r="BC45" s="2" t="str">
        <f t="shared" si="10"/>
        <v>NA</v>
      </c>
      <c r="BD45" s="2" t="str">
        <f t="shared" si="11"/>
        <v>NA</v>
      </c>
      <c r="BE45" s="2" t="str">
        <f t="shared" si="12"/>
        <v>NA</v>
      </c>
      <c r="BF45" s="2">
        <f t="shared" si="13"/>
        <v>311.16233407786177</v>
      </c>
      <c r="BG45" s="2" t="str">
        <f>IFERROR(#REF!/#REF!-1,"NA")</f>
        <v>NA</v>
      </c>
    </row>
    <row r="46" spans="1:59" x14ac:dyDescent="0.2">
      <c r="A46" t="str">
        <f t="shared" si="14"/>
        <v/>
      </c>
      <c r="B46" t="str">
        <f t="shared" si="15"/>
        <v>WY2021 CPAMiscellaneous_Other Miscellaneous</v>
      </c>
      <c r="C46" t="s">
        <v>115</v>
      </c>
      <c r="D46" t="s">
        <v>114</v>
      </c>
      <c r="E46" s="3" t="s">
        <v>110</v>
      </c>
      <c r="F46" s="3" t="s">
        <v>45</v>
      </c>
      <c r="G46" s="3" t="s">
        <v>51</v>
      </c>
      <c r="H46" s="7">
        <f>INDEX('Saturation Data'!I:I,MATCH('Intensity Data'!$B46,'Saturation Data'!$C:$C,0))*INDEX('UEC Data'!I:I,MATCH('Intensity Data'!$B46,'UEC Data'!$C:$C,0))</f>
        <v>1.6697309292395255</v>
      </c>
      <c r="I46" s="7">
        <f>INDEX('Saturation Data'!J:J,MATCH('Intensity Data'!$B46,'Saturation Data'!$C:$C,0))*INDEX('UEC Data'!J:J,MATCH('Intensity Data'!$B46,'UEC Data'!$C:$C,0))</f>
        <v>1.0612854580940514</v>
      </c>
      <c r="J46" s="7">
        <f>INDEX('Saturation Data'!K:K,MATCH('Intensity Data'!$B46,'Saturation Data'!$C:$C,0))*INDEX('UEC Data'!K:K,MATCH('Intensity Data'!$B46,'UEC Data'!$C:$C,0))</f>
        <v>1.5963126990095671</v>
      </c>
      <c r="K46" s="7">
        <f>INDEX('Saturation Data'!L:L,MATCH('Intensity Data'!$B46,'Saturation Data'!$C:$C,0))*INDEX('UEC Data'!L:L,MATCH('Intensity Data'!$B46,'UEC Data'!$C:$C,0))</f>
        <v>1.397690903395314</v>
      </c>
      <c r="L46" s="7">
        <f>INDEX('Saturation Data'!M:M,MATCH('Intensity Data'!$B46,'Saturation Data'!$C:$C,0))*INDEX('UEC Data'!M:M,MATCH('Intensity Data'!$B46,'UEC Data'!$C:$C,0))</f>
        <v>1.7756715456584953</v>
      </c>
      <c r="M46" s="7">
        <f>INDEX('Saturation Data'!N:N,MATCH('Intensity Data'!$B46,'Saturation Data'!$C:$C,0))*INDEX('UEC Data'!N:N,MATCH('Intensity Data'!$B46,'UEC Data'!$C:$C,0))</f>
        <v>1.312553961976505</v>
      </c>
      <c r="N46" s="7">
        <f>INDEX('Saturation Data'!O:O,MATCH('Intensity Data'!$B46,'Saturation Data'!$C:$C,0))*INDEX('UEC Data'!O:O,MATCH('Intensity Data'!$B46,'UEC Data'!$C:$C,0))</f>
        <v>3.85243145458921</v>
      </c>
      <c r="O46" s="7">
        <f>INDEX('Saturation Data'!P:P,MATCH('Intensity Data'!$B46,'Saturation Data'!$C:$C,0))*INDEX('UEC Data'!P:P,MATCH('Intensity Data'!$B46,'UEC Data'!$C:$C,0))</f>
        <v>1.7024561260364752</v>
      </c>
      <c r="P46" s="7">
        <f>INDEX('Saturation Data'!Q:Q,MATCH('Intensity Data'!$B46,'Saturation Data'!$C:$C,0))*INDEX('UEC Data'!Q:Q,MATCH('Intensity Data'!$B46,'UEC Data'!$C:$C,0))</f>
        <v>0.54053187852400175</v>
      </c>
      <c r="Q46" s="7">
        <f>INDEX('Saturation Data'!R:R,MATCH('Intensity Data'!$B46,'Saturation Data'!$C:$C,0))*INDEX('UEC Data'!R:R,MATCH('Intensity Data'!$B46,'UEC Data'!$C:$C,0))</f>
        <v>1.9575266740022428</v>
      </c>
      <c r="R46" s="7">
        <f>INDEX('Saturation Data'!S:S,MATCH('Intensity Data'!$B46,'Saturation Data'!$C:$C,0))*INDEX('UEC Data'!S:S,MATCH('Intensity Data'!$B46,'UEC Data'!$C:$C,0))</f>
        <v>0.46655274480573522</v>
      </c>
      <c r="S46" s="7">
        <f>INDEX('Saturation Data'!T:T,MATCH('Intensity Data'!$B46,'Saturation Data'!$C:$C,0))*INDEX('UEC Data'!T:T,MATCH('Intensity Data'!$B46,'UEC Data'!$C:$C,0))</f>
        <v>1.6760178618307167</v>
      </c>
      <c r="T46" s="7">
        <f>INDEX('Saturation Data'!U:U,MATCH('Intensity Data'!$B46,'Saturation Data'!$C:$C,0))*INDEX('UEC Data'!U:U,MATCH('Intensity Data'!$B46,'UEC Data'!$C:$C,0))</f>
        <v>8.5</v>
      </c>
      <c r="U46" s="7">
        <f>INDEX('Saturation Data'!V:V,MATCH('Intensity Data'!$B46,'Saturation Data'!$C:$C,0))*INDEX('UEC Data'!V:V,MATCH('Intensity Data'!$B46,'UEC Data'!$C:$C,0))</f>
        <v>2.5066140468241427</v>
      </c>
      <c r="V46" t="str">
        <f t="shared" si="16"/>
        <v>Miscellaneous</v>
      </c>
      <c r="AP46" s="5" t="s">
        <v>110</v>
      </c>
      <c r="AQ46" s="5" t="s">
        <v>45</v>
      </c>
      <c r="AR46" s="5" t="s">
        <v>51</v>
      </c>
      <c r="AS46" s="2">
        <f t="shared" si="0"/>
        <v>0.29716720701329047</v>
      </c>
      <c r="AT46" s="2">
        <f t="shared" si="1"/>
        <v>4.8127185249803084E-2</v>
      </c>
      <c r="AU46" s="2">
        <f t="shared" si="2"/>
        <v>1.401254880623219</v>
      </c>
      <c r="AV46" s="2">
        <f t="shared" si="3"/>
        <v>1.6943094417891555</v>
      </c>
      <c r="AW46" s="2">
        <f t="shared" si="4"/>
        <v>-0.14232899470188332</v>
      </c>
      <c r="AX46" s="2">
        <f t="shared" si="5"/>
        <v>1.7905434876576631</v>
      </c>
      <c r="AY46" s="2">
        <f t="shared" si="6"/>
        <v>-5.7398407866022239E-2</v>
      </c>
      <c r="AZ46" s="2">
        <f t="shared" si="7"/>
        <v>4.1042376316184068</v>
      </c>
      <c r="BA46" s="2">
        <f t="shared" si="8"/>
        <v>1.5638029244691878</v>
      </c>
      <c r="BB46" s="2">
        <f t="shared" si="9"/>
        <v>2.5251171119170976</v>
      </c>
      <c r="BC46" s="2">
        <f t="shared" si="10"/>
        <v>0.35280394518839353</v>
      </c>
      <c r="BD46" s="2">
        <f t="shared" si="11"/>
        <v>5.020181455940631</v>
      </c>
      <c r="BE46" s="2">
        <f t="shared" si="12"/>
        <v>-0.53777421163601458</v>
      </c>
      <c r="BF46" s="2">
        <f t="shared" si="13"/>
        <v>3.7659310669986432</v>
      </c>
      <c r="BG46" s="2" t="str">
        <f>IFERROR(#REF!/#REF!-1,"NA")</f>
        <v>NA</v>
      </c>
    </row>
    <row r="47" spans="1:59" x14ac:dyDescent="0.2">
      <c r="A47">
        <f t="shared" si="14"/>
        <v>1</v>
      </c>
      <c r="B47" t="str">
        <f t="shared" si="15"/>
        <v>WA2021 CPACooling_Air-Cooled Chiller</v>
      </c>
      <c r="C47" t="s">
        <v>116</v>
      </c>
      <c r="D47" t="s">
        <v>114</v>
      </c>
      <c r="E47" s="3" t="s">
        <v>66</v>
      </c>
      <c r="F47" s="3" t="s">
        <v>3</v>
      </c>
      <c r="G47" s="3" t="s">
        <v>4</v>
      </c>
      <c r="H47" s="7">
        <f>INDEX('Saturation Data'!I:I,MATCH('Intensity Data'!$B47,'Saturation Data'!$C:$C,0))*INDEX('UEC Data'!I:I,MATCH('Intensity Data'!$B47,'UEC Data'!$C:$C,0))</f>
        <v>0.34301797264805306</v>
      </c>
      <c r="I47" s="7">
        <f>INDEX('Saturation Data'!J:J,MATCH('Intensity Data'!$B47,'Saturation Data'!$C:$C,0))*INDEX('UEC Data'!J:J,MATCH('Intensity Data'!$B47,'UEC Data'!$C:$C,0))</f>
        <v>0</v>
      </c>
      <c r="J47" s="7">
        <f>INDEX('Saturation Data'!K:K,MATCH('Intensity Data'!$B47,'Saturation Data'!$C:$C,0))*INDEX('UEC Data'!K:K,MATCH('Intensity Data'!$B47,'UEC Data'!$C:$C,0))</f>
        <v>1.8794236875858031E-2</v>
      </c>
      <c r="K47" s="7">
        <f>INDEX('Saturation Data'!L:L,MATCH('Intensity Data'!$B47,'Saturation Data'!$C:$C,0))*INDEX('UEC Data'!L:L,MATCH('Intensity Data'!$B47,'UEC Data'!$C:$C,0))</f>
        <v>0</v>
      </c>
      <c r="L47" s="7">
        <f>INDEX('Saturation Data'!M:M,MATCH('Intensity Data'!$B47,'Saturation Data'!$C:$C,0))*INDEX('UEC Data'!M:M,MATCH('Intensity Data'!$B47,'UEC Data'!$C:$C,0))</f>
        <v>0</v>
      </c>
      <c r="M47" s="7">
        <f>INDEX('Saturation Data'!N:N,MATCH('Intensity Data'!$B47,'Saturation Data'!$C:$C,0))*INDEX('UEC Data'!N:N,MATCH('Intensity Data'!$B47,'UEC Data'!$C:$C,0))</f>
        <v>4.7080795740334826E-3</v>
      </c>
      <c r="N47" s="7">
        <f>INDEX('Saturation Data'!O:O,MATCH('Intensity Data'!$B47,'Saturation Data'!$C:$C,0))*INDEX('UEC Data'!O:O,MATCH('Intensity Data'!$B47,'UEC Data'!$C:$C,0))</f>
        <v>0.56355731064160441</v>
      </c>
      <c r="O47" s="7">
        <f>INDEX('Saturation Data'!P:P,MATCH('Intensity Data'!$B47,'Saturation Data'!$C:$C,0))*INDEX('UEC Data'!P:P,MATCH('Intensity Data'!$B47,'UEC Data'!$C:$C,0))</f>
        <v>0.85945052879262374</v>
      </c>
      <c r="P47" s="7">
        <f>INDEX('Saturation Data'!Q:Q,MATCH('Intensity Data'!$B47,'Saturation Data'!$C:$C,0))*INDEX('UEC Data'!Q:Q,MATCH('Intensity Data'!$B47,'UEC Data'!$C:$C,0))</f>
        <v>0.42532968651722836</v>
      </c>
      <c r="Q47" s="7">
        <f>INDEX('Saturation Data'!R:R,MATCH('Intensity Data'!$B47,'Saturation Data'!$C:$C,0))*INDEX('UEC Data'!R:R,MATCH('Intensity Data'!$B47,'UEC Data'!$C:$C,0))</f>
        <v>1.163065551386675E-2</v>
      </c>
      <c r="R47" s="7">
        <f>INDEX('Saturation Data'!S:S,MATCH('Intensity Data'!$B47,'Saturation Data'!$C:$C,0))*INDEX('UEC Data'!S:S,MATCH('Intensity Data'!$B47,'UEC Data'!$C:$C,0))</f>
        <v>0</v>
      </c>
      <c r="S47" s="7">
        <f>INDEX('Saturation Data'!T:T,MATCH('Intensity Data'!$B47,'Saturation Data'!$C:$C,0))*INDEX('UEC Data'!T:T,MATCH('Intensity Data'!$B47,'UEC Data'!$C:$C,0))</f>
        <v>0.51311967549723703</v>
      </c>
      <c r="T47" s="7">
        <f>INDEX('Saturation Data'!U:U,MATCH('Intensity Data'!$B47,'Saturation Data'!$C:$C,0))*INDEX('UEC Data'!U:U,MATCH('Intensity Data'!$B47,'UEC Data'!$C:$C,0))</f>
        <v>4.4010099562588776</v>
      </c>
      <c r="U47" s="7">
        <f>INDEX('Saturation Data'!V:V,MATCH('Intensity Data'!$B47,'Saturation Data'!$C:$C,0))*INDEX('UEC Data'!V:V,MATCH('Intensity Data'!$B47,'UEC Data'!$C:$C,0))</f>
        <v>0.11595972729003486</v>
      </c>
      <c r="V47" t="str">
        <f t="shared" si="16"/>
        <v>HVAC</v>
      </c>
      <c r="AP47" s="5" t="s">
        <v>66</v>
      </c>
      <c r="AQ47" s="5" t="s">
        <v>3</v>
      </c>
      <c r="AR47" s="5" t="s">
        <v>4</v>
      </c>
      <c r="AS47" s="2">
        <f t="shared" si="0"/>
        <v>-0.18917949585610294</v>
      </c>
      <c r="AT47" s="2" t="str">
        <f t="shared" si="1"/>
        <v>NA</v>
      </c>
      <c r="AU47" s="2">
        <f t="shared" si="2"/>
        <v>-0.40952831825033509</v>
      </c>
      <c r="AV47" s="2" t="str">
        <f t="shared" si="3"/>
        <v>NA</v>
      </c>
      <c r="AW47" s="2" t="str">
        <f t="shared" si="4"/>
        <v>NA</v>
      </c>
      <c r="AX47" s="2">
        <f t="shared" si="5"/>
        <v>-0.77070188886923985</v>
      </c>
      <c r="AY47" s="2">
        <f t="shared" si="6"/>
        <v>-0.39671102333875696</v>
      </c>
      <c r="AZ47" s="2">
        <f t="shared" si="7"/>
        <v>-0.28999427633497943</v>
      </c>
      <c r="BA47" s="2">
        <f t="shared" si="8"/>
        <v>-1.9446866922164352E-2</v>
      </c>
      <c r="BB47" s="2">
        <f t="shared" si="9"/>
        <v>0.18361949206510952</v>
      </c>
      <c r="BC47" s="2" t="str">
        <f t="shared" si="10"/>
        <v>NA</v>
      </c>
      <c r="BD47" s="2">
        <f t="shared" si="11"/>
        <v>1.7315792110269532</v>
      </c>
      <c r="BE47" s="2">
        <f t="shared" si="12"/>
        <v>-0.16838922651908039</v>
      </c>
      <c r="BF47" s="2">
        <f t="shared" si="13"/>
        <v>-0.26613071498564689</v>
      </c>
      <c r="BG47" s="2" t="str">
        <f>IFERROR(#REF!/#REF!-1,"NA")</f>
        <v>NA</v>
      </c>
    </row>
    <row r="48" spans="1:59" x14ac:dyDescent="0.2">
      <c r="A48" t="str">
        <f t="shared" si="14"/>
        <v/>
      </c>
      <c r="B48" t="str">
        <f t="shared" si="15"/>
        <v>WA2021 CPACooling_Water-Cooled Chiller</v>
      </c>
      <c r="C48" t="s">
        <v>116</v>
      </c>
      <c r="D48" t="s">
        <v>114</v>
      </c>
      <c r="E48" s="3" t="s">
        <v>67</v>
      </c>
      <c r="F48" s="3" t="s">
        <v>3</v>
      </c>
      <c r="G48" s="3" t="s">
        <v>5</v>
      </c>
      <c r="H48" s="7">
        <f>INDEX('Saturation Data'!I:I,MATCH('Intensity Data'!$B48,'Saturation Data'!$C:$C,0))*INDEX('UEC Data'!I:I,MATCH('Intensity Data'!$B48,'UEC Data'!$C:$C,0))</f>
        <v>0.23044435123124091</v>
      </c>
      <c r="I48" s="7">
        <f>INDEX('Saturation Data'!J:J,MATCH('Intensity Data'!$B48,'Saturation Data'!$C:$C,0))*INDEX('UEC Data'!J:J,MATCH('Intensity Data'!$B48,'UEC Data'!$C:$C,0))</f>
        <v>0</v>
      </c>
      <c r="J48" s="7">
        <f>INDEX('Saturation Data'!K:K,MATCH('Intensity Data'!$B48,'Saturation Data'!$C:$C,0))*INDEX('UEC Data'!K:K,MATCH('Intensity Data'!$B48,'UEC Data'!$C:$C,0))</f>
        <v>1.2621498039530834E-2</v>
      </c>
      <c r="K48" s="7">
        <f>INDEX('Saturation Data'!L:L,MATCH('Intensity Data'!$B48,'Saturation Data'!$C:$C,0))*INDEX('UEC Data'!L:L,MATCH('Intensity Data'!$B48,'UEC Data'!$C:$C,0))</f>
        <v>0</v>
      </c>
      <c r="L48" s="7">
        <f>INDEX('Saturation Data'!M:M,MATCH('Intensity Data'!$B48,'Saturation Data'!$C:$C,0))*INDEX('UEC Data'!M:M,MATCH('Intensity Data'!$B48,'UEC Data'!$C:$C,0))</f>
        <v>0</v>
      </c>
      <c r="M48" s="7">
        <f>INDEX('Saturation Data'!N:N,MATCH('Intensity Data'!$B48,'Saturation Data'!$C:$C,0))*INDEX('UEC Data'!N:N,MATCH('Intensity Data'!$B48,'UEC Data'!$C:$C,0))</f>
        <v>3.1617680199588251E-3</v>
      </c>
      <c r="N48" s="7">
        <f>INDEX('Saturation Data'!O:O,MATCH('Intensity Data'!$B48,'Saturation Data'!$C:$C,0))*INDEX('UEC Data'!O:O,MATCH('Intensity Data'!$B48,'UEC Data'!$C:$C,0))</f>
        <v>2.96535047361033</v>
      </c>
      <c r="O48" s="7">
        <f>INDEX('Saturation Data'!P:P,MATCH('Intensity Data'!$B48,'Saturation Data'!$C:$C,0))*INDEX('UEC Data'!P:P,MATCH('Intensity Data'!$B48,'UEC Data'!$C:$C,0))</f>
        <v>0</v>
      </c>
      <c r="P48" s="7">
        <f>INDEX('Saturation Data'!Q:Q,MATCH('Intensity Data'!$B48,'Saturation Data'!$C:$C,0))*INDEX('UEC Data'!Q:Q,MATCH('Intensity Data'!$B48,'UEC Data'!$C:$C,0))</f>
        <v>0</v>
      </c>
      <c r="Q48" s="7">
        <f>INDEX('Saturation Data'!R:R,MATCH('Intensity Data'!$B48,'Saturation Data'!$C:$C,0))*INDEX('UEC Data'!R:R,MATCH('Intensity Data'!$B48,'UEC Data'!$C:$C,0))</f>
        <v>5.1878859032721984E-2</v>
      </c>
      <c r="R48" s="7">
        <f>INDEX('Saturation Data'!S:S,MATCH('Intensity Data'!$B48,'Saturation Data'!$C:$C,0))*INDEX('UEC Data'!S:S,MATCH('Intensity Data'!$B48,'UEC Data'!$C:$C,0))</f>
        <v>0</v>
      </c>
      <c r="S48" s="7">
        <f>INDEX('Saturation Data'!T:T,MATCH('Intensity Data'!$B48,'Saturation Data'!$C:$C,0))*INDEX('UEC Data'!T:T,MATCH('Intensity Data'!$B48,'UEC Data'!$C:$C,0))</f>
        <v>6.60461589150943E-2</v>
      </c>
      <c r="T48" s="7">
        <f>INDEX('Saturation Data'!U:U,MATCH('Intensity Data'!$B48,'Saturation Data'!$C:$C,0))*INDEX('UEC Data'!U:U,MATCH('Intensity Data'!$B48,'UEC Data'!$C:$C,0))</f>
        <v>2.9566610644419407</v>
      </c>
      <c r="U48" s="7">
        <f>INDEX('Saturation Data'!V:V,MATCH('Intensity Data'!$B48,'Saturation Data'!$C:$C,0))*INDEX('UEC Data'!V:V,MATCH('Intensity Data'!$B48,'UEC Data'!$C:$C,0))</f>
        <v>6.5458331804235728E-2</v>
      </c>
      <c r="V48" t="str">
        <f t="shared" si="16"/>
        <v>HVAC</v>
      </c>
      <c r="AP48" s="5" t="s">
        <v>67</v>
      </c>
      <c r="AQ48" s="5" t="s">
        <v>3</v>
      </c>
      <c r="AR48" s="5" t="s">
        <v>5</v>
      </c>
      <c r="AS48" s="2">
        <f t="shared" si="0"/>
        <v>-0.19088994289548444</v>
      </c>
      <c r="AT48" s="2" t="str">
        <f t="shared" si="1"/>
        <v>NA</v>
      </c>
      <c r="AU48" s="2">
        <f t="shared" si="2"/>
        <v>-0.40766284631465999</v>
      </c>
      <c r="AV48" s="2" t="str">
        <f t="shared" si="3"/>
        <v>NA</v>
      </c>
      <c r="AW48" s="2" t="str">
        <f t="shared" si="4"/>
        <v>NA</v>
      </c>
      <c r="AX48" s="2">
        <f t="shared" si="5"/>
        <v>-0.76997746938488754</v>
      </c>
      <c r="AY48" s="2">
        <f t="shared" si="6"/>
        <v>-0.37651946118377</v>
      </c>
      <c r="AZ48" s="2" t="str">
        <f t="shared" si="7"/>
        <v>NA</v>
      </c>
      <c r="BA48" s="2" t="str">
        <f t="shared" si="8"/>
        <v>NA</v>
      </c>
      <c r="BB48" s="2">
        <f t="shared" si="9"/>
        <v>0.14508486888029326</v>
      </c>
      <c r="BC48" s="2" t="str">
        <f t="shared" si="10"/>
        <v>NA</v>
      </c>
      <c r="BD48" s="2">
        <f t="shared" si="11"/>
        <v>2.004239922234845</v>
      </c>
      <c r="BE48" s="2">
        <f t="shared" si="12"/>
        <v>-0.17014353117485626</v>
      </c>
      <c r="BF48" s="2">
        <f t="shared" si="13"/>
        <v>-0.2638122082765838</v>
      </c>
      <c r="BG48" s="2" t="str">
        <f>IFERROR(#REF!/#REF!-1,"NA")</f>
        <v>NA</v>
      </c>
    </row>
    <row r="49" spans="1:59" x14ac:dyDescent="0.2">
      <c r="A49" t="str">
        <f t="shared" si="14"/>
        <v/>
      </c>
      <c r="B49" t="str">
        <f t="shared" si="15"/>
        <v>WA2021 CPACooling_RTU</v>
      </c>
      <c r="C49" t="s">
        <v>116</v>
      </c>
      <c r="D49" t="s">
        <v>114</v>
      </c>
      <c r="E49" s="3" t="s">
        <v>68</v>
      </c>
      <c r="F49" s="3" t="s">
        <v>3</v>
      </c>
      <c r="G49" s="3" t="s">
        <v>6</v>
      </c>
      <c r="H49" s="7">
        <f>INDEX('Saturation Data'!I:I,MATCH('Intensity Data'!$B49,'Saturation Data'!$C:$C,0))*INDEX('UEC Data'!I:I,MATCH('Intensity Data'!$B49,'UEC Data'!$C:$C,0))</f>
        <v>1.0118481181910199</v>
      </c>
      <c r="I49" s="7">
        <f>INDEX('Saturation Data'!J:J,MATCH('Intensity Data'!$B49,'Saturation Data'!$C:$C,0))*INDEX('UEC Data'!J:J,MATCH('Intensity Data'!$B49,'UEC Data'!$C:$C,0))</f>
        <v>1.3110160559279238</v>
      </c>
      <c r="J49" s="7">
        <f>INDEX('Saturation Data'!K:K,MATCH('Intensity Data'!$B49,'Saturation Data'!$C:$C,0))*INDEX('UEC Data'!K:K,MATCH('Intensity Data'!$B49,'UEC Data'!$C:$C,0))</f>
        <v>1.3302575709196858</v>
      </c>
      <c r="K49" s="7">
        <f>INDEX('Saturation Data'!L:L,MATCH('Intensity Data'!$B49,'Saturation Data'!$C:$C,0))*INDEX('UEC Data'!L:L,MATCH('Intensity Data'!$B49,'UEC Data'!$C:$C,0))</f>
        <v>0.9492772918036545</v>
      </c>
      <c r="L49" s="7">
        <f>INDEX('Saturation Data'!M:M,MATCH('Intensity Data'!$B49,'Saturation Data'!$C:$C,0))*INDEX('UEC Data'!M:M,MATCH('Intensity Data'!$B49,'UEC Data'!$C:$C,0))</f>
        <v>4.1940622666853482</v>
      </c>
      <c r="M49" s="7">
        <f>INDEX('Saturation Data'!N:N,MATCH('Intensity Data'!$B49,'Saturation Data'!$C:$C,0))*INDEX('UEC Data'!N:N,MATCH('Intensity Data'!$B49,'UEC Data'!$C:$C,0))</f>
        <v>0.65838553837458302</v>
      </c>
      <c r="N49" s="7">
        <f>INDEX('Saturation Data'!O:O,MATCH('Intensity Data'!$B49,'Saturation Data'!$C:$C,0))*INDEX('UEC Data'!O:O,MATCH('Intensity Data'!$B49,'UEC Data'!$C:$C,0))</f>
        <v>0.26018346753632932</v>
      </c>
      <c r="O49" s="7">
        <f>INDEX('Saturation Data'!P:P,MATCH('Intensity Data'!$B49,'Saturation Data'!$C:$C,0))*INDEX('UEC Data'!P:P,MATCH('Intensity Data'!$B49,'UEC Data'!$C:$C,0))</f>
        <v>1.1423726304997712</v>
      </c>
      <c r="P49" s="7">
        <f>INDEX('Saturation Data'!Q:Q,MATCH('Intensity Data'!$B49,'Saturation Data'!$C:$C,0))*INDEX('UEC Data'!Q:Q,MATCH('Intensity Data'!$B49,'UEC Data'!$C:$C,0))</f>
        <v>0.56534375922592284</v>
      </c>
      <c r="Q49" s="7">
        <f>INDEX('Saturation Data'!R:R,MATCH('Intensity Data'!$B49,'Saturation Data'!$C:$C,0))*INDEX('UEC Data'!R:R,MATCH('Intensity Data'!$B49,'UEC Data'!$C:$C,0))</f>
        <v>0.17012222294460805</v>
      </c>
      <c r="R49" s="7">
        <f>INDEX('Saturation Data'!S:S,MATCH('Intensity Data'!$B49,'Saturation Data'!$C:$C,0))*INDEX('UEC Data'!S:S,MATCH('Intensity Data'!$B49,'UEC Data'!$C:$C,0))</f>
        <v>0.27363441882472783</v>
      </c>
      <c r="S49" s="7">
        <f>INDEX('Saturation Data'!T:T,MATCH('Intensity Data'!$B49,'Saturation Data'!$C:$C,0))*INDEX('UEC Data'!T:T,MATCH('Intensity Data'!$B49,'UEC Data'!$C:$C,0))</f>
        <v>0.62703723104774345</v>
      </c>
      <c r="T49" s="7">
        <f>INDEX('Saturation Data'!U:U,MATCH('Intensity Data'!$B49,'Saturation Data'!$C:$C,0))*INDEX('UEC Data'!U:U,MATCH('Intensity Data'!$B49,'UEC Data'!$C:$C,0))</f>
        <v>12.982274975281136</v>
      </c>
      <c r="U49" s="7">
        <f>INDEX('Saturation Data'!V:V,MATCH('Intensity Data'!$B49,'Saturation Data'!$C:$C,0))*INDEX('UEC Data'!V:V,MATCH('Intensity Data'!$B49,'UEC Data'!$C:$C,0))</f>
        <v>0.68945488348761685</v>
      </c>
      <c r="V49" t="str">
        <f t="shared" si="16"/>
        <v>HVAC</v>
      </c>
      <c r="AP49" s="5" t="s">
        <v>68</v>
      </c>
      <c r="AQ49" s="5" t="s">
        <v>3</v>
      </c>
      <c r="AR49" s="5" t="s">
        <v>6</v>
      </c>
      <c r="AS49" s="2">
        <f t="shared" si="0"/>
        <v>-0.29440237688491788</v>
      </c>
      <c r="AT49" s="2">
        <f t="shared" si="1"/>
        <v>-0.44573013414117402</v>
      </c>
      <c r="AU49" s="2">
        <f t="shared" si="2"/>
        <v>-0.47555612014618487</v>
      </c>
      <c r="AV49" s="2">
        <f t="shared" si="3"/>
        <v>-0.60901085581151804</v>
      </c>
      <c r="AW49" s="2">
        <f t="shared" si="4"/>
        <v>0.44342416672910945</v>
      </c>
      <c r="AX49" s="2">
        <f t="shared" si="5"/>
        <v>-0.79634249234741505</v>
      </c>
      <c r="AY49" s="2">
        <f t="shared" si="6"/>
        <v>-0.57424485310804696</v>
      </c>
      <c r="AZ49" s="2">
        <f t="shared" si="7"/>
        <v>-1.7996929299688769E-2</v>
      </c>
      <c r="BA49" s="2">
        <f t="shared" si="8"/>
        <v>0.35619496515713012</v>
      </c>
      <c r="BB49" s="2">
        <f t="shared" si="9"/>
        <v>-0.29188198587015901</v>
      </c>
      <c r="BC49" s="2">
        <f t="shared" si="10"/>
        <v>-3.8492135304654673E-2</v>
      </c>
      <c r="BD49" s="2">
        <f t="shared" si="11"/>
        <v>1.2839452711006376</v>
      </c>
      <c r="BE49" s="2">
        <f t="shared" si="12"/>
        <v>-0.27631013013837769</v>
      </c>
      <c r="BF49" s="2">
        <f t="shared" si="13"/>
        <v>-0.34819354249465484</v>
      </c>
      <c r="BG49" s="2" t="str">
        <f>IFERROR(#REF!/#REF!-1,"NA")</f>
        <v>NA</v>
      </c>
    </row>
    <row r="50" spans="1:59" x14ac:dyDescent="0.2">
      <c r="A50" t="str">
        <f t="shared" si="14"/>
        <v/>
      </c>
      <c r="B50" t="str">
        <f t="shared" si="15"/>
        <v>WA2021 CPACooling_PTAC</v>
      </c>
      <c r="C50" t="s">
        <v>116</v>
      </c>
      <c r="D50" t="s">
        <v>114</v>
      </c>
      <c r="E50" s="3" t="s">
        <v>69</v>
      </c>
      <c r="F50" s="3" t="s">
        <v>3</v>
      </c>
      <c r="G50" s="3" t="s">
        <v>7</v>
      </c>
      <c r="H50" s="7">
        <f>INDEX('Saturation Data'!I:I,MATCH('Intensity Data'!$B50,'Saturation Data'!$C:$C,0))*INDEX('UEC Data'!I:I,MATCH('Intensity Data'!$B50,'UEC Data'!$C:$C,0))</f>
        <v>5.2434021461321659E-2</v>
      </c>
      <c r="I50" s="7">
        <f>INDEX('Saturation Data'!J:J,MATCH('Intensity Data'!$B50,'Saturation Data'!$C:$C,0))*INDEX('UEC Data'!J:J,MATCH('Intensity Data'!$B50,'UEC Data'!$C:$C,0))</f>
        <v>4.5331254275018044E-2</v>
      </c>
      <c r="J50" s="7">
        <f>INDEX('Saturation Data'!K:K,MATCH('Intensity Data'!$B50,'Saturation Data'!$C:$C,0))*INDEX('UEC Data'!K:K,MATCH('Intensity Data'!$B50,'UEC Data'!$C:$C,0))</f>
        <v>5.7073884884262023E-2</v>
      </c>
      <c r="K50" s="7">
        <f>INDEX('Saturation Data'!L:L,MATCH('Intensity Data'!$B50,'Saturation Data'!$C:$C,0))*INDEX('UEC Data'!L:L,MATCH('Intensity Data'!$B50,'UEC Data'!$C:$C,0))</f>
        <v>4.2761860278608899E-2</v>
      </c>
      <c r="L50" s="7">
        <f>INDEX('Saturation Data'!M:M,MATCH('Intensity Data'!$B50,'Saturation Data'!$C:$C,0))*INDEX('UEC Data'!M:M,MATCH('Intensity Data'!$B50,'UEC Data'!$C:$C,0))</f>
        <v>0.15048759772132544</v>
      </c>
      <c r="M50" s="7">
        <f>INDEX('Saturation Data'!N:N,MATCH('Intensity Data'!$B50,'Saturation Data'!$C:$C,0))*INDEX('UEC Data'!N:N,MATCH('Intensity Data'!$B50,'UEC Data'!$C:$C,0))</f>
        <v>1.926457103952315E-2</v>
      </c>
      <c r="N50" s="7">
        <f>INDEX('Saturation Data'!O:O,MATCH('Intensity Data'!$B50,'Saturation Data'!$C:$C,0))*INDEX('UEC Data'!O:O,MATCH('Intensity Data'!$B50,'UEC Data'!$C:$C,0))</f>
        <v>8.9480552560802385E-3</v>
      </c>
      <c r="O50" s="7">
        <f>INDEX('Saturation Data'!P:P,MATCH('Intensity Data'!$B50,'Saturation Data'!$C:$C,0))*INDEX('UEC Data'!P:P,MATCH('Intensity Data'!$B50,'UEC Data'!$C:$C,0))</f>
        <v>7.2692558181359127E-2</v>
      </c>
      <c r="P50" s="7">
        <f>INDEX('Saturation Data'!Q:Q,MATCH('Intensity Data'!$B50,'Saturation Data'!$C:$C,0))*INDEX('UEC Data'!Q:Q,MATCH('Intensity Data'!$B50,'UEC Data'!$C:$C,0))</f>
        <v>3.5974499924792201E-2</v>
      </c>
      <c r="Q50" s="7">
        <f>INDEX('Saturation Data'!R:R,MATCH('Intensity Data'!$B50,'Saturation Data'!$C:$C,0))*INDEX('UEC Data'!R:R,MATCH('Intensity Data'!$B50,'UEC Data'!$C:$C,0))</f>
        <v>0.40993755745165034</v>
      </c>
      <c r="R50" s="7">
        <f>INDEX('Saturation Data'!S:S,MATCH('Intensity Data'!$B50,'Saturation Data'!$C:$C,0))*INDEX('UEC Data'!S:S,MATCH('Intensity Data'!$B50,'UEC Data'!$C:$C,0))</f>
        <v>1.7599146486908194E-2</v>
      </c>
      <c r="S50" s="7">
        <f>INDEX('Saturation Data'!T:T,MATCH('Intensity Data'!$B50,'Saturation Data'!$C:$C,0))*INDEX('UEC Data'!T:T,MATCH('Intensity Data'!$B50,'UEC Data'!$C:$C,0))</f>
        <v>3.7023635380139655E-2</v>
      </c>
      <c r="T50" s="7">
        <f>INDEX('Saturation Data'!U:U,MATCH('Intensity Data'!$B50,'Saturation Data'!$C:$C,0))*INDEX('UEC Data'!U:U,MATCH('Intensity Data'!$B50,'UEC Data'!$C:$C,0))</f>
        <v>0.67274215609319632</v>
      </c>
      <c r="U50" s="7">
        <f>INDEX('Saturation Data'!V:V,MATCH('Intensity Data'!$B50,'Saturation Data'!$C:$C,0))*INDEX('UEC Data'!V:V,MATCH('Intensity Data'!$B50,'UEC Data'!$C:$C,0))</f>
        <v>6.4878795087402782E-2</v>
      </c>
      <c r="V50" t="str">
        <f t="shared" si="16"/>
        <v>HVAC</v>
      </c>
      <c r="AP50" s="5" t="s">
        <v>69</v>
      </c>
      <c r="AQ50" s="5" t="s">
        <v>3</v>
      </c>
      <c r="AR50" s="5" t="s">
        <v>7</v>
      </c>
      <c r="AS50" s="2">
        <f t="shared" si="0"/>
        <v>-0.41251172808791314</v>
      </c>
      <c r="AT50" s="2">
        <f t="shared" si="1"/>
        <v>-0.53850886822894461</v>
      </c>
      <c r="AU50" s="2">
        <f t="shared" si="2"/>
        <v>-0.56334230927541484</v>
      </c>
      <c r="AV50" s="2">
        <f t="shared" si="3"/>
        <v>-0.52458141990743568</v>
      </c>
      <c r="AW50" s="2">
        <f t="shared" si="4"/>
        <v>0.20181069432191312</v>
      </c>
      <c r="AX50" s="2">
        <f t="shared" si="5"/>
        <v>-0.83043253929268757</v>
      </c>
      <c r="AY50" s="2">
        <f t="shared" si="6"/>
        <v>-0.6455116240315979</v>
      </c>
      <c r="AZ50" s="2">
        <f t="shared" si="7"/>
        <v>-0.18237353965123215</v>
      </c>
      <c r="BA50" s="2">
        <f t="shared" si="8"/>
        <v>0.12918271030809048</v>
      </c>
      <c r="BB50" s="2">
        <f t="shared" si="9"/>
        <v>-0.41041322305714745</v>
      </c>
      <c r="BC50" s="2">
        <f t="shared" si="10"/>
        <v>-0.19943807156558602</v>
      </c>
      <c r="BD50" s="2">
        <f t="shared" si="11"/>
        <v>0.90163772737348302</v>
      </c>
      <c r="BE50" s="2">
        <f t="shared" si="12"/>
        <v>-0.39744792624401393</v>
      </c>
      <c r="BF50" s="2">
        <f t="shared" si="13"/>
        <v>-0.41705364041928872</v>
      </c>
      <c r="BG50" s="2" t="str">
        <f>IFERROR(#REF!/#REF!-1,"NA")</f>
        <v>NA</v>
      </c>
    </row>
    <row r="51" spans="1:59" x14ac:dyDescent="0.2">
      <c r="A51" t="str">
        <f t="shared" si="14"/>
        <v/>
      </c>
      <c r="B51" t="str">
        <f t="shared" si="15"/>
        <v>WA2021 CPACooling_PTHP</v>
      </c>
      <c r="C51" t="s">
        <v>116</v>
      </c>
      <c r="D51" t="s">
        <v>114</v>
      </c>
      <c r="E51" s="3" t="s">
        <v>70</v>
      </c>
      <c r="F51" s="3" t="s">
        <v>3</v>
      </c>
      <c r="G51" s="3" t="s">
        <v>8</v>
      </c>
      <c r="H51" s="7">
        <f>INDEX('Saturation Data'!I:I,MATCH('Intensity Data'!$B51,'Saturation Data'!$C:$C,0))*INDEX('UEC Data'!I:I,MATCH('Intensity Data'!$B51,'UEC Data'!$C:$C,0))</f>
        <v>1.6963926157691756E-2</v>
      </c>
      <c r="I51" s="7">
        <f>INDEX('Saturation Data'!J:J,MATCH('Intensity Data'!$B51,'Saturation Data'!$C:$C,0))*INDEX('UEC Data'!J:J,MATCH('Intensity Data'!$B51,'UEC Data'!$C:$C,0))</f>
        <v>1.4665188837035667E-2</v>
      </c>
      <c r="J51" s="7">
        <f>INDEX('Saturation Data'!K:K,MATCH('Intensity Data'!$B51,'Saturation Data'!$C:$C,0))*INDEX('UEC Data'!K:K,MATCH('Intensity Data'!$B51,'UEC Data'!$C:$C,0))</f>
        <v>1.1984836618681103E-2</v>
      </c>
      <c r="K51" s="7">
        <f>INDEX('Saturation Data'!L:L,MATCH('Intensity Data'!$B51,'Saturation Data'!$C:$C,0))*INDEX('UEC Data'!L:L,MATCH('Intensity Data'!$B51,'UEC Data'!$C:$C,0))</f>
        <v>8.3600085562093619E-3</v>
      </c>
      <c r="L51" s="7">
        <f>INDEX('Saturation Data'!M:M,MATCH('Intensity Data'!$B51,'Saturation Data'!$C:$C,0))*INDEX('UEC Data'!M:M,MATCH('Intensity Data'!$B51,'UEC Data'!$C:$C,0))</f>
        <v>0.11057472655887222</v>
      </c>
      <c r="M51" s="7">
        <f>INDEX('Saturation Data'!N:N,MATCH('Intensity Data'!$B51,'Saturation Data'!$C:$C,0))*INDEX('UEC Data'!N:N,MATCH('Intensity Data'!$B51,'UEC Data'!$C:$C,0))</f>
        <v>5.2980502854592521E-3</v>
      </c>
      <c r="N51" s="7">
        <f>INDEX('Saturation Data'!O:O,MATCH('Intensity Data'!$B51,'Saturation Data'!$C:$C,0))*INDEX('UEC Data'!O:O,MATCH('Intensity Data'!$B51,'UEC Data'!$C:$C,0))</f>
        <v>0</v>
      </c>
      <c r="O51" s="7">
        <f>INDEX('Saturation Data'!P:P,MATCH('Intensity Data'!$B51,'Saturation Data'!$C:$C,0))*INDEX('UEC Data'!P:P,MATCH('Intensity Data'!$B51,'UEC Data'!$C:$C,0))</f>
        <v>5.190657072195845E-2</v>
      </c>
      <c r="P51" s="7">
        <f>INDEX('Saturation Data'!Q:Q,MATCH('Intensity Data'!$B51,'Saturation Data'!$C:$C,0))*INDEX('UEC Data'!Q:Q,MATCH('Intensity Data'!$B51,'UEC Data'!$C:$C,0))</f>
        <v>2.5687814148383604E-2</v>
      </c>
      <c r="Q51" s="7">
        <f>INDEX('Saturation Data'!R:R,MATCH('Intensity Data'!$B51,'Saturation Data'!$C:$C,0))*INDEX('UEC Data'!R:R,MATCH('Intensity Data'!$B51,'UEC Data'!$C:$C,0))</f>
        <v>0.14078733120238626</v>
      </c>
      <c r="R51" s="7">
        <f>INDEX('Saturation Data'!S:S,MATCH('Intensity Data'!$B51,'Saturation Data'!$C:$C,0))*INDEX('UEC Data'!S:S,MATCH('Intensity Data'!$B51,'UEC Data'!$C:$C,0))</f>
        <v>5.0499868349071116E-3</v>
      </c>
      <c r="S51" s="7">
        <f>INDEX('Saturation Data'!T:T,MATCH('Intensity Data'!$B51,'Saturation Data'!$C:$C,0))*INDEX('UEC Data'!T:T,MATCH('Intensity Data'!$B51,'UEC Data'!$C:$C,0))</f>
        <v>3.775008204713754E-3</v>
      </c>
      <c r="T51" s="7">
        <f>INDEX('Saturation Data'!U:U,MATCH('Intensity Data'!$B51,'Saturation Data'!$C:$C,0))*INDEX('UEC Data'!U:U,MATCH('Intensity Data'!$B51,'UEC Data'!$C:$C,0))</f>
        <v>0.21765159225007616</v>
      </c>
      <c r="U51" s="7">
        <f>INDEX('Saturation Data'!V:V,MATCH('Intensity Data'!$B51,'Saturation Data'!$C:$C,0))*INDEX('UEC Data'!V:V,MATCH('Intensity Data'!$B51,'UEC Data'!$C:$C,0))</f>
        <v>3.1450615642435516E-2</v>
      </c>
      <c r="V51" t="str">
        <f t="shared" si="16"/>
        <v>HVAC</v>
      </c>
      <c r="AP51" s="5" t="s">
        <v>70</v>
      </c>
      <c r="AQ51" s="5" t="s">
        <v>3</v>
      </c>
      <c r="AR51" s="5" t="s">
        <v>8</v>
      </c>
      <c r="AS51" s="2">
        <f t="shared" si="0"/>
        <v>-0.29454559779462453</v>
      </c>
      <c r="AT51" s="2">
        <f t="shared" si="1"/>
        <v>-0.44578186781899343</v>
      </c>
      <c r="AU51" s="2">
        <f t="shared" si="2"/>
        <v>-0.47566497236098326</v>
      </c>
      <c r="AV51" s="2">
        <f t="shared" si="3"/>
        <v>-0.69198421863143733</v>
      </c>
      <c r="AW51" s="2">
        <f t="shared" si="4"/>
        <v>0.44328037362565187</v>
      </c>
      <c r="AX51" s="2">
        <f t="shared" si="5"/>
        <v>-0.7974089351309932</v>
      </c>
      <c r="AY51" s="2" t="str">
        <f t="shared" si="6"/>
        <v>NA</v>
      </c>
      <c r="AZ51" s="2">
        <f t="shared" si="7"/>
        <v>-1.7055156777345815E-2</v>
      </c>
      <c r="BA51" s="2">
        <f t="shared" si="8"/>
        <v>0.35749559973886758</v>
      </c>
      <c r="BB51" s="2">
        <f t="shared" si="9"/>
        <v>-0.2919255909206101</v>
      </c>
      <c r="BC51" s="2">
        <f t="shared" si="10"/>
        <v>-3.8644805504078672E-2</v>
      </c>
      <c r="BD51" s="2">
        <f t="shared" si="11"/>
        <v>1.2835826215656572</v>
      </c>
      <c r="BE51" s="2">
        <f t="shared" si="12"/>
        <v>-0.27645702337910238</v>
      </c>
      <c r="BF51" s="2">
        <f t="shared" si="13"/>
        <v>-0.34829387769865416</v>
      </c>
      <c r="BG51" s="2" t="str">
        <f>IFERROR(#REF!/#REF!-1,"NA")</f>
        <v>NA</v>
      </c>
    </row>
    <row r="52" spans="1:59" x14ac:dyDescent="0.2">
      <c r="A52" t="str">
        <f t="shared" si="14"/>
        <v/>
      </c>
      <c r="B52" t="str">
        <f t="shared" si="15"/>
        <v>WA2021 CPACooling_Evaporative AC</v>
      </c>
      <c r="C52" t="s">
        <v>116</v>
      </c>
      <c r="D52" t="s">
        <v>114</v>
      </c>
      <c r="E52" s="3" t="s">
        <v>71</v>
      </c>
      <c r="F52" s="3" t="s">
        <v>3</v>
      </c>
      <c r="G52" s="3" t="s">
        <v>9</v>
      </c>
      <c r="H52" s="7">
        <f>INDEX('Saturation Data'!I:I,MATCH('Intensity Data'!$B52,'Saturation Data'!$C:$C,0))*INDEX('UEC Data'!I:I,MATCH('Intensity Data'!$B52,'UEC Data'!$C:$C,0))</f>
        <v>4.2930322114992923E-4</v>
      </c>
      <c r="I52" s="7">
        <f>INDEX('Saturation Data'!J:J,MATCH('Intensity Data'!$B52,'Saturation Data'!$C:$C,0))*INDEX('UEC Data'!J:J,MATCH('Intensity Data'!$B52,'UEC Data'!$C:$C,0))</f>
        <v>3.7114935945523823E-4</v>
      </c>
      <c r="J52" s="7">
        <f>INDEX('Saturation Data'!K:K,MATCH('Intensity Data'!$B52,'Saturation Data'!$C:$C,0))*INDEX('UEC Data'!K:K,MATCH('Intensity Data'!$B52,'UEC Data'!$C:$C,0))</f>
        <v>2.7209891780710878E-2</v>
      </c>
      <c r="K52" s="7">
        <f>INDEX('Saturation Data'!L:L,MATCH('Intensity Data'!$B52,'Saturation Data'!$C:$C,0))*INDEX('UEC Data'!L:L,MATCH('Intensity Data'!$B52,'UEC Data'!$C:$C,0))</f>
        <v>1.8979209770439872E-2</v>
      </c>
      <c r="L52" s="7">
        <f>INDEX('Saturation Data'!M:M,MATCH('Intensity Data'!$B52,'Saturation Data'!$C:$C,0))*INDEX('UEC Data'!M:M,MATCH('Intensity Data'!$B52,'UEC Data'!$C:$C,0))</f>
        <v>7.5770281557349287E-2</v>
      </c>
      <c r="M52" s="7">
        <f>INDEX('Saturation Data'!N:N,MATCH('Intensity Data'!$B52,'Saturation Data'!$C:$C,0))*INDEX('UEC Data'!N:N,MATCH('Intensity Data'!$B52,'UEC Data'!$C:$C,0))</f>
        <v>4.3404799240226426E-3</v>
      </c>
      <c r="N52" s="7">
        <f>INDEX('Saturation Data'!O:O,MATCH('Intensity Data'!$B52,'Saturation Data'!$C:$C,0))*INDEX('UEC Data'!O:O,MATCH('Intensity Data'!$B52,'UEC Data'!$C:$C,0))</f>
        <v>0</v>
      </c>
      <c r="O52" s="7">
        <f>INDEX('Saturation Data'!P:P,MATCH('Intensity Data'!$B52,'Saturation Data'!$C:$C,0))*INDEX('UEC Data'!P:P,MATCH('Intensity Data'!$B52,'UEC Data'!$C:$C,0))</f>
        <v>3.8964032352875013E-5</v>
      </c>
      <c r="P52" s="7">
        <f>INDEX('Saturation Data'!Q:Q,MATCH('Intensity Data'!$B52,'Saturation Data'!$C:$C,0))*INDEX('UEC Data'!Q:Q,MATCH('Intensity Data'!$B52,'UEC Data'!$C:$C,0))</f>
        <v>1.9282738343738054E-5</v>
      </c>
      <c r="Q52" s="7">
        <f>INDEX('Saturation Data'!R:R,MATCH('Intensity Data'!$B52,'Saturation Data'!$C:$C,0))*INDEX('UEC Data'!R:R,MATCH('Intensity Data'!$B52,'UEC Data'!$C:$C,0))</f>
        <v>2.0485687656906495E-3</v>
      </c>
      <c r="R52" s="7">
        <f>INDEX('Saturation Data'!S:S,MATCH('Intensity Data'!$B52,'Saturation Data'!$C:$C,0))*INDEX('UEC Data'!S:S,MATCH('Intensity Data'!$B52,'UEC Data'!$C:$C,0))</f>
        <v>0</v>
      </c>
      <c r="S52" s="7">
        <f>INDEX('Saturation Data'!T:T,MATCH('Intensity Data'!$B52,'Saturation Data'!$C:$C,0))*INDEX('UEC Data'!T:T,MATCH('Intensity Data'!$B52,'UEC Data'!$C:$C,0))</f>
        <v>1.5109330868620324E-3</v>
      </c>
      <c r="T52" s="7">
        <f>INDEX('Saturation Data'!U:U,MATCH('Intensity Data'!$B52,'Saturation Data'!$C:$C,0))*INDEX('UEC Data'!U:U,MATCH('Intensity Data'!$B52,'UEC Data'!$C:$C,0))</f>
        <v>5.5080721746128287E-3</v>
      </c>
      <c r="U52" s="7">
        <f>INDEX('Saturation Data'!V:V,MATCH('Intensity Data'!$B52,'Saturation Data'!$C:$C,0))*INDEX('UEC Data'!V:V,MATCH('Intensity Data'!$B52,'UEC Data'!$C:$C,0))</f>
        <v>4.2444486084177963E-5</v>
      </c>
      <c r="V52" t="str">
        <f t="shared" si="16"/>
        <v>HVAC</v>
      </c>
      <c r="AP52" s="5" t="s">
        <v>71</v>
      </c>
      <c r="AQ52" s="5" t="s">
        <v>3</v>
      </c>
      <c r="AR52" s="5" t="s">
        <v>9</v>
      </c>
      <c r="AS52" s="2">
        <f t="shared" si="0"/>
        <v>-0.29440237688491777</v>
      </c>
      <c r="AT52" s="2">
        <f t="shared" si="1"/>
        <v>-0.44573013414117413</v>
      </c>
      <c r="AU52" s="2">
        <f t="shared" si="2"/>
        <v>-0.47555612014618509</v>
      </c>
      <c r="AV52" s="2">
        <f t="shared" si="3"/>
        <v>26.612709787522011</v>
      </c>
      <c r="AW52" s="2">
        <f t="shared" si="4"/>
        <v>0.44342416672910967</v>
      </c>
      <c r="AX52" s="2">
        <f t="shared" si="5"/>
        <v>-0.79634249234741494</v>
      </c>
      <c r="AY52" s="2" t="str">
        <f t="shared" si="6"/>
        <v>NA</v>
      </c>
      <c r="AZ52" s="2">
        <f t="shared" si="7"/>
        <v>-1.7996929299688547E-2</v>
      </c>
      <c r="BA52" s="2">
        <f t="shared" si="8"/>
        <v>0.35619496515713034</v>
      </c>
      <c r="BB52" s="2">
        <f t="shared" si="9"/>
        <v>-0.29188198587015901</v>
      </c>
      <c r="BC52" s="2" t="str">
        <f t="shared" si="10"/>
        <v>NA</v>
      </c>
      <c r="BD52" s="2">
        <f t="shared" si="11"/>
        <v>1.2839452711006381</v>
      </c>
      <c r="BE52" s="2">
        <f t="shared" si="12"/>
        <v>-0.27631013013837769</v>
      </c>
      <c r="BF52" s="2">
        <f t="shared" si="13"/>
        <v>-0.34819354249465495</v>
      </c>
      <c r="BG52" s="2" t="str">
        <f>IFERROR(#REF!/#REF!-1,"NA")</f>
        <v>NA</v>
      </c>
    </row>
    <row r="53" spans="1:59" x14ac:dyDescent="0.2">
      <c r="A53" t="str">
        <f t="shared" si="14"/>
        <v/>
      </c>
      <c r="B53" t="str">
        <f t="shared" si="15"/>
        <v>WA2021 CPACooling_Air-Source Heat Pump</v>
      </c>
      <c r="C53" t="s">
        <v>116</v>
      </c>
      <c r="D53" t="s">
        <v>114</v>
      </c>
      <c r="E53" s="3" t="s">
        <v>72</v>
      </c>
      <c r="F53" s="3" t="s">
        <v>3</v>
      </c>
      <c r="G53" s="3" t="s">
        <v>10</v>
      </c>
      <c r="H53" s="7">
        <f>INDEX('Saturation Data'!I:I,MATCH('Intensity Data'!$B53,'Saturation Data'!$C:$C,0))*INDEX('UEC Data'!I:I,MATCH('Intensity Data'!$B53,'UEC Data'!$C:$C,0))</f>
        <v>0.32346112889682671</v>
      </c>
      <c r="I53" s="7">
        <f>INDEX('Saturation Data'!J:J,MATCH('Intensity Data'!$B53,'Saturation Data'!$C:$C,0))*INDEX('UEC Data'!J:J,MATCH('Intensity Data'!$B53,'UEC Data'!$C:$C,0))</f>
        <v>0.27962975626145686</v>
      </c>
      <c r="J53" s="7">
        <f>INDEX('Saturation Data'!K:K,MATCH('Intensity Data'!$B53,'Saturation Data'!$C:$C,0))*INDEX('UEC Data'!K:K,MATCH('Intensity Data'!$B53,'UEC Data'!$C:$C,0))</f>
        <v>7.0484948842028855E-2</v>
      </c>
      <c r="K53" s="7">
        <f>INDEX('Saturation Data'!L:L,MATCH('Intensity Data'!$B53,'Saturation Data'!$C:$C,0))*INDEX('UEC Data'!L:L,MATCH('Intensity Data'!$B53,'UEC Data'!$C:$C,0))</f>
        <v>4.9166692392356201E-2</v>
      </c>
      <c r="L53" s="7">
        <f>INDEX('Saturation Data'!M:M,MATCH('Intensity Data'!$B53,'Saturation Data'!$C:$C,0))*INDEX('UEC Data'!M:M,MATCH('Intensity Data'!$B53,'UEC Data'!$C:$C,0))</f>
        <v>0.47278820410401012</v>
      </c>
      <c r="M53" s="7">
        <f>INDEX('Saturation Data'!N:N,MATCH('Intensity Data'!$B53,'Saturation Data'!$C:$C,0))*INDEX('UEC Data'!N:N,MATCH('Intensity Data'!$B53,'UEC Data'!$C:$C,0))</f>
        <v>6.0845582927096221E-2</v>
      </c>
      <c r="N53" s="7">
        <f>INDEX('Saturation Data'!O:O,MATCH('Intensity Data'!$B53,'Saturation Data'!$C:$C,0))*INDEX('UEC Data'!O:O,MATCH('Intensity Data'!$B53,'UEC Data'!$C:$C,0))</f>
        <v>1.3687196538686592E-2</v>
      </c>
      <c r="O53" s="7">
        <f>INDEX('Saturation Data'!P:P,MATCH('Intensity Data'!$B53,'Saturation Data'!$C:$C,0))*INDEX('UEC Data'!P:P,MATCH('Intensity Data'!$B53,'UEC Data'!$C:$C,0))</f>
        <v>0.19336177011672628</v>
      </c>
      <c r="P53" s="7">
        <f>INDEX('Saturation Data'!Q:Q,MATCH('Intensity Data'!$B53,'Saturation Data'!$C:$C,0))*INDEX('UEC Data'!Q:Q,MATCH('Intensity Data'!$B53,'UEC Data'!$C:$C,0))</f>
        <v>9.5691954700056731E-2</v>
      </c>
      <c r="Q53" s="7">
        <f>INDEX('Saturation Data'!R:R,MATCH('Intensity Data'!$B53,'Saturation Data'!$C:$C,0))*INDEX('UEC Data'!R:R,MATCH('Intensity Data'!$B53,'UEC Data'!$C:$C,0))</f>
        <v>5.4983436286591483E-2</v>
      </c>
      <c r="R53" s="7">
        <f>INDEX('Saturation Data'!S:S,MATCH('Intensity Data'!$B53,'Saturation Data'!$C:$C,0))*INDEX('UEC Data'!S:S,MATCH('Intensity Data'!$B53,'UEC Data'!$C:$C,0))</f>
        <v>2.8884420372651983E-2</v>
      </c>
      <c r="S53" s="7">
        <f>INDEX('Saturation Data'!T:T,MATCH('Intensity Data'!$B53,'Saturation Data'!$C:$C,0))*INDEX('UEC Data'!T:T,MATCH('Intensity Data'!$B53,'UEC Data'!$C:$C,0))</f>
        <v>5.9141795207182143E-2</v>
      </c>
      <c r="T53" s="7">
        <f>INDEX('Saturation Data'!U:U,MATCH('Intensity Data'!$B53,'Saturation Data'!$C:$C,0))*INDEX('UEC Data'!U:U,MATCH('Intensity Data'!$B53,'UEC Data'!$C:$C,0))</f>
        <v>4.1500905557455496</v>
      </c>
      <c r="U53" s="7">
        <f>INDEX('Saturation Data'!V:V,MATCH('Intensity Data'!$B53,'Saturation Data'!$C:$C,0))*INDEX('UEC Data'!V:V,MATCH('Intensity Data'!$B53,'UEC Data'!$C:$C,0))</f>
        <v>6.6567298685492798E-2</v>
      </c>
      <c r="V53" t="str">
        <f t="shared" si="16"/>
        <v>HVAC</v>
      </c>
      <c r="AP53" s="5" t="s">
        <v>72</v>
      </c>
      <c r="AQ53" s="5" t="s">
        <v>3</v>
      </c>
      <c r="AR53" s="5" t="s">
        <v>10</v>
      </c>
      <c r="AS53" s="2">
        <f t="shared" si="0"/>
        <v>-0.29454559779462453</v>
      </c>
      <c r="AT53" s="2">
        <f t="shared" si="1"/>
        <v>-0.44578186781899343</v>
      </c>
      <c r="AU53" s="2">
        <f t="shared" si="2"/>
        <v>-0.47566497236098337</v>
      </c>
      <c r="AV53" s="2">
        <f t="shared" si="3"/>
        <v>-0.90499608230751816</v>
      </c>
      <c r="AW53" s="2">
        <f t="shared" si="4"/>
        <v>0.44328037362565187</v>
      </c>
      <c r="AX53" s="2">
        <f t="shared" si="5"/>
        <v>-0.7974089351309932</v>
      </c>
      <c r="AY53" s="2">
        <f t="shared" si="6"/>
        <v>-0.57346693600240095</v>
      </c>
      <c r="AZ53" s="2">
        <f t="shared" si="7"/>
        <v>-1.7055156777345815E-2</v>
      </c>
      <c r="BA53" s="2">
        <f t="shared" si="8"/>
        <v>0.35749559973886713</v>
      </c>
      <c r="BB53" s="2">
        <f t="shared" si="9"/>
        <v>-0.29192559092060999</v>
      </c>
      <c r="BC53" s="2">
        <f t="shared" si="10"/>
        <v>-3.8644805504078561E-2</v>
      </c>
      <c r="BD53" s="2">
        <f t="shared" si="11"/>
        <v>1.2835826215656567</v>
      </c>
      <c r="BE53" s="2">
        <f t="shared" si="12"/>
        <v>-0.27645702337910238</v>
      </c>
      <c r="BF53" s="2">
        <f t="shared" si="13"/>
        <v>-0.34829387769865416</v>
      </c>
      <c r="BG53" s="2" t="str">
        <f>IFERROR(#REF!/#REF!-1,"NA")</f>
        <v>NA</v>
      </c>
    </row>
    <row r="54" spans="1:59" x14ac:dyDescent="0.2">
      <c r="A54" t="str">
        <f t="shared" si="14"/>
        <v/>
      </c>
      <c r="B54" t="str">
        <f t="shared" si="15"/>
        <v>WA2021 CPACooling_Geothermal Heat Pump</v>
      </c>
      <c r="C54" t="s">
        <v>116</v>
      </c>
      <c r="D54" t="s">
        <v>114</v>
      </c>
      <c r="E54" s="3" t="s">
        <v>73</v>
      </c>
      <c r="F54" s="3" t="s">
        <v>3</v>
      </c>
      <c r="G54" s="3" t="s">
        <v>11</v>
      </c>
      <c r="H54" s="7">
        <f>INDEX('Saturation Data'!I:I,MATCH('Intensity Data'!$B54,'Saturation Data'!$C:$C,0))*INDEX('UEC Data'!I:I,MATCH('Intensity Data'!$B54,'UEC Data'!$C:$C,0))</f>
        <v>0.15229111185011623</v>
      </c>
      <c r="I54" s="7">
        <f>INDEX('Saturation Data'!J:J,MATCH('Intensity Data'!$B54,'Saturation Data'!$C:$C,0))*INDEX('UEC Data'!J:J,MATCH('Intensity Data'!$B54,'UEC Data'!$C:$C,0))</f>
        <v>0.13164834721671689</v>
      </c>
      <c r="J54" s="7">
        <f>INDEX('Saturation Data'!K:K,MATCH('Intensity Data'!$B54,'Saturation Data'!$C:$C,0))*INDEX('UEC Data'!K:K,MATCH('Intensity Data'!$B54,'UEC Data'!$C:$C,0))</f>
        <v>0</v>
      </c>
      <c r="K54" s="7">
        <f>INDEX('Saturation Data'!L:L,MATCH('Intensity Data'!$B54,'Saturation Data'!$C:$C,0))*INDEX('UEC Data'!L:L,MATCH('Intensity Data'!$B54,'UEC Data'!$C:$C,0))</f>
        <v>0</v>
      </c>
      <c r="L54" s="7">
        <f>INDEX('Saturation Data'!M:M,MATCH('Intensity Data'!$B54,'Saturation Data'!$C:$C,0))*INDEX('UEC Data'!M:M,MATCH('Intensity Data'!$B54,'UEC Data'!$C:$C,0))</f>
        <v>0</v>
      </c>
      <c r="M54" s="7">
        <f>INDEX('Saturation Data'!N:N,MATCH('Intensity Data'!$B54,'Saturation Data'!$C:$C,0))*INDEX('UEC Data'!N:N,MATCH('Intensity Data'!$B54,'UEC Data'!$C:$C,0))</f>
        <v>0</v>
      </c>
      <c r="N54" s="7">
        <f>INDEX('Saturation Data'!O:O,MATCH('Intensity Data'!$B54,'Saturation Data'!$C:$C,0))*INDEX('UEC Data'!O:O,MATCH('Intensity Data'!$B54,'UEC Data'!$C:$C,0))</f>
        <v>1.600216371641949E-2</v>
      </c>
      <c r="O54" s="7">
        <f>INDEX('Saturation Data'!P:P,MATCH('Intensity Data'!$B54,'Saturation Data'!$C:$C,0))*INDEX('UEC Data'!P:P,MATCH('Intensity Data'!$B54,'UEC Data'!$C:$C,0))</f>
        <v>0.10911351408660891</v>
      </c>
      <c r="P54" s="7">
        <f>INDEX('Saturation Data'!Q:Q,MATCH('Intensity Data'!$B54,'Saturation Data'!$C:$C,0))*INDEX('UEC Data'!Q:Q,MATCH('Intensity Data'!$B54,'UEC Data'!$C:$C,0))</f>
        <v>5.3998706367017195E-2</v>
      </c>
      <c r="Q54" s="7">
        <f>INDEX('Saturation Data'!R:R,MATCH('Intensity Data'!$B54,'Saturation Data'!$C:$C,0))*INDEX('UEC Data'!R:R,MATCH('Intensity Data'!$B54,'UEC Data'!$C:$C,0))</f>
        <v>5.7482876821427061E-2</v>
      </c>
      <c r="R54" s="7">
        <f>INDEX('Saturation Data'!S:S,MATCH('Intensity Data'!$B54,'Saturation Data'!$C:$C,0))*INDEX('UEC Data'!S:S,MATCH('Intensity Data'!$B54,'UEC Data'!$C:$C,0))</f>
        <v>0</v>
      </c>
      <c r="S54" s="7">
        <f>INDEX('Saturation Data'!T:T,MATCH('Intensity Data'!$B54,'Saturation Data'!$C:$C,0))*INDEX('UEC Data'!T:T,MATCH('Intensity Data'!$B54,'UEC Data'!$C:$C,0))</f>
        <v>0</v>
      </c>
      <c r="T54" s="7">
        <f>INDEX('Saturation Data'!U:U,MATCH('Intensity Data'!$B54,'Saturation Data'!$C:$C,0))*INDEX('UEC Data'!U:U,MATCH('Intensity Data'!$B54,'UEC Data'!$C:$C,0))</f>
        <v>1.9539346417564458</v>
      </c>
      <c r="U54" s="7">
        <f>INDEX('Saturation Data'!V:V,MATCH('Intensity Data'!$B54,'Saturation Data'!$C:$C,0))*INDEX('UEC Data'!V:V,MATCH('Intensity Data'!$B54,'UEC Data'!$C:$C,0))</f>
        <v>9.9146194418467323E-3</v>
      </c>
      <c r="V54" t="str">
        <f t="shared" si="16"/>
        <v>HVAC</v>
      </c>
      <c r="AP54" s="5" t="s">
        <v>73</v>
      </c>
      <c r="AQ54" s="5" t="s">
        <v>3</v>
      </c>
      <c r="AR54" s="5" t="s">
        <v>11</v>
      </c>
      <c r="AS54" s="2">
        <f t="shared" si="0"/>
        <v>1.6457362839570555E-2</v>
      </c>
      <c r="AT54" s="2">
        <f t="shared" si="1"/>
        <v>-0.20134838760408402</v>
      </c>
      <c r="AU54" s="2" t="str">
        <f t="shared" si="2"/>
        <v>NA</v>
      </c>
      <c r="AV54" s="2">
        <f t="shared" si="3"/>
        <v>-1</v>
      </c>
      <c r="AW54" s="2" t="str">
        <f t="shared" si="4"/>
        <v>NA</v>
      </c>
      <c r="AX54" s="2" t="str">
        <f t="shared" si="5"/>
        <v>NA</v>
      </c>
      <c r="AY54" s="2">
        <f t="shared" si="6"/>
        <v>-0.45371741836134694</v>
      </c>
      <c r="AZ54" s="2">
        <f t="shared" si="7"/>
        <v>0.25860875134668326</v>
      </c>
      <c r="BA54" s="2">
        <f t="shared" si="8"/>
        <v>0.73820113460723924</v>
      </c>
      <c r="BB54" s="2">
        <f t="shared" si="9"/>
        <v>-0.26860555873132486</v>
      </c>
      <c r="BC54" s="2" t="str">
        <f t="shared" si="10"/>
        <v>NA</v>
      </c>
      <c r="BD54" s="2" t="str">
        <f t="shared" si="11"/>
        <v>NA</v>
      </c>
      <c r="BE54" s="2">
        <f t="shared" si="12"/>
        <v>4.2520372143149077E-2</v>
      </c>
      <c r="BF54" s="2">
        <f t="shared" si="13"/>
        <v>-0.16643853416112575</v>
      </c>
      <c r="BG54" s="2" t="str">
        <f>IFERROR(#REF!/#REF!-1,"NA")</f>
        <v>NA</v>
      </c>
    </row>
    <row r="55" spans="1:59" x14ac:dyDescent="0.2">
      <c r="A55" t="str">
        <f t="shared" si="14"/>
        <v/>
      </c>
      <c r="B55" t="str">
        <f t="shared" si="15"/>
        <v>WA2021 CPAHeating_Electric Furnace</v>
      </c>
      <c r="C55" t="s">
        <v>116</v>
      </c>
      <c r="D55" t="s">
        <v>114</v>
      </c>
      <c r="E55" s="3" t="s">
        <v>74</v>
      </c>
      <c r="F55" s="3" t="s">
        <v>12</v>
      </c>
      <c r="G55" s="3" t="s">
        <v>13</v>
      </c>
      <c r="H55" s="7">
        <f>INDEX('Saturation Data'!I:I,MATCH('Intensity Data'!$B55,'Saturation Data'!$C:$C,0))*INDEX('UEC Data'!I:I,MATCH('Intensity Data'!$B55,'UEC Data'!$C:$C,0))</f>
        <v>2.1181297157609958E-2</v>
      </c>
      <c r="I55" s="7">
        <f>INDEX('Saturation Data'!J:J,MATCH('Intensity Data'!$B55,'Saturation Data'!$C:$C,0))*INDEX('UEC Data'!J:J,MATCH('Intensity Data'!$B55,'UEC Data'!$C:$C,0))</f>
        <v>5.351726411244858E-2</v>
      </c>
      <c r="J55" s="7">
        <f>INDEX('Saturation Data'!K:K,MATCH('Intensity Data'!$B55,'Saturation Data'!$C:$C,0))*INDEX('UEC Data'!K:K,MATCH('Intensity Data'!$B55,'UEC Data'!$C:$C,0))</f>
        <v>2.0897067116370033E-2</v>
      </c>
      <c r="K55" s="7">
        <f>INDEX('Saturation Data'!L:L,MATCH('Intensity Data'!$B55,'Saturation Data'!$C:$C,0))*INDEX('UEC Data'!L:L,MATCH('Intensity Data'!$B55,'UEC Data'!$C:$C,0))</f>
        <v>3.0489593764268758E-2</v>
      </c>
      <c r="L55" s="7">
        <f>INDEX('Saturation Data'!M:M,MATCH('Intensity Data'!$B55,'Saturation Data'!$C:$C,0))*INDEX('UEC Data'!M:M,MATCH('Intensity Data'!$B55,'UEC Data'!$C:$C,0))</f>
        <v>0.14566951815407136</v>
      </c>
      <c r="M55" s="7">
        <f>INDEX('Saturation Data'!N:N,MATCH('Intensity Data'!$B55,'Saturation Data'!$C:$C,0))*INDEX('UEC Data'!N:N,MATCH('Intensity Data'!$B55,'UEC Data'!$C:$C,0))</f>
        <v>7.306096401534054E-2</v>
      </c>
      <c r="N55" s="7">
        <f>INDEX('Saturation Data'!O:O,MATCH('Intensity Data'!$B55,'Saturation Data'!$C:$C,0))*INDEX('UEC Data'!O:O,MATCH('Intensity Data'!$B55,'UEC Data'!$C:$C,0))</f>
        <v>0.12868667489063201</v>
      </c>
      <c r="O55" s="7">
        <f>INDEX('Saturation Data'!P:P,MATCH('Intensity Data'!$B55,'Saturation Data'!$C:$C,0))*INDEX('UEC Data'!P:P,MATCH('Intensity Data'!$B55,'UEC Data'!$C:$C,0))</f>
        <v>0</v>
      </c>
      <c r="P55" s="7">
        <f>INDEX('Saturation Data'!Q:Q,MATCH('Intensity Data'!$B55,'Saturation Data'!$C:$C,0))*INDEX('UEC Data'!Q:Q,MATCH('Intensity Data'!$B55,'UEC Data'!$C:$C,0))</f>
        <v>0</v>
      </c>
      <c r="Q55" s="7">
        <f>INDEX('Saturation Data'!R:R,MATCH('Intensity Data'!$B55,'Saturation Data'!$C:$C,0))*INDEX('UEC Data'!R:R,MATCH('Intensity Data'!$B55,'UEC Data'!$C:$C,0))</f>
        <v>5.6198747530129843E-2</v>
      </c>
      <c r="R55" s="7">
        <f>INDEX('Saturation Data'!S:S,MATCH('Intensity Data'!$B55,'Saturation Data'!$C:$C,0))*INDEX('UEC Data'!S:S,MATCH('Intensity Data'!$B55,'UEC Data'!$C:$C,0))</f>
        <v>1.2974297252773395E-2</v>
      </c>
      <c r="S55" s="7">
        <f>INDEX('Saturation Data'!T:T,MATCH('Intensity Data'!$B55,'Saturation Data'!$C:$C,0))*INDEX('UEC Data'!T:T,MATCH('Intensity Data'!$B55,'UEC Data'!$C:$C,0))</f>
        <v>9.4945542722014772E-3</v>
      </c>
      <c r="T55" s="7">
        <f>INDEX('Saturation Data'!U:U,MATCH('Intensity Data'!$B55,'Saturation Data'!$C:$C,0))*INDEX('UEC Data'!U:U,MATCH('Intensity Data'!$B55,'UEC Data'!$C:$C,0))</f>
        <v>1.9857524664737843E-2</v>
      </c>
      <c r="U55" s="7">
        <f>INDEX('Saturation Data'!V:V,MATCH('Intensity Data'!$B55,'Saturation Data'!$C:$C,0))*INDEX('UEC Data'!V:V,MATCH('Intensity Data'!$B55,'UEC Data'!$C:$C,0))</f>
        <v>0.21132435784935083</v>
      </c>
      <c r="V55" t="str">
        <f t="shared" si="16"/>
        <v>HVAC</v>
      </c>
      <c r="AP55" s="5" t="s">
        <v>74</v>
      </c>
      <c r="AQ55" s="5" t="s">
        <v>12</v>
      </c>
      <c r="AR55" s="5" t="s">
        <v>13</v>
      </c>
      <c r="AS55" s="2">
        <f t="shared" si="0"/>
        <v>-0.69551941859868571</v>
      </c>
      <c r="AT55" s="2">
        <f t="shared" si="1"/>
        <v>-0.30896723067344078</v>
      </c>
      <c r="AU55" s="2">
        <f t="shared" si="2"/>
        <v>-0.8812798824011554</v>
      </c>
      <c r="AV55" s="2">
        <f t="shared" si="3"/>
        <v>-0.22379195023131093</v>
      </c>
      <c r="AW55" s="2">
        <f t="shared" si="4"/>
        <v>-0.84099639177491137</v>
      </c>
      <c r="AX55" s="2">
        <f t="shared" si="5"/>
        <v>-0.84525226297948197</v>
      </c>
      <c r="AY55" s="2">
        <f t="shared" si="6"/>
        <v>-0.74696501990751374</v>
      </c>
      <c r="AZ55" s="2" t="str">
        <f t="shared" si="7"/>
        <v>NA</v>
      </c>
      <c r="BA55" s="2" t="str">
        <f t="shared" si="8"/>
        <v>NA</v>
      </c>
      <c r="BB55" s="2">
        <f t="shared" si="9"/>
        <v>0.29244271500641705</v>
      </c>
      <c r="BC55" s="2">
        <f t="shared" si="10"/>
        <v>-0.9278240854896046</v>
      </c>
      <c r="BD55" s="2">
        <f t="shared" si="11"/>
        <v>-0.91819914504389688</v>
      </c>
      <c r="BE55" s="2">
        <f t="shared" si="12"/>
        <v>-0.53450068885704438</v>
      </c>
      <c r="BF55" s="2">
        <f t="shared" si="13"/>
        <v>-0.64448569055481864</v>
      </c>
      <c r="BG55" s="2" t="str">
        <f>IFERROR(#REF!/#REF!-1,"NA")</f>
        <v>NA</v>
      </c>
    </row>
    <row r="56" spans="1:59" x14ac:dyDescent="0.2">
      <c r="A56" t="str">
        <f t="shared" si="14"/>
        <v/>
      </c>
      <c r="B56" t="str">
        <f t="shared" si="15"/>
        <v>WA2021 CPAHeating_Electric Room Heat</v>
      </c>
      <c r="C56" t="s">
        <v>116</v>
      </c>
      <c r="D56" t="s">
        <v>114</v>
      </c>
      <c r="E56" s="3" t="s">
        <v>75</v>
      </c>
      <c r="F56" s="3" t="s">
        <v>12</v>
      </c>
      <c r="G56" s="3" t="s">
        <v>14</v>
      </c>
      <c r="H56" s="7">
        <f>INDEX('Saturation Data'!I:I,MATCH('Intensity Data'!$B56,'Saturation Data'!$C:$C,0))*INDEX('UEC Data'!I:I,MATCH('Intensity Data'!$B56,'UEC Data'!$C:$C,0))</f>
        <v>0.38870134079461083</v>
      </c>
      <c r="I56" s="7">
        <f>INDEX('Saturation Data'!J:J,MATCH('Intensity Data'!$B56,'Saturation Data'!$C:$C,0))*INDEX('UEC Data'!J:J,MATCH('Intensity Data'!$B56,'UEC Data'!$C:$C,0))</f>
        <v>0.98210379474773113</v>
      </c>
      <c r="J56" s="7">
        <f>INDEX('Saturation Data'!K:K,MATCH('Intensity Data'!$B56,'Saturation Data'!$C:$C,0))*INDEX('UEC Data'!K:K,MATCH('Intensity Data'!$B56,'UEC Data'!$C:$C,0))</f>
        <v>0.23272032045456295</v>
      </c>
      <c r="K56" s="7">
        <f>INDEX('Saturation Data'!L:L,MATCH('Intensity Data'!$B56,'Saturation Data'!$C:$C,0))*INDEX('UEC Data'!L:L,MATCH('Intensity Data'!$B56,'UEC Data'!$C:$C,0))</f>
        <v>0.33954755429730449</v>
      </c>
      <c r="L56" s="7">
        <f>INDEX('Saturation Data'!M:M,MATCH('Intensity Data'!$B56,'Saturation Data'!$C:$C,0))*INDEX('UEC Data'!M:M,MATCH('Intensity Data'!$B56,'UEC Data'!$C:$C,0))</f>
        <v>1.2571573986498255E-2</v>
      </c>
      <c r="M56" s="7">
        <f>INDEX('Saturation Data'!N:N,MATCH('Intensity Data'!$B56,'Saturation Data'!$C:$C,0))*INDEX('UEC Data'!N:N,MATCH('Intensity Data'!$B56,'UEC Data'!$C:$C,0))</f>
        <v>1.2812661669685329E-2</v>
      </c>
      <c r="N56" s="7">
        <f>INDEX('Saturation Data'!O:O,MATCH('Intensity Data'!$B56,'Saturation Data'!$C:$C,0))*INDEX('UEC Data'!O:O,MATCH('Intensity Data'!$B56,'UEC Data'!$C:$C,0))</f>
        <v>2.5252487223436449E-3</v>
      </c>
      <c r="O56" s="7">
        <f>INDEX('Saturation Data'!P:P,MATCH('Intensity Data'!$B56,'Saturation Data'!$C:$C,0))*INDEX('UEC Data'!P:P,MATCH('Intensity Data'!$B56,'UEC Data'!$C:$C,0))</f>
        <v>0.3722928593324486</v>
      </c>
      <c r="P56" s="7">
        <f>INDEX('Saturation Data'!Q:Q,MATCH('Intensity Data'!$B56,'Saturation Data'!$C:$C,0))*INDEX('UEC Data'!Q:Q,MATCH('Intensity Data'!$B56,'UEC Data'!$C:$C,0))</f>
        <v>0.21846243915825395</v>
      </c>
      <c r="Q56" s="7">
        <f>INDEX('Saturation Data'!R:R,MATCH('Intensity Data'!$B56,'Saturation Data'!$C:$C,0))*INDEX('UEC Data'!R:R,MATCH('Intensity Data'!$B56,'UEC Data'!$C:$C,0))</f>
        <v>1.8990849304685113</v>
      </c>
      <c r="R56" s="7">
        <f>INDEX('Saturation Data'!S:S,MATCH('Intensity Data'!$B56,'Saturation Data'!$C:$C,0))*INDEX('UEC Data'!S:S,MATCH('Intensity Data'!$B56,'UEC Data'!$C:$C,0))</f>
        <v>6.6836055236487169E-2</v>
      </c>
      <c r="S56" s="7">
        <f>INDEX('Saturation Data'!T:T,MATCH('Intensity Data'!$B56,'Saturation Data'!$C:$C,0))*INDEX('UEC Data'!T:T,MATCH('Intensity Data'!$B56,'UEC Data'!$C:$C,0))</f>
        <v>4.8910437414792167E-2</v>
      </c>
      <c r="T56" s="7">
        <f>INDEX('Saturation Data'!U:U,MATCH('Intensity Data'!$B56,'Saturation Data'!$C:$C,0))*INDEX('UEC Data'!U:U,MATCH('Intensity Data'!$B56,'UEC Data'!$C:$C,0))</f>
        <v>0.36440858199624099</v>
      </c>
      <c r="U56" s="7">
        <f>INDEX('Saturation Data'!V:V,MATCH('Intensity Data'!$B56,'Saturation Data'!$C:$C,0))*INDEX('UEC Data'!V:V,MATCH('Intensity Data'!$B56,'UEC Data'!$C:$C,0))</f>
        <v>0.2389750626137252</v>
      </c>
      <c r="V56" t="str">
        <f t="shared" si="16"/>
        <v>HVAC</v>
      </c>
      <c r="AP56" s="5" t="s">
        <v>75</v>
      </c>
      <c r="AQ56" s="5" t="s">
        <v>12</v>
      </c>
      <c r="AR56" s="5" t="s">
        <v>14</v>
      </c>
      <c r="AS56" s="2">
        <f t="shared" si="0"/>
        <v>-0.69551941859868571</v>
      </c>
      <c r="AT56" s="2">
        <f t="shared" si="1"/>
        <v>-0.30896723067344078</v>
      </c>
      <c r="AU56" s="2">
        <f t="shared" si="2"/>
        <v>-0.8812798824011554</v>
      </c>
      <c r="AV56" s="2">
        <f t="shared" si="3"/>
        <v>-0.52895366898674712</v>
      </c>
      <c r="AW56" s="2">
        <f t="shared" si="4"/>
        <v>-0.84099639177491126</v>
      </c>
      <c r="AX56" s="2">
        <f t="shared" si="5"/>
        <v>-0.84525226297948197</v>
      </c>
      <c r="AY56" s="2">
        <f t="shared" si="6"/>
        <v>-0.74696501990751363</v>
      </c>
      <c r="AZ56" s="2">
        <f t="shared" si="7"/>
        <v>-0.59228765886042289</v>
      </c>
      <c r="BA56" s="2">
        <f t="shared" si="8"/>
        <v>-0.19702442795538255</v>
      </c>
      <c r="BB56" s="2">
        <f t="shared" si="9"/>
        <v>0.29244271500641728</v>
      </c>
      <c r="BC56" s="2">
        <f t="shared" si="10"/>
        <v>-0.9278240854896046</v>
      </c>
      <c r="BD56" s="2">
        <f t="shared" si="11"/>
        <v>-0.91819914504389688</v>
      </c>
      <c r="BE56" s="2">
        <f t="shared" si="12"/>
        <v>-0.53450068885704438</v>
      </c>
      <c r="BF56" s="2">
        <f t="shared" si="13"/>
        <v>-0.64448569055481864</v>
      </c>
      <c r="BG56" s="2" t="str">
        <f>IFERROR(#REF!/#REF!-1,"NA")</f>
        <v>NA</v>
      </c>
    </row>
    <row r="57" spans="1:59" x14ac:dyDescent="0.2">
      <c r="A57" t="str">
        <f t="shared" si="14"/>
        <v/>
      </c>
      <c r="B57" t="str">
        <f t="shared" si="15"/>
        <v>WA2021 CPAHeating_PTHP</v>
      </c>
      <c r="C57" t="s">
        <v>116</v>
      </c>
      <c r="D57" t="s">
        <v>114</v>
      </c>
      <c r="E57" s="3" t="s">
        <v>76</v>
      </c>
      <c r="F57" s="3" t="s">
        <v>12</v>
      </c>
      <c r="G57" s="3" t="s">
        <v>8</v>
      </c>
      <c r="H57" s="7">
        <f>INDEX('Saturation Data'!I:I,MATCH('Intensity Data'!$B57,'Saturation Data'!$C:$C,0))*INDEX('UEC Data'!I:I,MATCH('Intensity Data'!$B57,'UEC Data'!$C:$C,0))</f>
        <v>1.0062970081873065E-2</v>
      </c>
      <c r="I57" s="7">
        <f>INDEX('Saturation Data'!J:J,MATCH('Intensity Data'!$B57,'Saturation Data'!$C:$C,0))*INDEX('UEC Data'!J:J,MATCH('Intensity Data'!$B57,'UEC Data'!$C:$C,0))</f>
        <v>1.4801183381962794E-2</v>
      </c>
      <c r="J57" s="7">
        <f>INDEX('Saturation Data'!K:K,MATCH('Intensity Data'!$B57,'Saturation Data'!$C:$C,0))*INDEX('UEC Data'!K:K,MATCH('Intensity Data'!$B57,'UEC Data'!$C:$C,0))</f>
        <v>4.8311724660164181E-3</v>
      </c>
      <c r="K57" s="7">
        <f>INDEX('Saturation Data'!L:L,MATCH('Intensity Data'!$B57,'Saturation Data'!$C:$C,0))*INDEX('UEC Data'!L:L,MATCH('Intensity Data'!$B57,'UEC Data'!$C:$C,0))</f>
        <v>1.102432303996298E-2</v>
      </c>
      <c r="L57" s="7">
        <f>INDEX('Saturation Data'!M:M,MATCH('Intensity Data'!$B57,'Saturation Data'!$C:$C,0))*INDEX('UEC Data'!M:M,MATCH('Intensity Data'!$B57,'UEC Data'!$C:$C,0))</f>
        <v>4.6366181637238504E-2</v>
      </c>
      <c r="M57" s="7">
        <f>INDEX('Saturation Data'!N:N,MATCH('Intensity Data'!$B57,'Saturation Data'!$C:$C,0))*INDEX('UEC Data'!N:N,MATCH('Intensity Data'!$B57,'UEC Data'!$C:$C,0))</f>
        <v>3.4323150613148161E-3</v>
      </c>
      <c r="N57" s="7">
        <f>INDEX('Saturation Data'!O:O,MATCH('Intensity Data'!$B57,'Saturation Data'!$C:$C,0))*INDEX('UEC Data'!O:O,MATCH('Intensity Data'!$B57,'UEC Data'!$C:$C,0))</f>
        <v>0</v>
      </c>
      <c r="O57" s="7">
        <f>INDEX('Saturation Data'!P:P,MATCH('Intensity Data'!$B57,'Saturation Data'!$C:$C,0))*INDEX('UEC Data'!P:P,MATCH('Intensity Data'!$B57,'UEC Data'!$C:$C,0))</f>
        <v>7.2449166443715143E-2</v>
      </c>
      <c r="P57" s="7">
        <f>INDEX('Saturation Data'!Q:Q,MATCH('Intensity Data'!$B57,'Saturation Data'!$C:$C,0))*INDEX('UEC Data'!Q:Q,MATCH('Intensity Data'!$B57,'UEC Data'!$C:$C,0))</f>
        <v>5.1092379205416004E-2</v>
      </c>
      <c r="Q57" s="7">
        <f>INDEX('Saturation Data'!R:R,MATCH('Intensity Data'!$B57,'Saturation Data'!$C:$C,0))*INDEX('UEC Data'!R:R,MATCH('Intensity Data'!$B57,'UEC Data'!$C:$C,0))</f>
        <v>0.40090540767393928</v>
      </c>
      <c r="R57" s="7">
        <f>INDEX('Saturation Data'!S:S,MATCH('Intensity Data'!$B57,'Saturation Data'!$C:$C,0))*INDEX('UEC Data'!S:S,MATCH('Intensity Data'!$B57,'UEC Data'!$C:$C,0))</f>
        <v>6.1725974841423878E-3</v>
      </c>
      <c r="S57" s="7">
        <f>INDEX('Saturation Data'!T:T,MATCH('Intensity Data'!$B57,'Saturation Data'!$C:$C,0))*INDEX('UEC Data'!T:T,MATCH('Intensity Data'!$B57,'UEC Data'!$C:$C,0))</f>
        <v>7.6841328364278224E-4</v>
      </c>
      <c r="T57" s="7">
        <f>INDEX('Saturation Data'!U:U,MATCH('Intensity Data'!$B57,'Saturation Data'!$C:$C,0))*INDEX('UEC Data'!U:U,MATCH('Intensity Data'!$B57,'UEC Data'!$C:$C,0))</f>
        <v>1.0759210656409401E-2</v>
      </c>
      <c r="U57" s="7">
        <f>INDEX('Saturation Data'!V:V,MATCH('Intensity Data'!$B57,'Saturation Data'!$C:$C,0))*INDEX('UEC Data'!V:V,MATCH('Intensity Data'!$B57,'UEC Data'!$C:$C,0))</f>
        <v>3.7359383479166626E-2</v>
      </c>
      <c r="V57" t="str">
        <f t="shared" si="16"/>
        <v>HVAC</v>
      </c>
      <c r="AP57" s="5" t="s">
        <v>76</v>
      </c>
      <c r="AQ57" s="5" t="s">
        <v>12</v>
      </c>
      <c r="AR57" s="5" t="s">
        <v>8</v>
      </c>
      <c r="AS57" s="2">
        <f t="shared" si="0"/>
        <v>-0.68562008941949037</v>
      </c>
      <c r="AT57" s="2">
        <f t="shared" si="1"/>
        <v>-0.60895519445760971</v>
      </c>
      <c r="AU57" s="2">
        <f t="shared" si="2"/>
        <v>-0.82934996375379899</v>
      </c>
      <c r="AV57" s="2">
        <f t="shared" si="3"/>
        <v>-0.72025109804412091</v>
      </c>
      <c r="AW57" s="2">
        <f t="shared" si="4"/>
        <v>-0.19937183218749976</v>
      </c>
      <c r="AX57" s="2">
        <f t="shared" si="5"/>
        <v>-0.84059601931701411</v>
      </c>
      <c r="AY57" s="2" t="str">
        <f t="shared" si="6"/>
        <v>NA</v>
      </c>
      <c r="AZ57" s="2">
        <f t="shared" si="7"/>
        <v>-0.52147594066704173</v>
      </c>
      <c r="BA57" s="2">
        <f t="shared" si="8"/>
        <v>-0.19671722553830151</v>
      </c>
      <c r="BB57" s="2">
        <f t="shared" si="9"/>
        <v>0.27032598730667456</v>
      </c>
      <c r="BC57" s="2">
        <f t="shared" si="10"/>
        <v>-0.66286094332837164</v>
      </c>
      <c r="BD57" s="2">
        <f t="shared" si="11"/>
        <v>-0.87025687956016495</v>
      </c>
      <c r="BE57" s="2">
        <f t="shared" si="12"/>
        <v>-0.51936628884872604</v>
      </c>
      <c r="BF57" s="2">
        <f t="shared" si="13"/>
        <v>-0.60051399555628815</v>
      </c>
      <c r="BG57" s="2" t="str">
        <f>IFERROR(#REF!/#REF!-1,"NA")</f>
        <v>NA</v>
      </c>
    </row>
    <row r="58" spans="1:59" x14ac:dyDescent="0.2">
      <c r="A58" t="str">
        <f t="shared" si="14"/>
        <v/>
      </c>
      <c r="B58" t="str">
        <f t="shared" si="15"/>
        <v>WA2021 CPAHeating_Air-Source Heat Pump</v>
      </c>
      <c r="C58" t="s">
        <v>116</v>
      </c>
      <c r="D58" t="s">
        <v>114</v>
      </c>
      <c r="E58" s="3" t="s">
        <v>77</v>
      </c>
      <c r="F58" s="3" t="s">
        <v>12</v>
      </c>
      <c r="G58" s="3" t="s">
        <v>10</v>
      </c>
      <c r="H58" s="7">
        <f>INDEX('Saturation Data'!I:I,MATCH('Intensity Data'!$B58,'Saturation Data'!$C:$C,0))*INDEX('UEC Data'!I:I,MATCH('Intensity Data'!$B58,'UEC Data'!$C:$C,0))</f>
        <v>0.21319616909960742</v>
      </c>
      <c r="I58" s="7">
        <f>INDEX('Saturation Data'!J:J,MATCH('Intensity Data'!$B58,'Saturation Data'!$C:$C,0))*INDEX('UEC Data'!J:J,MATCH('Intensity Data'!$B58,'UEC Data'!$C:$C,0))</f>
        <v>0.31358093778490903</v>
      </c>
      <c r="J58" s="7">
        <f>INDEX('Saturation Data'!K:K,MATCH('Intensity Data'!$B58,'Saturation Data'!$C:$C,0))*INDEX('UEC Data'!K:K,MATCH('Intensity Data'!$B58,'UEC Data'!$C:$C,0))</f>
        <v>3.1569979721375568E-2</v>
      </c>
      <c r="K58" s="7">
        <f>INDEX('Saturation Data'!L:L,MATCH('Intensity Data'!$B58,'Saturation Data'!$C:$C,0))*INDEX('UEC Data'!L:L,MATCH('Intensity Data'!$B58,'UEC Data'!$C:$C,0))</f>
        <v>7.2039998004977443E-2</v>
      </c>
      <c r="L58" s="7">
        <f>INDEX('Saturation Data'!M:M,MATCH('Intensity Data'!$B58,'Saturation Data'!$C:$C,0))*INDEX('UEC Data'!M:M,MATCH('Intensity Data'!$B58,'UEC Data'!$C:$C,0))</f>
        <v>0.22027721714267273</v>
      </c>
      <c r="M58" s="7">
        <f>INDEX('Saturation Data'!N:N,MATCH('Intensity Data'!$B58,'Saturation Data'!$C:$C,0))*INDEX('UEC Data'!N:N,MATCH('Intensity Data'!$B58,'UEC Data'!$C:$C,0))</f>
        <v>4.379833658773314E-2</v>
      </c>
      <c r="N58" s="7">
        <f>INDEX('Saturation Data'!O:O,MATCH('Intensity Data'!$B58,'Saturation Data'!$C:$C,0))*INDEX('UEC Data'!O:O,MATCH('Intensity Data'!$B58,'UEC Data'!$C:$C,0))</f>
        <v>1.3501436659005647E-2</v>
      </c>
      <c r="O58" s="7">
        <f>INDEX('Saturation Data'!P:P,MATCH('Intensity Data'!$B58,'Saturation Data'!$C:$C,0))*INDEX('UEC Data'!P:P,MATCH('Intensity Data'!$B58,'UEC Data'!$C:$C,0))</f>
        <v>0.29987423925956491</v>
      </c>
      <c r="P58" s="7">
        <f>INDEX('Saturation Data'!Q:Q,MATCH('Intensity Data'!$B58,'Saturation Data'!$C:$C,0))*INDEX('UEC Data'!Q:Q,MATCH('Intensity Data'!$B58,'UEC Data'!$C:$C,0))</f>
        <v>0.21147639232106635</v>
      </c>
      <c r="Q58" s="7">
        <f>INDEX('Saturation Data'!R:R,MATCH('Intensity Data'!$B58,'Saturation Data'!$C:$C,0))*INDEX('UEC Data'!R:R,MATCH('Intensity Data'!$B58,'UEC Data'!$C:$C,0))</f>
        <v>0.1739673334993338</v>
      </c>
      <c r="R58" s="7">
        <f>INDEX('Saturation Data'!S:S,MATCH('Intensity Data'!$B58,'Saturation Data'!$C:$C,0))*INDEX('UEC Data'!S:S,MATCH('Intensity Data'!$B58,'UEC Data'!$C:$C,0))</f>
        <v>3.9228243195217095E-2</v>
      </c>
      <c r="S58" s="7">
        <f>INDEX('Saturation Data'!T:T,MATCH('Intensity Data'!$B58,'Saturation Data'!$C:$C,0))*INDEX('UEC Data'!T:T,MATCH('Intensity Data'!$B58,'UEC Data'!$C:$C,0))</f>
        <v>1.3376083085633622E-2</v>
      </c>
      <c r="T58" s="7">
        <f>INDEX('Saturation Data'!U:U,MATCH('Intensity Data'!$B58,'Saturation Data'!$C:$C,0))*INDEX('UEC Data'!U:U,MATCH('Intensity Data'!$B58,'UEC Data'!$C:$C,0))</f>
        <v>0.2279468661656994</v>
      </c>
      <c r="U58" s="7">
        <f>INDEX('Saturation Data'!V:V,MATCH('Intensity Data'!$B58,'Saturation Data'!$C:$C,0))*INDEX('UEC Data'!V:V,MATCH('Intensity Data'!$B58,'UEC Data'!$C:$C,0))</f>
        <v>8.7859549821693611E-2</v>
      </c>
      <c r="V58" t="str">
        <f t="shared" si="16"/>
        <v>HVAC</v>
      </c>
      <c r="AP58" s="5" t="s">
        <v>77</v>
      </c>
      <c r="AQ58" s="5" t="s">
        <v>12</v>
      </c>
      <c r="AR58" s="5" t="s">
        <v>10</v>
      </c>
      <c r="AS58" s="2">
        <f t="shared" si="0"/>
        <v>-0.68562008941949026</v>
      </c>
      <c r="AT58" s="2">
        <f t="shared" si="1"/>
        <v>-0.60895519445760971</v>
      </c>
      <c r="AU58" s="2">
        <f t="shared" si="2"/>
        <v>-0.82934996375379899</v>
      </c>
      <c r="AV58" s="2">
        <f t="shared" si="3"/>
        <v>-0.91371467546925145</v>
      </c>
      <c r="AW58" s="2">
        <f t="shared" si="4"/>
        <v>-0.19937183218749988</v>
      </c>
      <c r="AX58" s="2">
        <f t="shared" si="5"/>
        <v>-0.84059601931701411</v>
      </c>
      <c r="AY58" s="2">
        <f t="shared" si="6"/>
        <v>-0.79149588596372911</v>
      </c>
      <c r="AZ58" s="2">
        <f t="shared" si="7"/>
        <v>-0.52147594066704173</v>
      </c>
      <c r="BA58" s="2">
        <f t="shared" si="8"/>
        <v>-0.19671722553830162</v>
      </c>
      <c r="BB58" s="2">
        <f t="shared" si="9"/>
        <v>0.27032598730667456</v>
      </c>
      <c r="BC58" s="2">
        <f t="shared" si="10"/>
        <v>-0.66286094332837209</v>
      </c>
      <c r="BD58" s="2">
        <f t="shared" si="11"/>
        <v>-0.87025687956016495</v>
      </c>
      <c r="BE58" s="2">
        <f t="shared" si="12"/>
        <v>-0.51936628884872604</v>
      </c>
      <c r="BF58" s="2">
        <f t="shared" si="13"/>
        <v>-0.60051399555628826</v>
      </c>
      <c r="BG58" s="2" t="str">
        <f>IFERROR(#REF!/#REF!-1,"NA")</f>
        <v>NA</v>
      </c>
    </row>
    <row r="59" spans="1:59" x14ac:dyDescent="0.2">
      <c r="A59" t="str">
        <f t="shared" si="14"/>
        <v/>
      </c>
      <c r="B59" t="str">
        <f t="shared" si="15"/>
        <v>WA2021 CPAHeating_Geothermal Heat Pump</v>
      </c>
      <c r="C59" t="s">
        <v>116</v>
      </c>
      <c r="D59" t="s">
        <v>114</v>
      </c>
      <c r="E59" s="3" t="s">
        <v>78</v>
      </c>
      <c r="F59" s="3" t="s">
        <v>12</v>
      </c>
      <c r="G59" s="3" t="s">
        <v>11</v>
      </c>
      <c r="H59" s="7">
        <f>INDEX('Saturation Data'!I:I,MATCH('Intensity Data'!$B59,'Saturation Data'!$C:$C,0))*INDEX('UEC Data'!I:I,MATCH('Intensity Data'!$B59,'UEC Data'!$C:$C,0))</f>
        <v>0.10848523805085913</v>
      </c>
      <c r="I59" s="7">
        <f>INDEX('Saturation Data'!J:J,MATCH('Intensity Data'!$B59,'Saturation Data'!$C:$C,0))*INDEX('UEC Data'!J:J,MATCH('Intensity Data'!$B59,'UEC Data'!$C:$C,0))</f>
        <v>0.14805339872601644</v>
      </c>
      <c r="J59" s="7">
        <f>INDEX('Saturation Data'!K:K,MATCH('Intensity Data'!$B59,'Saturation Data'!$C:$C,0))*INDEX('UEC Data'!K:K,MATCH('Intensity Data'!$B59,'UEC Data'!$C:$C,0))</f>
        <v>0</v>
      </c>
      <c r="K59" s="7">
        <f>INDEX('Saturation Data'!L:L,MATCH('Intensity Data'!$B59,'Saturation Data'!$C:$C,0))*INDEX('UEC Data'!L:L,MATCH('Intensity Data'!$B59,'UEC Data'!$C:$C,0))</f>
        <v>0</v>
      </c>
      <c r="L59" s="7">
        <f>INDEX('Saturation Data'!M:M,MATCH('Intensity Data'!$B59,'Saturation Data'!$C:$C,0))*INDEX('UEC Data'!M:M,MATCH('Intensity Data'!$B59,'UEC Data'!$C:$C,0))</f>
        <v>0</v>
      </c>
      <c r="M59" s="7">
        <f>INDEX('Saturation Data'!N:N,MATCH('Intensity Data'!$B59,'Saturation Data'!$C:$C,0))*INDEX('UEC Data'!N:N,MATCH('Intensity Data'!$B59,'UEC Data'!$C:$C,0))</f>
        <v>0</v>
      </c>
      <c r="N59" s="7">
        <f>INDEX('Saturation Data'!O:O,MATCH('Intensity Data'!$B59,'Saturation Data'!$C:$C,0))*INDEX('UEC Data'!O:O,MATCH('Intensity Data'!$B59,'UEC Data'!$C:$C,0))</f>
        <v>1.7368081109391167E-2</v>
      </c>
      <c r="O59" s="7">
        <f>INDEX('Saturation Data'!P:P,MATCH('Intensity Data'!$B59,'Saturation Data'!$C:$C,0))*INDEX('UEC Data'!P:P,MATCH('Intensity Data'!$B59,'UEC Data'!$C:$C,0))</f>
        <v>0.18682220007288178</v>
      </c>
      <c r="P59" s="7">
        <f>INDEX('Saturation Data'!Q:Q,MATCH('Intensity Data'!$B59,'Saturation Data'!$C:$C,0))*INDEX('UEC Data'!Q:Q,MATCH('Intensity Data'!$B59,'UEC Data'!$C:$C,0))</f>
        <v>0.13175017959011734</v>
      </c>
      <c r="Q59" s="7">
        <f>INDEX('Saturation Data'!R:R,MATCH('Intensity Data'!$B59,'Saturation Data'!$C:$C,0))*INDEX('UEC Data'!R:R,MATCH('Intensity Data'!$B59,'UEC Data'!$C:$C,0))</f>
        <v>0.17673349000958544</v>
      </c>
      <c r="R59" s="7">
        <f>INDEX('Saturation Data'!S:S,MATCH('Intensity Data'!$B59,'Saturation Data'!$C:$C,0))*INDEX('UEC Data'!S:S,MATCH('Intensity Data'!$B59,'UEC Data'!$C:$C,0))</f>
        <v>0</v>
      </c>
      <c r="S59" s="7">
        <f>INDEX('Saturation Data'!T:T,MATCH('Intensity Data'!$B59,'Saturation Data'!$C:$C,0))*INDEX('UEC Data'!T:T,MATCH('Intensity Data'!$B59,'UEC Data'!$C:$C,0))</f>
        <v>0</v>
      </c>
      <c r="T59" s="7">
        <f>INDEX('Saturation Data'!U:U,MATCH('Intensity Data'!$B59,'Saturation Data'!$C:$C,0))*INDEX('UEC Data'!U:U,MATCH('Intensity Data'!$B59,'UEC Data'!$C:$C,0))</f>
        <v>0.11599115567306299</v>
      </c>
      <c r="U59" s="7">
        <f>INDEX('Saturation Data'!V:V,MATCH('Intensity Data'!$B59,'Saturation Data'!$C:$C,0))*INDEX('UEC Data'!V:V,MATCH('Intensity Data'!$B59,'UEC Data'!$C:$C,0))</f>
        <v>1.4582648972915691E-2</v>
      </c>
      <c r="V59" t="str">
        <f t="shared" si="16"/>
        <v>HVAC</v>
      </c>
      <c r="AP59" s="5" t="s">
        <v>78</v>
      </c>
      <c r="AQ59" s="5" t="s">
        <v>12</v>
      </c>
      <c r="AR59" s="5" t="s">
        <v>11</v>
      </c>
      <c r="AS59" s="2">
        <f t="shared" si="0"/>
        <v>-0.630051975623524</v>
      </c>
      <c r="AT59" s="2">
        <f t="shared" si="1"/>
        <v>-0.55489657972666562</v>
      </c>
      <c r="AU59" s="2" t="str">
        <f t="shared" si="2"/>
        <v>NA</v>
      </c>
      <c r="AV59" s="2">
        <f t="shared" si="3"/>
        <v>-1</v>
      </c>
      <c r="AW59" s="2" t="str">
        <f t="shared" si="4"/>
        <v>NA</v>
      </c>
      <c r="AX59" s="2" t="str">
        <f t="shared" si="5"/>
        <v>NA</v>
      </c>
      <c r="AY59" s="2">
        <f t="shared" si="6"/>
        <v>-0.74659802560671018</v>
      </c>
      <c r="AZ59" s="2">
        <f t="shared" si="7"/>
        <v>-0.45219583938562191</v>
      </c>
      <c r="BA59" s="2">
        <f t="shared" si="8"/>
        <v>-8.04189728445871E-2</v>
      </c>
      <c r="BB59" s="2">
        <f t="shared" si="9"/>
        <v>0.7053180151957128</v>
      </c>
      <c r="BC59" s="2" t="str">
        <f t="shared" si="10"/>
        <v>NA</v>
      </c>
      <c r="BD59" s="2" t="str">
        <f t="shared" si="11"/>
        <v>NA</v>
      </c>
      <c r="BE59" s="2">
        <f t="shared" si="12"/>
        <v>-0.43441204127573441</v>
      </c>
      <c r="BF59" s="2">
        <f t="shared" si="13"/>
        <v>-0.55647421928760399</v>
      </c>
      <c r="BG59" s="2" t="str">
        <f>IFERROR(#REF!/#REF!-1,"NA")</f>
        <v>NA</v>
      </c>
    </row>
    <row r="60" spans="1:59" x14ac:dyDescent="0.2">
      <c r="A60" t="str">
        <f t="shared" si="14"/>
        <v/>
      </c>
      <c r="B60" t="str">
        <f t="shared" si="15"/>
        <v>WA2021 CPAVentilation_Ventilation</v>
      </c>
      <c r="C60" t="s">
        <v>116</v>
      </c>
      <c r="D60" t="s">
        <v>114</v>
      </c>
      <c r="E60" s="3" t="s">
        <v>79</v>
      </c>
      <c r="F60" s="3" t="s">
        <v>15</v>
      </c>
      <c r="G60" s="3" t="s">
        <v>15</v>
      </c>
      <c r="H60" s="7">
        <f>INDEX('Saturation Data'!I:I,MATCH('Intensity Data'!$B60,'Saturation Data'!$C:$C,0))*INDEX('UEC Data'!I:I,MATCH('Intensity Data'!$B60,'UEC Data'!$C:$C,0))</f>
        <v>4.0854784253508862</v>
      </c>
      <c r="I60" s="7">
        <f>INDEX('Saturation Data'!J:J,MATCH('Intensity Data'!$B60,'Saturation Data'!$C:$C,0))*INDEX('UEC Data'!J:J,MATCH('Intensity Data'!$B60,'UEC Data'!$C:$C,0))</f>
        <v>2.9765510212779658</v>
      </c>
      <c r="J60" s="7">
        <f>INDEX('Saturation Data'!K:K,MATCH('Intensity Data'!$B60,'Saturation Data'!$C:$C,0))*INDEX('UEC Data'!K:K,MATCH('Intensity Data'!$B60,'UEC Data'!$C:$C,0))</f>
        <v>2.7263949174209707</v>
      </c>
      <c r="K60" s="7">
        <f>INDEX('Saturation Data'!L:L,MATCH('Intensity Data'!$B60,'Saturation Data'!$C:$C,0))*INDEX('UEC Data'!L:L,MATCH('Intensity Data'!$B60,'UEC Data'!$C:$C,0))</f>
        <v>2.227958616677074</v>
      </c>
      <c r="L60" s="7">
        <f>INDEX('Saturation Data'!M:M,MATCH('Intensity Data'!$B60,'Saturation Data'!$C:$C,0))*INDEX('UEC Data'!M:M,MATCH('Intensity Data'!$B60,'UEC Data'!$C:$C,0))</f>
        <v>5.2892036863396523</v>
      </c>
      <c r="M60" s="7">
        <f>INDEX('Saturation Data'!N:N,MATCH('Intensity Data'!$B60,'Saturation Data'!$C:$C,0))*INDEX('UEC Data'!N:N,MATCH('Intensity Data'!$B60,'UEC Data'!$C:$C,0))</f>
        <v>2.7388037684900333</v>
      </c>
      <c r="N60" s="7">
        <f>INDEX('Saturation Data'!O:O,MATCH('Intensity Data'!$B60,'Saturation Data'!$C:$C,0))*INDEX('UEC Data'!O:O,MATCH('Intensity Data'!$B60,'UEC Data'!$C:$C,0))</f>
        <v>5.3086595647413075</v>
      </c>
      <c r="O60" s="7">
        <f>INDEX('Saturation Data'!P:P,MATCH('Intensity Data'!$B60,'Saturation Data'!$C:$C,0))*INDEX('UEC Data'!P:P,MATCH('Intensity Data'!$B60,'UEC Data'!$C:$C,0))</f>
        <v>4.0134483362695388</v>
      </c>
      <c r="P60" s="7">
        <f>INDEX('Saturation Data'!Q:Q,MATCH('Intensity Data'!$B60,'Saturation Data'!$C:$C,0))*INDEX('UEC Data'!Q:Q,MATCH('Intensity Data'!$B60,'UEC Data'!$C:$C,0))</f>
        <v>1.1129718088016065</v>
      </c>
      <c r="Q60" s="7">
        <f>INDEX('Saturation Data'!R:R,MATCH('Intensity Data'!$B60,'Saturation Data'!$C:$C,0))*INDEX('UEC Data'!R:R,MATCH('Intensity Data'!$B60,'UEC Data'!$C:$C,0))</f>
        <v>1.2160605362887771</v>
      </c>
      <c r="R60" s="7">
        <f>INDEX('Saturation Data'!S:S,MATCH('Intensity Data'!$B60,'Saturation Data'!$C:$C,0))*INDEX('UEC Data'!S:S,MATCH('Intensity Data'!$B60,'UEC Data'!$C:$C,0))</f>
        <v>0.80383694708983</v>
      </c>
      <c r="S60" s="7">
        <f>INDEX('Saturation Data'!T:T,MATCH('Intensity Data'!$B60,'Saturation Data'!$C:$C,0))*INDEX('UEC Data'!T:T,MATCH('Intensity Data'!$B60,'UEC Data'!$C:$C,0))</f>
        <v>1.428178613121637</v>
      </c>
      <c r="T60" s="7">
        <f>INDEX('Saturation Data'!U:U,MATCH('Intensity Data'!$B60,'Saturation Data'!$C:$C,0))*INDEX('UEC Data'!U:U,MATCH('Intensity Data'!$B60,'UEC Data'!$C:$C,0))</f>
        <v>32.68382740280709</v>
      </c>
      <c r="U60" s="7">
        <f>INDEX('Saturation Data'!V:V,MATCH('Intensity Data'!$B60,'Saturation Data'!$C:$C,0))*INDEX('UEC Data'!V:V,MATCH('Intensity Data'!$B60,'UEC Data'!$C:$C,0))</f>
        <v>1.1792300514052527</v>
      </c>
      <c r="V60" t="str">
        <f t="shared" si="16"/>
        <v>HVAC</v>
      </c>
      <c r="AP60" s="5" t="s">
        <v>79</v>
      </c>
      <c r="AQ60" s="5" t="s">
        <v>15</v>
      </c>
      <c r="AR60" s="5" t="s">
        <v>15</v>
      </c>
      <c r="AS60" s="2">
        <f t="shared" si="0"/>
        <v>0.31227137250147252</v>
      </c>
      <c r="AT60" s="2">
        <f t="shared" si="1"/>
        <v>1.3896345339721261</v>
      </c>
      <c r="AU60" s="2">
        <f t="shared" si="2"/>
        <v>-0.12427147379739856</v>
      </c>
      <c r="AV60" s="2">
        <f t="shared" si="3"/>
        <v>0.78864961917785936</v>
      </c>
      <c r="AW60" s="2">
        <f t="shared" si="4"/>
        <v>1.6702874624814545</v>
      </c>
      <c r="AX60" s="2">
        <f t="shared" si="5"/>
        <v>0.25618132064221855</v>
      </c>
      <c r="AY60" s="2">
        <f t="shared" si="6"/>
        <v>0.16337896480657421</v>
      </c>
      <c r="AZ60" s="2">
        <f t="shared" si="7"/>
        <v>1.6318333706042898</v>
      </c>
      <c r="BA60" s="2">
        <f t="shared" si="8"/>
        <v>0.5653470380810075</v>
      </c>
      <c r="BB60" s="2">
        <f t="shared" si="9"/>
        <v>0.28700412759081062</v>
      </c>
      <c r="BC60" s="2">
        <f t="shared" si="10"/>
        <v>2.1006710856970034</v>
      </c>
      <c r="BD60" s="2">
        <f t="shared" si="11"/>
        <v>0.95507692840014546</v>
      </c>
      <c r="BE60" s="2">
        <f t="shared" si="12"/>
        <v>0.24238709822624638</v>
      </c>
      <c r="BF60" s="2">
        <f t="shared" si="13"/>
        <v>0.61286701608576233</v>
      </c>
      <c r="BG60" s="2" t="str">
        <f>IFERROR(#REF!/#REF!-1,"NA")</f>
        <v>NA</v>
      </c>
    </row>
    <row r="61" spans="1:59" x14ac:dyDescent="0.2">
      <c r="A61" t="str">
        <f t="shared" si="14"/>
        <v/>
      </c>
      <c r="B61" t="str">
        <f t="shared" si="15"/>
        <v>WA2021 CPAWater Heating_Water Heater</v>
      </c>
      <c r="C61" t="s">
        <v>116</v>
      </c>
      <c r="D61" t="s">
        <v>114</v>
      </c>
      <c r="E61" s="3" t="s">
        <v>80</v>
      </c>
      <c r="F61" s="3" t="s">
        <v>16</v>
      </c>
      <c r="G61" s="3" t="s">
        <v>17</v>
      </c>
      <c r="H61" s="7">
        <f>INDEX('Saturation Data'!I:I,MATCH('Intensity Data'!$B61,'Saturation Data'!$C:$C,0))*INDEX('UEC Data'!I:I,MATCH('Intensity Data'!$B61,'UEC Data'!$C:$C,0))</f>
        <v>0.46961960214310405</v>
      </c>
      <c r="I61" s="7">
        <f>INDEX('Saturation Data'!J:J,MATCH('Intensity Data'!$B61,'Saturation Data'!$C:$C,0))*INDEX('UEC Data'!J:J,MATCH('Intensity Data'!$B61,'UEC Data'!$C:$C,0))</f>
        <v>0.70179936746014082</v>
      </c>
      <c r="J61" s="7">
        <f>INDEX('Saturation Data'!K:K,MATCH('Intensity Data'!$B61,'Saturation Data'!$C:$C,0))*INDEX('UEC Data'!K:K,MATCH('Intensity Data'!$B61,'UEC Data'!$C:$C,0))</f>
        <v>0.31202765121293802</v>
      </c>
      <c r="K61" s="7">
        <f>INDEX('Saturation Data'!L:L,MATCH('Intensity Data'!$B61,'Saturation Data'!$C:$C,0))*INDEX('UEC Data'!L:L,MATCH('Intensity Data'!$B61,'UEC Data'!$C:$C,0))</f>
        <v>0.28087822712777116</v>
      </c>
      <c r="L61" s="7">
        <f>INDEX('Saturation Data'!M:M,MATCH('Intensity Data'!$B61,'Saturation Data'!$C:$C,0))*INDEX('UEC Data'!M:M,MATCH('Intensity Data'!$B61,'UEC Data'!$C:$C,0))</f>
        <v>1.0664632726176115</v>
      </c>
      <c r="M61" s="7">
        <f>INDEX('Saturation Data'!N:N,MATCH('Intensity Data'!$B61,'Saturation Data'!$C:$C,0))*INDEX('UEC Data'!N:N,MATCH('Intensity Data'!$B61,'UEC Data'!$C:$C,0))</f>
        <v>0.40147404754829125</v>
      </c>
      <c r="N61" s="7">
        <f>INDEX('Saturation Data'!O:O,MATCH('Intensity Data'!$B61,'Saturation Data'!$C:$C,0))*INDEX('UEC Data'!O:O,MATCH('Intensity Data'!$B61,'UEC Data'!$C:$C,0))</f>
        <v>9.2886721922311177E-2</v>
      </c>
      <c r="O61" s="7">
        <f>INDEX('Saturation Data'!P:P,MATCH('Intensity Data'!$B61,'Saturation Data'!$C:$C,0))*INDEX('UEC Data'!P:P,MATCH('Intensity Data'!$B61,'UEC Data'!$C:$C,0))</f>
        <v>0.8260902530151587</v>
      </c>
      <c r="P61" s="7">
        <f>INDEX('Saturation Data'!Q:Q,MATCH('Intensity Data'!$B61,'Saturation Data'!$C:$C,0))*INDEX('UEC Data'!Q:Q,MATCH('Intensity Data'!$B61,'UEC Data'!$C:$C,0))</f>
        <v>0.13480444660579594</v>
      </c>
      <c r="Q61" s="7">
        <f>INDEX('Saturation Data'!R:R,MATCH('Intensity Data'!$B61,'Saturation Data'!$C:$C,0))*INDEX('UEC Data'!R:R,MATCH('Intensity Data'!$B61,'UEC Data'!$C:$C,0))</f>
        <v>0.33662926527287534</v>
      </c>
      <c r="R61" s="7">
        <f>INDEX('Saturation Data'!S:S,MATCH('Intensity Data'!$B61,'Saturation Data'!$C:$C,0))*INDEX('UEC Data'!S:S,MATCH('Intensity Data'!$B61,'UEC Data'!$C:$C,0))</f>
        <v>0.10070484488448846</v>
      </c>
      <c r="S61" s="7">
        <f>INDEX('Saturation Data'!T:T,MATCH('Intensity Data'!$B61,'Saturation Data'!$C:$C,0))*INDEX('UEC Data'!T:T,MATCH('Intensity Data'!$B61,'UEC Data'!$C:$C,0))</f>
        <v>0.19544184827402339</v>
      </c>
      <c r="T61" s="7">
        <f>INDEX('Saturation Data'!U:U,MATCH('Intensity Data'!$B61,'Saturation Data'!$C:$C,0))*INDEX('UEC Data'!U:U,MATCH('Intensity Data'!$B61,'UEC Data'!$C:$C,0))</f>
        <v>0.70179936746014082</v>
      </c>
      <c r="U61" s="7">
        <f>INDEX('Saturation Data'!V:V,MATCH('Intensity Data'!$B61,'Saturation Data'!$C:$C,0))*INDEX('UEC Data'!V:V,MATCH('Intensity Data'!$B61,'UEC Data'!$C:$C,0))</f>
        <v>0.17294861990950225</v>
      </c>
      <c r="V61" t="str">
        <f t="shared" si="16"/>
        <v>Water Heating</v>
      </c>
      <c r="AP61" s="5" t="s">
        <v>80</v>
      </c>
      <c r="AQ61" s="5" t="s">
        <v>16</v>
      </c>
      <c r="AR61" s="5" t="s">
        <v>17</v>
      </c>
      <c r="AS61" s="2">
        <f t="shared" si="0"/>
        <v>0</v>
      </c>
      <c r="AT61" s="2">
        <f t="shared" si="1"/>
        <v>0.25002202851460065</v>
      </c>
      <c r="AU61" s="2">
        <f t="shared" si="2"/>
        <v>-0.54176565696121359</v>
      </c>
      <c r="AV61" s="2">
        <f t="shared" si="3"/>
        <v>-0.51400294012976777</v>
      </c>
      <c r="AW61" s="2">
        <f t="shared" si="4"/>
        <v>-0.76228454076902374</v>
      </c>
      <c r="AX61" s="2">
        <f t="shared" si="5"/>
        <v>-0.71946508172362567</v>
      </c>
      <c r="AY61" s="2">
        <f t="shared" si="6"/>
        <v>-0.83818589696060208</v>
      </c>
      <c r="AZ61" s="2">
        <f t="shared" si="7"/>
        <v>-0.28237122801094205</v>
      </c>
      <c r="BA61" s="2">
        <f t="shared" si="8"/>
        <v>-0.7276697102024613</v>
      </c>
      <c r="BB61" s="2">
        <f t="shared" si="9"/>
        <v>-0.78984523486288349</v>
      </c>
      <c r="BC61" s="2">
        <f t="shared" si="10"/>
        <v>-0.30793430764489282</v>
      </c>
      <c r="BD61" s="2">
        <f t="shared" si="11"/>
        <v>-0.30793430764489282</v>
      </c>
      <c r="BE61" s="2">
        <f t="shared" si="12"/>
        <v>1.299076379322547</v>
      </c>
      <c r="BF61" s="2">
        <f t="shared" si="13"/>
        <v>-0.76535229476405942</v>
      </c>
      <c r="BG61" s="2" t="str">
        <f>IFERROR(#REF!/#REF!-1,"NA")</f>
        <v>NA</v>
      </c>
    </row>
    <row r="62" spans="1:59" x14ac:dyDescent="0.2">
      <c r="A62" t="str">
        <f t="shared" si="14"/>
        <v/>
      </c>
      <c r="B62" t="str">
        <f t="shared" si="15"/>
        <v>WA2021 CPAInterior Lighting_General Service Lighting</v>
      </c>
      <c r="C62" t="s">
        <v>116</v>
      </c>
      <c r="D62" t="s">
        <v>114</v>
      </c>
      <c r="E62" s="3" t="s">
        <v>81</v>
      </c>
      <c r="F62" s="3" t="s">
        <v>18</v>
      </c>
      <c r="G62" s="3" t="s">
        <v>19</v>
      </c>
      <c r="H62" s="7">
        <f>INDEX('Saturation Data'!I:I,MATCH('Intensity Data'!$B62,'Saturation Data'!$C:$C,0))*INDEX('UEC Data'!I:I,MATCH('Intensity Data'!$B62,'UEC Data'!$C:$C,0))</f>
        <v>0.37247216614194351</v>
      </c>
      <c r="I62" s="7">
        <f>INDEX('Saturation Data'!J:J,MATCH('Intensity Data'!$B62,'Saturation Data'!$C:$C,0))*INDEX('UEC Data'!J:J,MATCH('Intensity Data'!$B62,'UEC Data'!$C:$C,0))</f>
        <v>0.30226680634185593</v>
      </c>
      <c r="J62" s="7">
        <f>INDEX('Saturation Data'!K:K,MATCH('Intensity Data'!$B62,'Saturation Data'!$C:$C,0))*INDEX('UEC Data'!K:K,MATCH('Intensity Data'!$B62,'UEC Data'!$C:$C,0))</f>
        <v>0.45701935156030243</v>
      </c>
      <c r="K62" s="7">
        <f>INDEX('Saturation Data'!L:L,MATCH('Intensity Data'!$B62,'Saturation Data'!$C:$C,0))*INDEX('UEC Data'!L:L,MATCH('Intensity Data'!$B62,'UEC Data'!$C:$C,0))</f>
        <v>0.33675110114969653</v>
      </c>
      <c r="L62" s="7">
        <f>INDEX('Saturation Data'!M:M,MATCH('Intensity Data'!$B62,'Saturation Data'!$C:$C,0))*INDEX('UEC Data'!M:M,MATCH('Intensity Data'!$B62,'UEC Data'!$C:$C,0))</f>
        <v>2.5168947580408645</v>
      </c>
      <c r="M62" s="7">
        <f>INDEX('Saturation Data'!N:N,MATCH('Intensity Data'!$B62,'Saturation Data'!$C:$C,0))*INDEX('UEC Data'!N:N,MATCH('Intensity Data'!$B62,'UEC Data'!$C:$C,0))</f>
        <v>0.49829576475338133</v>
      </c>
      <c r="N62" s="7">
        <f>INDEX('Saturation Data'!O:O,MATCH('Intensity Data'!$B62,'Saturation Data'!$C:$C,0))*INDEX('UEC Data'!O:O,MATCH('Intensity Data'!$B62,'UEC Data'!$C:$C,0))</f>
        <v>3.2720289055041554</v>
      </c>
      <c r="O62" s="7">
        <f>INDEX('Saturation Data'!P:P,MATCH('Intensity Data'!$B62,'Saturation Data'!$C:$C,0))*INDEX('UEC Data'!P:P,MATCH('Intensity Data'!$B62,'UEC Data'!$C:$C,0))</f>
        <v>0.2017393253674527</v>
      </c>
      <c r="P62" s="7">
        <f>INDEX('Saturation Data'!Q:Q,MATCH('Intensity Data'!$B62,'Saturation Data'!$C:$C,0))*INDEX('UEC Data'!Q:Q,MATCH('Intensity Data'!$B62,'UEC Data'!$C:$C,0))</f>
        <v>0.14167602622396111</v>
      </c>
      <c r="Q62" s="7">
        <f>INDEX('Saturation Data'!R:R,MATCH('Intensity Data'!$B62,'Saturation Data'!$C:$C,0))*INDEX('UEC Data'!R:R,MATCH('Intensity Data'!$B62,'UEC Data'!$C:$C,0))</f>
        <v>1.8301336242159802</v>
      </c>
      <c r="R62" s="7">
        <f>INDEX('Saturation Data'!S:S,MATCH('Intensity Data'!$B62,'Saturation Data'!$C:$C,0))*INDEX('UEC Data'!S:S,MATCH('Intensity Data'!$B62,'UEC Data'!$C:$C,0))</f>
        <v>0.13322970951632948</v>
      </c>
      <c r="S62" s="7">
        <f>INDEX('Saturation Data'!T:T,MATCH('Intensity Data'!$B62,'Saturation Data'!$C:$C,0))*INDEX('UEC Data'!T:T,MATCH('Intensity Data'!$B62,'UEC Data'!$C:$C,0))</f>
        <v>0.13322970951632948</v>
      </c>
      <c r="T62" s="7">
        <f>INDEX('Saturation Data'!U:U,MATCH('Intensity Data'!$B62,'Saturation Data'!$C:$C,0))*INDEX('UEC Data'!U:U,MATCH('Intensity Data'!$B62,'UEC Data'!$C:$C,0))</f>
        <v>0.39109577444904076</v>
      </c>
      <c r="U62" s="7">
        <f>INDEX('Saturation Data'!V:V,MATCH('Intensity Data'!$B62,'Saturation Data'!$C:$C,0))*INDEX('UEC Data'!V:V,MATCH('Intensity Data'!$B62,'UEC Data'!$C:$C,0))</f>
        <v>0.74256180740325817</v>
      </c>
      <c r="V62" t="str">
        <f t="shared" si="16"/>
        <v>Interior Lighting</v>
      </c>
      <c r="AP62" s="5" t="s">
        <v>81</v>
      </c>
      <c r="AQ62" s="5" t="s">
        <v>18</v>
      </c>
      <c r="AR62" s="5" t="s">
        <v>19</v>
      </c>
      <c r="AS62" s="2">
        <f t="shared" si="0"/>
        <v>0.49861845484782674</v>
      </c>
      <c r="AT62" s="2">
        <f t="shared" si="1"/>
        <v>0.22617651602425193</v>
      </c>
      <c r="AU62" s="2">
        <f t="shared" si="2"/>
        <v>-8.1930678675585566E-2</v>
      </c>
      <c r="AV62" s="2">
        <f t="shared" si="3"/>
        <v>2.4957775003333404E-2</v>
      </c>
      <c r="AW62" s="2">
        <f t="shared" si="4"/>
        <v>0.87797250112889791</v>
      </c>
      <c r="AX62" s="2">
        <f t="shared" si="5"/>
        <v>0.30570018950254552</v>
      </c>
      <c r="AY62" s="2">
        <f t="shared" si="6"/>
        <v>4.960567268424632</v>
      </c>
      <c r="AZ62" s="2">
        <f t="shared" si="7"/>
        <v>1.1346191790253064</v>
      </c>
      <c r="BA62" s="2">
        <f t="shared" si="8"/>
        <v>-0.12890987165962331</v>
      </c>
      <c r="BB62" s="2">
        <f t="shared" si="9"/>
        <v>1.263413061312062</v>
      </c>
      <c r="BC62" s="2">
        <f t="shared" si="10"/>
        <v>0.83924386480858626</v>
      </c>
      <c r="BD62" s="2">
        <f t="shared" si="11"/>
        <v>0.83924386480858626</v>
      </c>
      <c r="BE62" s="2">
        <f t="shared" si="12"/>
        <v>-0.17561444828433348</v>
      </c>
      <c r="BF62" s="2">
        <f t="shared" si="13"/>
        <v>0.97265217039890017</v>
      </c>
      <c r="BG62" s="2" t="str">
        <f>IFERROR(#REF!/#REF!-1,"NA")</f>
        <v>NA</v>
      </c>
    </row>
    <row r="63" spans="1:59" x14ac:dyDescent="0.2">
      <c r="A63" t="str">
        <f t="shared" si="14"/>
        <v/>
      </c>
      <c r="B63" t="str">
        <f t="shared" si="15"/>
        <v>WA2021 CPAInterior Lighting_Exempted Lighting</v>
      </c>
      <c r="C63" t="s">
        <v>116</v>
      </c>
      <c r="D63" t="s">
        <v>114</v>
      </c>
      <c r="E63" s="3" t="s">
        <v>82</v>
      </c>
      <c r="F63" s="3" t="s">
        <v>18</v>
      </c>
      <c r="G63" s="3" t="s">
        <v>20</v>
      </c>
      <c r="H63" s="7">
        <f>INDEX('Saturation Data'!I:I,MATCH('Intensity Data'!$B63,'Saturation Data'!$C:$C,0))*INDEX('UEC Data'!I:I,MATCH('Intensity Data'!$B63,'UEC Data'!$C:$C,0))</f>
        <v>7.599164207762138E-2</v>
      </c>
      <c r="I63" s="7">
        <f>INDEX('Saturation Data'!J:J,MATCH('Intensity Data'!$B63,'Saturation Data'!$C:$C,0))*INDEX('UEC Data'!J:J,MATCH('Intensity Data'!$B63,'UEC Data'!$C:$C,0))</f>
        <v>6.1668368934506071E-2</v>
      </c>
      <c r="J63" s="7">
        <f>INDEX('Saturation Data'!K:K,MATCH('Intensity Data'!$B63,'Saturation Data'!$C:$C,0))*INDEX('UEC Data'!K:K,MATCH('Intensity Data'!$B63,'UEC Data'!$C:$C,0))</f>
        <v>0.10149234049889749</v>
      </c>
      <c r="K63" s="7">
        <f>INDEX('Saturation Data'!L:L,MATCH('Intensity Data'!$B63,'Saturation Data'!$C:$C,0))*INDEX('UEC Data'!L:L,MATCH('Intensity Data'!$B63,'UEC Data'!$C:$C,0))</f>
        <v>7.4783829841292879E-2</v>
      </c>
      <c r="L63" s="7">
        <f>INDEX('Saturation Data'!M:M,MATCH('Intensity Data'!$B63,'Saturation Data'!$C:$C,0))*INDEX('UEC Data'!M:M,MATCH('Intensity Data'!$B63,'UEC Data'!$C:$C,0))</f>
        <v>0.65483581190732221</v>
      </c>
      <c r="M63" s="7">
        <f>INDEX('Saturation Data'!N:N,MATCH('Intensity Data'!$B63,'Saturation Data'!$C:$C,0))*INDEX('UEC Data'!N:N,MATCH('Intensity Data'!$B63,'UEC Data'!$C:$C,0))</f>
        <v>0.13401537177848055</v>
      </c>
      <c r="N63" s="7">
        <f>INDEX('Saturation Data'!O:O,MATCH('Intensity Data'!$B63,'Saturation Data'!$C:$C,0))*INDEX('UEC Data'!O:O,MATCH('Intensity Data'!$B63,'UEC Data'!$C:$C,0))</f>
        <v>0.79169490853047908</v>
      </c>
      <c r="O63" s="7">
        <f>INDEX('Saturation Data'!P:P,MATCH('Intensity Data'!$B63,'Saturation Data'!$C:$C,0))*INDEX('UEC Data'!P:P,MATCH('Intensity Data'!$B63,'UEC Data'!$C:$C,0))</f>
        <v>3.236840435656127E-2</v>
      </c>
      <c r="P63" s="7">
        <f>INDEX('Saturation Data'!Q:Q,MATCH('Intensity Data'!$B63,'Saturation Data'!$C:$C,0))*INDEX('UEC Data'!Q:Q,MATCH('Intensity Data'!$B63,'UEC Data'!$C:$C,0))</f>
        <v>2.2731447604948711E-2</v>
      </c>
      <c r="Q63" s="7">
        <f>INDEX('Saturation Data'!R:R,MATCH('Intensity Data'!$B63,'Saturation Data'!$C:$C,0))*INDEX('UEC Data'!R:R,MATCH('Intensity Data'!$B63,'UEC Data'!$C:$C,0))</f>
        <v>0.37268611944368696</v>
      </c>
      <c r="R63" s="7">
        <f>INDEX('Saturation Data'!S:S,MATCH('Intensity Data'!$B63,'Saturation Data'!$C:$C,0))*INDEX('UEC Data'!S:S,MATCH('Intensity Data'!$B63,'UEC Data'!$C:$C,0))</f>
        <v>3.2106280918106578E-2</v>
      </c>
      <c r="S63" s="7">
        <f>INDEX('Saturation Data'!T:T,MATCH('Intensity Data'!$B63,'Saturation Data'!$C:$C,0))*INDEX('UEC Data'!T:T,MATCH('Intensity Data'!$B63,'UEC Data'!$C:$C,0))</f>
        <v>3.2106280918106578E-2</v>
      </c>
      <c r="T63" s="7">
        <f>INDEX('Saturation Data'!U:U,MATCH('Intensity Data'!$B63,'Saturation Data'!$C:$C,0))*INDEX('UEC Data'!U:U,MATCH('Intensity Data'!$B63,'UEC Data'!$C:$C,0))</f>
        <v>7.9791224181502446E-2</v>
      </c>
      <c r="U63" s="7">
        <f>INDEX('Saturation Data'!V:V,MATCH('Intensity Data'!$B63,'Saturation Data'!$C:$C,0))*INDEX('UEC Data'!V:V,MATCH('Intensity Data'!$B63,'UEC Data'!$C:$C,0))</f>
        <v>0.14164339261541331</v>
      </c>
      <c r="V63" t="str">
        <f t="shared" si="16"/>
        <v>Interior Lighting</v>
      </c>
      <c r="AP63" s="5" t="s">
        <v>82</v>
      </c>
      <c r="AQ63" s="5" t="s">
        <v>18</v>
      </c>
      <c r="AR63" s="5" t="s">
        <v>20</v>
      </c>
      <c r="AS63" s="2">
        <f t="shared" si="0"/>
        <v>-0.26216710399209786</v>
      </c>
      <c r="AT63" s="2">
        <f t="shared" si="1"/>
        <v>-0.53536616999567954</v>
      </c>
      <c r="AU63" s="2">
        <f t="shared" si="2"/>
        <v>-0.78571081220998107</v>
      </c>
      <c r="AV63" s="2">
        <f t="shared" si="3"/>
        <v>-0.76076167232374292</v>
      </c>
      <c r="AW63" s="2">
        <f t="shared" si="4"/>
        <v>-0.30283436419938392</v>
      </c>
      <c r="AX63" s="2">
        <f t="shared" si="5"/>
        <v>-0.54597974132079119</v>
      </c>
      <c r="AY63" s="2">
        <f t="shared" si="6"/>
        <v>2.4685571756590741</v>
      </c>
      <c r="AZ63" s="2">
        <f t="shared" si="7"/>
        <v>-0.19947558746129102</v>
      </c>
      <c r="BA63" s="2">
        <f t="shared" si="8"/>
        <v>-0.87491545137122284</v>
      </c>
      <c r="BB63" s="2">
        <f t="shared" si="9"/>
        <v>-0.12961542828416761</v>
      </c>
      <c r="BC63" s="2">
        <f t="shared" si="10"/>
        <v>-0.10357773739228104</v>
      </c>
      <c r="BD63" s="2">
        <f t="shared" si="11"/>
        <v>-0.10357773739228104</v>
      </c>
      <c r="BE63" s="2">
        <f t="shared" si="12"/>
        <v>-0.70056707102303262</v>
      </c>
      <c r="BF63" s="2">
        <f t="shared" si="13"/>
        <v>-0.38062921622954793</v>
      </c>
      <c r="BG63" s="2" t="str">
        <f>IFERROR(#REF!/#REF!-1,"NA")</f>
        <v>NA</v>
      </c>
    </row>
    <row r="64" spans="1:59" x14ac:dyDescent="0.2">
      <c r="A64" t="str">
        <f t="shared" si="14"/>
        <v/>
      </c>
      <c r="B64" t="str">
        <f t="shared" si="15"/>
        <v>WA2021 CPAInterior Lighting_High-Bay Lighting</v>
      </c>
      <c r="C64" t="s">
        <v>116</v>
      </c>
      <c r="D64" t="s">
        <v>114</v>
      </c>
      <c r="E64" s="3" t="s">
        <v>83</v>
      </c>
      <c r="F64" s="3" t="s">
        <v>18</v>
      </c>
      <c r="G64" s="3" t="s">
        <v>21</v>
      </c>
      <c r="H64" s="7">
        <f>INDEX('Saturation Data'!I:I,MATCH('Intensity Data'!$B64,'Saturation Data'!$C:$C,0))*INDEX('UEC Data'!I:I,MATCH('Intensity Data'!$B64,'UEC Data'!$C:$C,0))</f>
        <v>0.54122451054829301</v>
      </c>
      <c r="I64" s="7">
        <f>INDEX('Saturation Data'!J:J,MATCH('Intensity Data'!$B64,'Saturation Data'!$C:$C,0))*INDEX('UEC Data'!J:J,MATCH('Intensity Data'!$B64,'UEC Data'!$C:$C,0))</f>
        <v>0.36676976143739054</v>
      </c>
      <c r="J64" s="7">
        <f>INDEX('Saturation Data'!K:K,MATCH('Intensity Data'!$B64,'Saturation Data'!$C:$C,0))*INDEX('UEC Data'!K:K,MATCH('Intensity Data'!$B64,'UEC Data'!$C:$C,0))</f>
        <v>0.77810683474026676</v>
      </c>
      <c r="K64" s="7">
        <f>INDEX('Saturation Data'!L:L,MATCH('Intensity Data'!$B64,'Saturation Data'!$C:$C,0))*INDEX('UEC Data'!L:L,MATCH('Intensity Data'!$B64,'UEC Data'!$C:$C,0))</f>
        <v>0.57334187822967031</v>
      </c>
      <c r="L64" s="7">
        <f>INDEX('Saturation Data'!M:M,MATCH('Intensity Data'!$B64,'Saturation Data'!$C:$C,0))*INDEX('UEC Data'!M:M,MATCH('Intensity Data'!$B64,'UEC Data'!$C:$C,0))</f>
        <v>0.66927634272295133</v>
      </c>
      <c r="M64" s="7">
        <f>INDEX('Saturation Data'!N:N,MATCH('Intensity Data'!$B64,'Saturation Data'!$C:$C,0))*INDEX('UEC Data'!N:N,MATCH('Intensity Data'!$B64,'UEC Data'!$C:$C,0))</f>
        <v>1.5630835857126379</v>
      </c>
      <c r="N64" s="7">
        <f>INDEX('Saturation Data'!O:O,MATCH('Intensity Data'!$B64,'Saturation Data'!$C:$C,0))*INDEX('UEC Data'!O:O,MATCH('Intensity Data'!$B64,'UEC Data'!$C:$C,0))</f>
        <v>0.41032101420434236</v>
      </c>
      <c r="O64" s="7">
        <f>INDEX('Saturation Data'!P:P,MATCH('Intensity Data'!$B64,'Saturation Data'!$C:$C,0))*INDEX('UEC Data'!P:P,MATCH('Intensity Data'!$B64,'UEC Data'!$C:$C,0))</f>
        <v>0.65674824570515133</v>
      </c>
      <c r="P64" s="7">
        <f>INDEX('Saturation Data'!Q:Q,MATCH('Intensity Data'!$B64,'Saturation Data'!$C:$C,0))*INDEX('UEC Data'!Q:Q,MATCH('Intensity Data'!$B64,'UEC Data'!$C:$C,0))</f>
        <v>0.57056169729087169</v>
      </c>
      <c r="Q64" s="7">
        <f>INDEX('Saturation Data'!R:R,MATCH('Intensity Data'!$B64,'Saturation Data'!$C:$C,0))*INDEX('UEC Data'!R:R,MATCH('Intensity Data'!$B64,'UEC Data'!$C:$C,0))</f>
        <v>0.19356164608479751</v>
      </c>
      <c r="R64" s="7">
        <f>INDEX('Saturation Data'!S:S,MATCH('Intensity Data'!$B64,'Saturation Data'!$C:$C,0))*INDEX('UEC Data'!S:S,MATCH('Intensity Data'!$B64,'UEC Data'!$C:$C,0))</f>
        <v>0.50702745239681724</v>
      </c>
      <c r="S64" s="7">
        <f>INDEX('Saturation Data'!T:T,MATCH('Intensity Data'!$B64,'Saturation Data'!$C:$C,0))*INDEX('UEC Data'!T:T,MATCH('Intensity Data'!$B64,'UEC Data'!$C:$C,0))</f>
        <v>0.50702745239681724</v>
      </c>
      <c r="T64" s="7">
        <f>INDEX('Saturation Data'!U:U,MATCH('Intensity Data'!$B64,'Saturation Data'!$C:$C,0))*INDEX('UEC Data'!U:U,MATCH('Intensity Data'!$B64,'UEC Data'!$C:$C,0))</f>
        <v>0.52727465502750082</v>
      </c>
      <c r="U64" s="7">
        <f>INDEX('Saturation Data'!V:V,MATCH('Intensity Data'!$B64,'Saturation Data'!$C:$C,0))*INDEX('UEC Data'!V:V,MATCH('Intensity Data'!$B64,'UEC Data'!$C:$C,0))</f>
        <v>0.88671988435732074</v>
      </c>
      <c r="V64" t="str">
        <f t="shared" si="16"/>
        <v>Interior Lighting</v>
      </c>
      <c r="AP64" s="5" t="s">
        <v>83</v>
      </c>
      <c r="AQ64" s="5" t="s">
        <v>18</v>
      </c>
      <c r="AR64" s="5" t="s">
        <v>21</v>
      </c>
      <c r="AS64" s="2">
        <f t="shared" si="0"/>
        <v>-0.46400529187809081</v>
      </c>
      <c r="AT64" s="2">
        <f t="shared" si="1"/>
        <v>-0.75706298991452781</v>
      </c>
      <c r="AU64" s="2">
        <f t="shared" si="2"/>
        <v>-0.60914831555601856</v>
      </c>
      <c r="AV64" s="2">
        <f t="shared" si="3"/>
        <v>-0.56364245755855336</v>
      </c>
      <c r="AW64" s="2">
        <f t="shared" si="4"/>
        <v>-0.77071365493789357</v>
      </c>
      <c r="AX64" s="2">
        <f t="shared" si="5"/>
        <v>-0.22629254145402977</v>
      </c>
      <c r="AY64" s="2">
        <f t="shared" si="6"/>
        <v>-0.84179947121413445</v>
      </c>
      <c r="AZ64" s="2">
        <f t="shared" si="7"/>
        <v>-0.53856657497569094</v>
      </c>
      <c r="BA64" s="2">
        <f t="shared" si="8"/>
        <v>-0.29572505986518949</v>
      </c>
      <c r="BB64" s="2">
        <f t="shared" si="9"/>
        <v>-0.84952028036415406</v>
      </c>
      <c r="BC64" s="2">
        <f t="shared" si="10"/>
        <v>-0.70061206065465176</v>
      </c>
      <c r="BD64" s="2">
        <f t="shared" si="11"/>
        <v>-0.70061206065465176</v>
      </c>
      <c r="BE64" s="2">
        <f t="shared" si="12"/>
        <v>-0.80744946940897422</v>
      </c>
      <c r="BF64" s="2">
        <f t="shared" si="13"/>
        <v>-0.43153336290896904</v>
      </c>
      <c r="BG64" s="2" t="str">
        <f>IFERROR(#REF!/#REF!-1,"NA")</f>
        <v>NA</v>
      </c>
    </row>
    <row r="65" spans="1:59" x14ac:dyDescent="0.2">
      <c r="A65" t="str">
        <f t="shared" si="14"/>
        <v/>
      </c>
      <c r="B65" t="str">
        <f t="shared" si="15"/>
        <v>WA2021 CPAInterior Lighting_Linear Lighting</v>
      </c>
      <c r="C65" t="s">
        <v>116</v>
      </c>
      <c r="D65" t="s">
        <v>114</v>
      </c>
      <c r="E65" s="3" t="s">
        <v>84</v>
      </c>
      <c r="F65" s="3" t="s">
        <v>18</v>
      </c>
      <c r="G65" s="3" t="s">
        <v>22</v>
      </c>
      <c r="H65" s="7">
        <f>INDEX('Saturation Data'!I:I,MATCH('Intensity Data'!$B65,'Saturation Data'!$C:$C,0))*INDEX('UEC Data'!I:I,MATCH('Intensity Data'!$B65,'UEC Data'!$C:$C,0))</f>
        <v>2.6061557666062276</v>
      </c>
      <c r="I65" s="7">
        <f>INDEX('Saturation Data'!J:J,MATCH('Intensity Data'!$B65,'Saturation Data'!$C:$C,0))*INDEX('UEC Data'!J:J,MATCH('Intensity Data'!$B65,'UEC Data'!$C:$C,0))</f>
        <v>2.0174220073015641</v>
      </c>
      <c r="J65" s="7">
        <f>INDEX('Saturation Data'!K:K,MATCH('Intensity Data'!$B65,'Saturation Data'!$C:$C,0))*INDEX('UEC Data'!K:K,MATCH('Intensity Data'!$B65,'UEC Data'!$C:$C,0))</f>
        <v>3.5426935165027902</v>
      </c>
      <c r="K65" s="7">
        <f>INDEX('Saturation Data'!L:L,MATCH('Intensity Data'!$B65,'Saturation Data'!$C:$C,0))*INDEX('UEC Data'!L:L,MATCH('Intensity Data'!$B65,'UEC Data'!$C:$C,0))</f>
        <v>2.6104057490020565</v>
      </c>
      <c r="L65" s="7">
        <f>INDEX('Saturation Data'!M:M,MATCH('Intensity Data'!$B65,'Saturation Data'!$C:$C,0))*INDEX('UEC Data'!M:M,MATCH('Intensity Data'!$B65,'UEC Data'!$C:$C,0))</f>
        <v>2.5348303078353256</v>
      </c>
      <c r="M65" s="7">
        <f>INDEX('Saturation Data'!N:N,MATCH('Intensity Data'!$B65,'Saturation Data'!$C:$C,0))*INDEX('UEC Data'!N:N,MATCH('Intensity Data'!$B65,'UEC Data'!$C:$C,0))</f>
        <v>6.2745862974371702</v>
      </c>
      <c r="N65" s="7">
        <f>INDEX('Saturation Data'!O:O,MATCH('Intensity Data'!$B65,'Saturation Data'!$C:$C,0))*INDEX('UEC Data'!O:O,MATCH('Intensity Data'!$B65,'UEC Data'!$C:$C,0))</f>
        <v>2.5313662448366392</v>
      </c>
      <c r="O65" s="7">
        <f>INDEX('Saturation Data'!P:P,MATCH('Intensity Data'!$B65,'Saturation Data'!$C:$C,0))*INDEX('UEC Data'!P:P,MATCH('Intensity Data'!$B65,'UEC Data'!$C:$C,0))</f>
        <v>3.0084525204418755</v>
      </c>
      <c r="P65" s="7">
        <f>INDEX('Saturation Data'!Q:Q,MATCH('Intensity Data'!$B65,'Saturation Data'!$C:$C,0))*INDEX('UEC Data'!Q:Q,MATCH('Intensity Data'!$B65,'UEC Data'!$C:$C,0))</f>
        <v>2.2240142065182469</v>
      </c>
      <c r="Q65" s="7">
        <f>INDEX('Saturation Data'!R:R,MATCH('Intensity Data'!$B65,'Saturation Data'!$C:$C,0))*INDEX('UEC Data'!R:R,MATCH('Intensity Data'!$B65,'UEC Data'!$C:$C,0))</f>
        <v>0.55985059906640577</v>
      </c>
      <c r="R65" s="7">
        <f>INDEX('Saturation Data'!S:S,MATCH('Intensity Data'!$B65,'Saturation Data'!$C:$C,0))*INDEX('UEC Data'!S:S,MATCH('Intensity Data'!$B65,'UEC Data'!$C:$C,0))</f>
        <v>1.4753436771527393</v>
      </c>
      <c r="S65" s="7">
        <f>INDEX('Saturation Data'!T:T,MATCH('Intensity Data'!$B65,'Saturation Data'!$C:$C,0))*INDEX('UEC Data'!T:T,MATCH('Intensity Data'!$B65,'UEC Data'!$C:$C,0))</f>
        <v>1.4753436771527393</v>
      </c>
      <c r="T65" s="7">
        <f>INDEX('Saturation Data'!U:U,MATCH('Intensity Data'!$B65,'Saturation Data'!$C:$C,0))*INDEX('UEC Data'!U:U,MATCH('Intensity Data'!$B65,'UEC Data'!$C:$C,0))</f>
        <v>2.6812593684839907</v>
      </c>
      <c r="U65" s="7">
        <f>INDEX('Saturation Data'!V:V,MATCH('Intensity Data'!$B65,'Saturation Data'!$C:$C,0))*INDEX('UEC Data'!V:V,MATCH('Intensity Data'!$B65,'UEC Data'!$C:$C,0))</f>
        <v>2.7190993624129263</v>
      </c>
      <c r="V65" t="str">
        <f t="shared" si="16"/>
        <v>Interior Lighting</v>
      </c>
      <c r="AP65" s="5" t="s">
        <v>84</v>
      </c>
      <c r="AQ65" s="5" t="s">
        <v>18</v>
      </c>
      <c r="AR65" s="5" t="s">
        <v>22</v>
      </c>
      <c r="AS65" s="2">
        <f t="shared" si="0"/>
        <v>0.51112070924832786</v>
      </c>
      <c r="AT65" s="2">
        <f t="shared" si="1"/>
        <v>0.30868874383201361</v>
      </c>
      <c r="AU65" s="2">
        <f t="shared" si="2"/>
        <v>0.17959317965245725</v>
      </c>
      <c r="AV65" s="2">
        <f t="shared" si="3"/>
        <v>0.31693018461996858</v>
      </c>
      <c r="AW65" s="2">
        <f t="shared" si="4"/>
        <v>0.35737936834529815</v>
      </c>
      <c r="AX65" s="2">
        <f t="shared" si="5"/>
        <v>0.25225049108261954</v>
      </c>
      <c r="AY65" s="2">
        <f t="shared" si="6"/>
        <v>-0.37302616698903035</v>
      </c>
      <c r="AZ65" s="2">
        <f t="shared" si="7"/>
        <v>0.37532078341193098</v>
      </c>
      <c r="BA65" s="2">
        <f t="shared" si="8"/>
        <v>0.47022600750774735</v>
      </c>
      <c r="BB65" s="2">
        <f t="shared" si="9"/>
        <v>0.22816135175780738</v>
      </c>
      <c r="BC65" s="2">
        <f t="shared" si="10"/>
        <v>4.2406373112355773</v>
      </c>
      <c r="BD65" s="2">
        <f t="shared" si="11"/>
        <v>4.2406373112355773</v>
      </c>
      <c r="BE65" s="2">
        <f t="shared" si="12"/>
        <v>-0.31375770713143514</v>
      </c>
      <c r="BF65" s="2">
        <f t="shared" si="13"/>
        <v>0.85709283169919548</v>
      </c>
      <c r="BG65" s="2" t="str">
        <f>IFERROR(#REF!/#REF!-1,"NA")</f>
        <v>NA</v>
      </c>
    </row>
    <row r="66" spans="1:59" x14ac:dyDescent="0.2">
      <c r="A66" t="str">
        <f t="shared" si="14"/>
        <v/>
      </c>
      <c r="B66" t="str">
        <f t="shared" si="15"/>
        <v>WA2021 CPAExterior Lighting_General Service Lighting</v>
      </c>
      <c r="C66" t="s">
        <v>116</v>
      </c>
      <c r="D66" t="s">
        <v>114</v>
      </c>
      <c r="E66" s="3" t="s">
        <v>85</v>
      </c>
      <c r="F66" s="3" t="s">
        <v>23</v>
      </c>
      <c r="G66" s="3" t="s">
        <v>19</v>
      </c>
      <c r="H66" s="7">
        <f>INDEX('Saturation Data'!I:I,MATCH('Intensity Data'!$B66,'Saturation Data'!$C:$C,0))*INDEX('UEC Data'!I:I,MATCH('Intensity Data'!$B66,'UEC Data'!$C:$C,0))</f>
        <v>0.15845128507119696</v>
      </c>
      <c r="I66" s="7">
        <f>INDEX('Saturation Data'!J:J,MATCH('Intensity Data'!$B66,'Saturation Data'!$C:$C,0))*INDEX('UEC Data'!J:J,MATCH('Intensity Data'!$B66,'UEC Data'!$C:$C,0))</f>
        <v>0.24098893533529325</v>
      </c>
      <c r="J66" s="7">
        <f>INDEX('Saturation Data'!K:K,MATCH('Intensity Data'!$B66,'Saturation Data'!$C:$C,0))*INDEX('UEC Data'!K:K,MATCH('Intensity Data'!$B66,'UEC Data'!$C:$C,0))</f>
        <v>0.96573153178218563</v>
      </c>
      <c r="K66" s="7">
        <f>INDEX('Saturation Data'!L:L,MATCH('Intensity Data'!$B66,'Saturation Data'!$C:$C,0))*INDEX('UEC Data'!L:L,MATCH('Intensity Data'!$B66,'UEC Data'!$C:$C,0))</f>
        <v>0.96573153178218563</v>
      </c>
      <c r="L66" s="7">
        <f>INDEX('Saturation Data'!M:M,MATCH('Intensity Data'!$B66,'Saturation Data'!$C:$C,0))*INDEX('UEC Data'!M:M,MATCH('Intensity Data'!$B66,'UEC Data'!$C:$C,0))</f>
        <v>0.85076804829022401</v>
      </c>
      <c r="M66" s="7">
        <f>INDEX('Saturation Data'!N:N,MATCH('Intensity Data'!$B66,'Saturation Data'!$C:$C,0))*INDEX('UEC Data'!N:N,MATCH('Intensity Data'!$B66,'UEC Data'!$C:$C,0))</f>
        <v>1.1534633797025637</v>
      </c>
      <c r="N66" s="7">
        <f>INDEX('Saturation Data'!O:O,MATCH('Intensity Data'!$B66,'Saturation Data'!$C:$C,0))*INDEX('UEC Data'!O:O,MATCH('Intensity Data'!$B66,'UEC Data'!$C:$C,0))</f>
        <v>0.17049470442162609</v>
      </c>
      <c r="O66" s="7">
        <f>INDEX('Saturation Data'!P:P,MATCH('Intensity Data'!$B66,'Saturation Data'!$C:$C,0))*INDEX('UEC Data'!P:P,MATCH('Intensity Data'!$B66,'UEC Data'!$C:$C,0))</f>
        <v>0.44320753256217144</v>
      </c>
      <c r="P66" s="7">
        <f>INDEX('Saturation Data'!Q:Q,MATCH('Intensity Data'!$B66,'Saturation Data'!$C:$C,0))*INDEX('UEC Data'!Q:Q,MATCH('Intensity Data'!$B66,'UEC Data'!$C:$C,0))</f>
        <v>0.35091872470330682</v>
      </c>
      <c r="Q66" s="7">
        <f>INDEX('Saturation Data'!R:R,MATCH('Intensity Data'!$B66,'Saturation Data'!$C:$C,0))*INDEX('UEC Data'!R:R,MATCH('Intensity Data'!$B66,'UEC Data'!$C:$C,0))</f>
        <v>0.19476573346278961</v>
      </c>
      <c r="R66" s="7">
        <f>INDEX('Saturation Data'!S:S,MATCH('Intensity Data'!$B66,'Saturation Data'!$C:$C,0))*INDEX('UEC Data'!S:S,MATCH('Intensity Data'!$B66,'UEC Data'!$C:$C,0))</f>
        <v>0.25161628558106808</v>
      </c>
      <c r="S66" s="7">
        <f>INDEX('Saturation Data'!T:T,MATCH('Intensity Data'!$B66,'Saturation Data'!$C:$C,0))*INDEX('UEC Data'!T:T,MATCH('Intensity Data'!$B66,'UEC Data'!$C:$C,0))</f>
        <v>0.25161628558106808</v>
      </c>
      <c r="T66" s="7">
        <f>INDEX('Saturation Data'!U:U,MATCH('Intensity Data'!$B66,'Saturation Data'!$C:$C,0))*INDEX('UEC Data'!U:U,MATCH('Intensity Data'!$B66,'UEC Data'!$C:$C,0))</f>
        <v>0.20106832393394614</v>
      </c>
      <c r="U66" s="7">
        <f>INDEX('Saturation Data'!V:V,MATCH('Intensity Data'!$B66,'Saturation Data'!$C:$C,0))*INDEX('UEC Data'!V:V,MATCH('Intensity Data'!$B66,'UEC Data'!$C:$C,0))</f>
        <v>0.46093070162825411</v>
      </c>
      <c r="V66" t="str">
        <f t="shared" si="16"/>
        <v>Exterior Lighting</v>
      </c>
      <c r="AP66" s="5" t="s">
        <v>85</v>
      </c>
      <c r="AQ66" s="5" t="s">
        <v>23</v>
      </c>
      <c r="AR66" s="5" t="s">
        <v>19</v>
      </c>
      <c r="AS66" s="2">
        <f t="shared" ref="AS66:AS129" si="17">IFERROR(H66/H291-1,"NA")</f>
        <v>0.65894883853562125</v>
      </c>
      <c r="AT66" s="2">
        <f t="shared" ref="AT66:AT129" si="18">IFERROR(I66/I291-1,"NA")</f>
        <v>0.48364702612068955</v>
      </c>
      <c r="AU66" s="2">
        <f t="shared" ref="AU66:AU129" si="19">IFERROR(J66/J291-1,"NA")</f>
        <v>3.0586824534484052</v>
      </c>
      <c r="AV66" s="2">
        <f t="shared" ref="AV66:AV129" si="20">IFERROR(K66/K291-1,"NA")</f>
        <v>3.0586824534484052</v>
      </c>
      <c r="AW66" s="2">
        <f t="shared" ref="AW66:AW129" si="21">IFERROR(L66/L291-1,"NA")</f>
        <v>2.080460231701843</v>
      </c>
      <c r="AX66" s="2">
        <f t="shared" ref="AX66:AX129" si="22">IFERROR(M66/M291-1,"NA")</f>
        <v>2.1865283109896434</v>
      </c>
      <c r="AY66" s="2">
        <f t="shared" ref="AY66:AY129" si="23">IFERROR(N66/N291-1,"NA")</f>
        <v>2.8642192063262857</v>
      </c>
      <c r="AZ66" s="2">
        <f t="shared" ref="AZ66:AZ129" si="24">IFERROR(O66/O291-1,"NA")</f>
        <v>21.144424349553159</v>
      </c>
      <c r="BA66" s="2">
        <f t="shared" ref="BA66:BA129" si="25">IFERROR(P66/P291-1,"NA")</f>
        <v>86.928343234911111</v>
      </c>
      <c r="BB66" s="2">
        <f t="shared" ref="BB66:BB129" si="26">IFERROR(Q66/Q291-1,"NA")</f>
        <v>4.1143719848987912</v>
      </c>
      <c r="BC66" s="2">
        <f t="shared" ref="BC66:BC129" si="27">IFERROR(R66/R291-1,"NA")</f>
        <v>11.625859798092794</v>
      </c>
      <c r="BD66" s="2">
        <f t="shared" ref="BD66:BD129" si="28">IFERROR(S66/S291-1,"NA")</f>
        <v>11.625859798092794</v>
      </c>
      <c r="BE66" s="2">
        <f t="shared" ref="BE66:BE129" si="29">IFERROR(T66/T291-1,"NA")</f>
        <v>0.83700822433702471</v>
      </c>
      <c r="BF66" s="2">
        <f t="shared" ref="BF66:BF129" si="30">IFERROR(U66/U291-1,"NA")</f>
        <v>3.9628383656695183</v>
      </c>
      <c r="BG66" s="2" t="str">
        <f>IFERROR(#REF!/#REF!-1,"NA")</f>
        <v>NA</v>
      </c>
    </row>
    <row r="67" spans="1:59" x14ac:dyDescent="0.2">
      <c r="A67" t="str">
        <f t="shared" ref="A67:A130" si="31">IF(C67=C66,"",1)</f>
        <v/>
      </c>
      <c r="B67" t="str">
        <f t="shared" ref="B67:B130" si="32">C67&amp;D67&amp;E67</f>
        <v>WA2021 CPAExterior Lighting_Area Lighting</v>
      </c>
      <c r="C67" t="s">
        <v>116</v>
      </c>
      <c r="D67" t="s">
        <v>114</v>
      </c>
      <c r="E67" s="3" t="s">
        <v>86</v>
      </c>
      <c r="F67" s="3" t="s">
        <v>23</v>
      </c>
      <c r="G67" s="3" t="s">
        <v>24</v>
      </c>
      <c r="H67" s="7">
        <f>INDEX('Saturation Data'!I:I,MATCH('Intensity Data'!$B67,'Saturation Data'!$C:$C,0))*INDEX('UEC Data'!I:I,MATCH('Intensity Data'!$B67,'UEC Data'!$C:$C,0))</f>
        <v>0.50360862378183135</v>
      </c>
      <c r="I67" s="7">
        <f>INDEX('Saturation Data'!J:J,MATCH('Intensity Data'!$B67,'Saturation Data'!$C:$C,0))*INDEX('UEC Data'!J:J,MATCH('Intensity Data'!$B67,'UEC Data'!$C:$C,0))</f>
        <v>0.43890646877450928</v>
      </c>
      <c r="J67" s="7">
        <f>INDEX('Saturation Data'!K:K,MATCH('Intensity Data'!$B67,'Saturation Data'!$C:$C,0))*INDEX('UEC Data'!K:K,MATCH('Intensity Data'!$B67,'UEC Data'!$C:$C,0))</f>
        <v>0.53394602937395019</v>
      </c>
      <c r="K67" s="7">
        <f>INDEX('Saturation Data'!L:L,MATCH('Intensity Data'!$B67,'Saturation Data'!$C:$C,0))*INDEX('UEC Data'!L:L,MATCH('Intensity Data'!$B67,'UEC Data'!$C:$C,0))</f>
        <v>0.53394602937395019</v>
      </c>
      <c r="L67" s="7">
        <f>INDEX('Saturation Data'!M:M,MATCH('Intensity Data'!$B67,'Saturation Data'!$C:$C,0))*INDEX('UEC Data'!M:M,MATCH('Intensity Data'!$B67,'UEC Data'!$C:$C,0))</f>
        <v>1.1324273942151009</v>
      </c>
      <c r="M67" s="7">
        <f>INDEX('Saturation Data'!N:N,MATCH('Intensity Data'!$B67,'Saturation Data'!$C:$C,0))*INDEX('UEC Data'!N:N,MATCH('Intensity Data'!$B67,'UEC Data'!$C:$C,0))</f>
        <v>0.58554295848857152</v>
      </c>
      <c r="N67" s="7">
        <f>INDEX('Saturation Data'!O:O,MATCH('Intensity Data'!$B67,'Saturation Data'!$C:$C,0))*INDEX('UEC Data'!O:O,MATCH('Intensity Data'!$B67,'UEC Data'!$C:$C,0))</f>
        <v>0.39204533709477424</v>
      </c>
      <c r="O67" s="7">
        <f>INDEX('Saturation Data'!P:P,MATCH('Intensity Data'!$B67,'Saturation Data'!$C:$C,0))*INDEX('UEC Data'!P:P,MATCH('Intensity Data'!$B67,'UEC Data'!$C:$C,0))</f>
        <v>0.33301365331465937</v>
      </c>
      <c r="P67" s="7">
        <f>INDEX('Saturation Data'!Q:Q,MATCH('Intensity Data'!$B67,'Saturation Data'!$C:$C,0))*INDEX('UEC Data'!Q:Q,MATCH('Intensity Data'!$B67,'UEC Data'!$C:$C,0))</f>
        <v>0.53843885822374349</v>
      </c>
      <c r="Q67" s="7">
        <f>INDEX('Saturation Data'!R:R,MATCH('Intensity Data'!$B67,'Saturation Data'!$C:$C,0))*INDEX('UEC Data'!R:R,MATCH('Intensity Data'!$B67,'UEC Data'!$C:$C,0))</f>
        <v>0.89497125555572588</v>
      </c>
      <c r="R67" s="7">
        <f>INDEX('Saturation Data'!S:S,MATCH('Intensity Data'!$B67,'Saturation Data'!$C:$C,0))*INDEX('UEC Data'!S:S,MATCH('Intensity Data'!$B67,'UEC Data'!$C:$C,0))</f>
        <v>0.14730653188253165</v>
      </c>
      <c r="S67" s="7">
        <f>INDEX('Saturation Data'!T:T,MATCH('Intensity Data'!$B67,'Saturation Data'!$C:$C,0))*INDEX('UEC Data'!T:T,MATCH('Intensity Data'!$B67,'UEC Data'!$C:$C,0))</f>
        <v>0.14730653188253165</v>
      </c>
      <c r="T67" s="7">
        <f>INDEX('Saturation Data'!U:U,MATCH('Intensity Data'!$B67,'Saturation Data'!$C:$C,0))*INDEX('UEC Data'!U:U,MATCH('Intensity Data'!$B67,'UEC Data'!$C:$C,0))</f>
        <v>0.4927682400849841</v>
      </c>
      <c r="U67" s="7">
        <f>INDEX('Saturation Data'!V:V,MATCH('Intensity Data'!$B67,'Saturation Data'!$C:$C,0))*INDEX('UEC Data'!V:V,MATCH('Intensity Data'!$B67,'UEC Data'!$C:$C,0))</f>
        <v>0.37898394417907205</v>
      </c>
      <c r="V67" t="str">
        <f t="shared" ref="V67:V130" si="33">IF(OR(F67="Cooling",F67="heating",F67="ventilation"),"HVAC",F67)</f>
        <v>Exterior Lighting</v>
      </c>
      <c r="AP67" s="5" t="s">
        <v>86</v>
      </c>
      <c r="AQ67" s="5" t="s">
        <v>23</v>
      </c>
      <c r="AR67" s="5" t="s">
        <v>24</v>
      </c>
      <c r="AS67" s="2">
        <f t="shared" si="17"/>
        <v>-0.60583965415547836</v>
      </c>
      <c r="AT67" s="2">
        <f t="shared" si="18"/>
        <v>-0.72174099722296947</v>
      </c>
      <c r="AU67" s="2">
        <f t="shared" si="19"/>
        <v>-0.36771943543514285</v>
      </c>
      <c r="AV67" s="2">
        <f t="shared" si="20"/>
        <v>-0.36771943543514285</v>
      </c>
      <c r="AW67" s="2">
        <f t="shared" si="21"/>
        <v>-0.47107980823705375</v>
      </c>
      <c r="AX67" s="2">
        <f t="shared" si="22"/>
        <v>-0.6716689639661042</v>
      </c>
      <c r="AY67" s="2">
        <f t="shared" si="23"/>
        <v>-0.40983746751283812</v>
      </c>
      <c r="AZ67" s="2">
        <f t="shared" si="24"/>
        <v>0.15892534303788119</v>
      </c>
      <c r="BA67" s="2">
        <f t="shared" si="25"/>
        <v>3.4853143927595154</v>
      </c>
      <c r="BB67" s="2">
        <f t="shared" si="26"/>
        <v>-0.48272390944213772</v>
      </c>
      <c r="BC67" s="2">
        <f t="shared" si="27"/>
        <v>-0.60985977524701718</v>
      </c>
      <c r="BD67" s="2">
        <f t="shared" si="28"/>
        <v>-0.60985977524701718</v>
      </c>
      <c r="BE67" s="2">
        <f t="shared" si="29"/>
        <v>-0.5587738474156192</v>
      </c>
      <c r="BF67" s="2">
        <f t="shared" si="30"/>
        <v>-0.40623022097822714</v>
      </c>
      <c r="BG67" s="2" t="str">
        <f>IFERROR(#REF!/#REF!-1,"NA")</f>
        <v>NA</v>
      </c>
    </row>
    <row r="68" spans="1:59" x14ac:dyDescent="0.2">
      <c r="A68" t="str">
        <f t="shared" si="31"/>
        <v/>
      </c>
      <c r="B68" t="str">
        <f t="shared" si="32"/>
        <v>WA2021 CPAExterior Lighting_Linear Lighting</v>
      </c>
      <c r="C68" t="s">
        <v>116</v>
      </c>
      <c r="D68" t="s">
        <v>114</v>
      </c>
      <c r="E68" s="3" t="s">
        <v>87</v>
      </c>
      <c r="F68" s="3" t="s">
        <v>23</v>
      </c>
      <c r="G68" s="3" t="s">
        <v>22</v>
      </c>
      <c r="H68" s="7">
        <f>INDEX('Saturation Data'!I:I,MATCH('Intensity Data'!$B68,'Saturation Data'!$C:$C,0))*INDEX('UEC Data'!I:I,MATCH('Intensity Data'!$B68,'UEC Data'!$C:$C,0))</f>
        <v>0.30223741087577055</v>
      </c>
      <c r="I68" s="7">
        <f>INDEX('Saturation Data'!J:J,MATCH('Intensity Data'!$B68,'Saturation Data'!$C:$C,0))*INDEX('UEC Data'!J:J,MATCH('Intensity Data'!$B68,'UEC Data'!$C:$C,0))</f>
        <v>0.19141734862894888</v>
      </c>
      <c r="J68" s="7">
        <f>INDEX('Saturation Data'!K:K,MATCH('Intensity Data'!$B68,'Saturation Data'!$C:$C,0))*INDEX('UEC Data'!K:K,MATCH('Intensity Data'!$B68,'UEC Data'!$C:$C,0))</f>
        <v>0.30353105699728117</v>
      </c>
      <c r="K68" s="7">
        <f>INDEX('Saturation Data'!L:L,MATCH('Intensity Data'!$B68,'Saturation Data'!$C:$C,0))*INDEX('UEC Data'!L:L,MATCH('Intensity Data'!$B68,'UEC Data'!$C:$C,0))</f>
        <v>0.30353105699728117</v>
      </c>
      <c r="L68" s="7">
        <f>INDEX('Saturation Data'!M:M,MATCH('Intensity Data'!$B68,'Saturation Data'!$C:$C,0))*INDEX('UEC Data'!M:M,MATCH('Intensity Data'!$B68,'UEC Data'!$C:$C,0))</f>
        <v>0.47808422410000095</v>
      </c>
      <c r="M68" s="7">
        <f>INDEX('Saturation Data'!N:N,MATCH('Intensity Data'!$B68,'Saturation Data'!$C:$C,0))*INDEX('UEC Data'!N:N,MATCH('Intensity Data'!$B68,'UEC Data'!$C:$C,0))</f>
        <v>0.55948822101661666</v>
      </c>
      <c r="N68" s="7">
        <f>INDEX('Saturation Data'!O:O,MATCH('Intensity Data'!$B68,'Saturation Data'!$C:$C,0))*INDEX('UEC Data'!O:O,MATCH('Intensity Data'!$B68,'UEC Data'!$C:$C,0))</f>
        <v>0.2251422439477089</v>
      </c>
      <c r="O68" s="7">
        <f>INDEX('Saturation Data'!P:P,MATCH('Intensity Data'!$B68,'Saturation Data'!$C:$C,0))*INDEX('UEC Data'!P:P,MATCH('Intensity Data'!$B68,'UEC Data'!$C:$C,0))</f>
        <v>0.70925703229985493</v>
      </c>
      <c r="P68" s="7">
        <f>INDEX('Saturation Data'!Q:Q,MATCH('Intensity Data'!$B68,'Saturation Data'!$C:$C,0))*INDEX('UEC Data'!Q:Q,MATCH('Intensity Data'!$B68,'UEC Data'!$C:$C,0))</f>
        <v>0.67447436985218978</v>
      </c>
      <c r="Q68" s="7">
        <f>INDEX('Saturation Data'!R:R,MATCH('Intensity Data'!$B68,'Saturation Data'!$C:$C,0))*INDEX('UEC Data'!R:R,MATCH('Intensity Data'!$B68,'UEC Data'!$C:$C,0))</f>
        <v>4.2515850039441347E-2</v>
      </c>
      <c r="R68" s="7">
        <f>INDEX('Saturation Data'!S:S,MATCH('Intensity Data'!$B68,'Saturation Data'!$C:$C,0))*INDEX('UEC Data'!S:S,MATCH('Intensity Data'!$B68,'UEC Data'!$C:$C,0))</f>
        <v>0.39646062983292035</v>
      </c>
      <c r="S68" s="7">
        <f>INDEX('Saturation Data'!T:T,MATCH('Intensity Data'!$B68,'Saturation Data'!$C:$C,0))*INDEX('UEC Data'!T:T,MATCH('Intensity Data'!$B68,'UEC Data'!$C:$C,0))</f>
        <v>0.39646062983292035</v>
      </c>
      <c r="T68" s="7">
        <f>INDEX('Saturation Data'!U:U,MATCH('Intensity Data'!$B68,'Saturation Data'!$C:$C,0))*INDEX('UEC Data'!U:U,MATCH('Intensity Data'!$B68,'UEC Data'!$C:$C,0))</f>
        <v>0.26259561080946686</v>
      </c>
      <c r="U68" s="7">
        <f>INDEX('Saturation Data'!V:V,MATCH('Intensity Data'!$B68,'Saturation Data'!$C:$C,0))*INDEX('UEC Data'!V:V,MATCH('Intensity Data'!$B68,'UEC Data'!$C:$C,0))</f>
        <v>0.29497570126359923</v>
      </c>
      <c r="V68" t="str">
        <f t="shared" si="33"/>
        <v>Exterior Lighting</v>
      </c>
      <c r="AP68" s="5" t="s">
        <v>87</v>
      </c>
      <c r="AQ68" s="5" t="s">
        <v>23</v>
      </c>
      <c r="AR68" s="5" t="s">
        <v>22</v>
      </c>
      <c r="AS68" s="2">
        <f t="shared" si="17"/>
        <v>0.67927768617499917</v>
      </c>
      <c r="AT68" s="2">
        <f t="shared" si="18"/>
        <v>1.6323699585381388</v>
      </c>
      <c r="AU68" s="2">
        <f t="shared" si="19"/>
        <v>2.8000584007900238</v>
      </c>
      <c r="AV68" s="2">
        <f t="shared" si="20"/>
        <v>2.8000584007900238</v>
      </c>
      <c r="AW68" s="2">
        <f t="shared" si="21"/>
        <v>0.18455626045063744</v>
      </c>
      <c r="AX68" s="2">
        <f t="shared" si="22"/>
        <v>0.46631837279218002</v>
      </c>
      <c r="AY68" s="2">
        <f t="shared" si="23"/>
        <v>1.7489927318631131</v>
      </c>
      <c r="AZ68" s="2">
        <f t="shared" si="24"/>
        <v>-5.3423753937669072E-2</v>
      </c>
      <c r="BA68" s="2">
        <f t="shared" si="25"/>
        <v>2.6457815447161526E-2</v>
      </c>
      <c r="BB68" s="2">
        <f t="shared" si="26"/>
        <v>0.66193934512348163</v>
      </c>
      <c r="BC68" s="2">
        <f t="shared" si="27"/>
        <v>4.1253312279111567</v>
      </c>
      <c r="BD68" s="2">
        <f t="shared" si="28"/>
        <v>4.1253312279111567</v>
      </c>
      <c r="BE68" s="2">
        <f t="shared" si="29"/>
        <v>9.0524119329735031E-2</v>
      </c>
      <c r="BF68" s="2">
        <f t="shared" si="30"/>
        <v>3.9984449575542014</v>
      </c>
      <c r="BG68" s="2" t="str">
        <f>IFERROR(#REF!/#REF!-1,"NA")</f>
        <v>NA</v>
      </c>
    </row>
    <row r="69" spans="1:59" x14ac:dyDescent="0.2">
      <c r="A69" t="str">
        <f t="shared" si="31"/>
        <v/>
      </c>
      <c r="B69" t="str">
        <f t="shared" si="32"/>
        <v>WA2021 CPARefrigeration _Walk-in Refrigerator/Freezer</v>
      </c>
      <c r="C69" t="s">
        <v>116</v>
      </c>
      <c r="D69" t="s">
        <v>114</v>
      </c>
      <c r="E69" s="3" t="s">
        <v>88</v>
      </c>
      <c r="F69" s="3" t="s">
        <v>25</v>
      </c>
      <c r="G69" s="3" t="s">
        <v>26</v>
      </c>
      <c r="H69" s="7">
        <f>INDEX('Saturation Data'!I:I,MATCH('Intensity Data'!$B69,'Saturation Data'!$C:$C,0))*INDEX('UEC Data'!I:I,MATCH('Intensity Data'!$B69,'UEC Data'!$C:$C,0))</f>
        <v>5.1665306122448983E-4</v>
      </c>
      <c r="I69" s="7">
        <f>INDEX('Saturation Data'!J:J,MATCH('Intensity Data'!$B69,'Saturation Data'!$C:$C,0))*INDEX('UEC Data'!J:J,MATCH('Intensity Data'!$B69,'UEC Data'!$C:$C,0))</f>
        <v>0</v>
      </c>
      <c r="J69" s="7">
        <f>INDEX('Saturation Data'!K:K,MATCH('Intensity Data'!$B69,'Saturation Data'!$C:$C,0))*INDEX('UEC Data'!K:K,MATCH('Intensity Data'!$B69,'UEC Data'!$C:$C,0))</f>
        <v>7.6715151515151518E-4</v>
      </c>
      <c r="K69" s="7">
        <f>INDEX('Saturation Data'!L:L,MATCH('Intensity Data'!$B69,'Saturation Data'!$C:$C,0))*INDEX('UEC Data'!L:L,MATCH('Intensity Data'!$B69,'UEC Data'!$C:$C,0))</f>
        <v>0</v>
      </c>
      <c r="L69" s="7">
        <f>INDEX('Saturation Data'!M:M,MATCH('Intensity Data'!$B69,'Saturation Data'!$C:$C,0))*INDEX('UEC Data'!M:M,MATCH('Intensity Data'!$B69,'UEC Data'!$C:$C,0))</f>
        <v>2.943889142857143</v>
      </c>
      <c r="M69" s="7">
        <f>INDEX('Saturation Data'!N:N,MATCH('Intensity Data'!$B69,'Saturation Data'!$C:$C,0))*INDEX('UEC Data'!N:N,MATCH('Intensity Data'!$B69,'UEC Data'!$C:$C,0))</f>
        <v>0.18411636363636366</v>
      </c>
      <c r="N69" s="7">
        <f>INDEX('Saturation Data'!O:O,MATCH('Intensity Data'!$B69,'Saturation Data'!$C:$C,0))*INDEX('UEC Data'!O:O,MATCH('Intensity Data'!$B69,'UEC Data'!$C:$C,0))</f>
        <v>6.0394482500000006E-2</v>
      </c>
      <c r="O69" s="7">
        <f>INDEX('Saturation Data'!P:P,MATCH('Intensity Data'!$B69,'Saturation Data'!$C:$C,0))*INDEX('UEC Data'!P:P,MATCH('Intensity Data'!$B69,'UEC Data'!$C:$C,0))</f>
        <v>2.8088133122585176E-2</v>
      </c>
      <c r="P69" s="7">
        <f>INDEX('Saturation Data'!Q:Q,MATCH('Intensity Data'!$B69,'Saturation Data'!$C:$C,0))*INDEX('UEC Data'!Q:Q,MATCH('Intensity Data'!$B69,'UEC Data'!$C:$C,0))</f>
        <v>3.1758597435897436E-2</v>
      </c>
      <c r="Q69" s="7">
        <f>INDEX('Saturation Data'!R:R,MATCH('Intensity Data'!$B69,'Saturation Data'!$C:$C,0))*INDEX('UEC Data'!R:R,MATCH('Intensity Data'!$B69,'UEC Data'!$C:$C,0))</f>
        <v>3.8748979591836739E-3</v>
      </c>
      <c r="R69" s="7">
        <f>INDEX('Saturation Data'!S:S,MATCH('Intensity Data'!$B69,'Saturation Data'!$C:$C,0))*INDEX('UEC Data'!S:S,MATCH('Intensity Data'!$B69,'UEC Data'!$C:$C,0))</f>
        <v>6.9549450549450621E-3</v>
      </c>
      <c r="S69" s="7">
        <f>INDEX('Saturation Data'!T:T,MATCH('Intensity Data'!$B69,'Saturation Data'!$C:$C,0))*INDEX('UEC Data'!T:T,MATCH('Intensity Data'!$B69,'UEC Data'!$C:$C,0))</f>
        <v>13.101836947500001</v>
      </c>
      <c r="T69" s="7">
        <f>INDEX('Saturation Data'!U:U,MATCH('Intensity Data'!$B69,'Saturation Data'!$C:$C,0))*INDEX('UEC Data'!U:U,MATCH('Intensity Data'!$B69,'UEC Data'!$C:$C,0))</f>
        <v>0</v>
      </c>
      <c r="U69" s="7">
        <f>INDEX('Saturation Data'!V:V,MATCH('Intensity Data'!$B69,'Saturation Data'!$C:$C,0))*INDEX('UEC Data'!V:V,MATCH('Intensity Data'!$B69,'UEC Data'!$C:$C,0))</f>
        <v>0.1309448275862069</v>
      </c>
      <c r="V69" t="str">
        <f t="shared" si="33"/>
        <v xml:space="preserve">Refrigeration </v>
      </c>
      <c r="AP69" s="5" t="s">
        <v>88</v>
      </c>
      <c r="AQ69" s="5" t="s">
        <v>25</v>
      </c>
      <c r="AR69" s="5" t="s">
        <v>26</v>
      </c>
      <c r="AS69" s="2">
        <f t="shared" si="17"/>
        <v>-0.81812191629703279</v>
      </c>
      <c r="AT69" s="2" t="str">
        <f t="shared" si="18"/>
        <v>NA</v>
      </c>
      <c r="AU69" s="2">
        <f t="shared" si="19"/>
        <v>-0.88842001982905838</v>
      </c>
      <c r="AV69" s="2" t="str">
        <f t="shared" si="20"/>
        <v>NA</v>
      </c>
      <c r="AW69" s="2">
        <f t="shared" si="21"/>
        <v>-0.39629517316391627</v>
      </c>
      <c r="AX69" s="2">
        <f t="shared" si="22"/>
        <v>-0.78595537158167339</v>
      </c>
      <c r="AY69" s="2">
        <f t="shared" si="23"/>
        <v>-0.33382283165293991</v>
      </c>
      <c r="AZ69" s="2">
        <f t="shared" si="24"/>
        <v>1.2447517577502532</v>
      </c>
      <c r="BA69" s="2">
        <f t="shared" si="25"/>
        <v>-1.1243188378856628E-3</v>
      </c>
      <c r="BB69" s="2">
        <f t="shared" si="26"/>
        <v>-0.67191357471465674</v>
      </c>
      <c r="BC69" s="2">
        <f t="shared" si="27"/>
        <v>0.28098502612495446</v>
      </c>
      <c r="BD69" s="2">
        <f t="shared" si="28"/>
        <v>-8.0123529764661194E-2</v>
      </c>
      <c r="BE69" s="2">
        <f t="shared" si="29"/>
        <v>-1</v>
      </c>
      <c r="BF69" s="2">
        <f t="shared" si="30"/>
        <v>1.2007581047049283</v>
      </c>
      <c r="BG69" s="2" t="str">
        <f>IFERROR(#REF!/#REF!-1,"NA")</f>
        <v>NA</v>
      </c>
    </row>
    <row r="70" spans="1:59" x14ac:dyDescent="0.2">
      <c r="A70" t="str">
        <f t="shared" si="31"/>
        <v/>
      </c>
      <c r="B70" t="str">
        <f t="shared" si="32"/>
        <v>WA2021 CPARefrigeration _Reach-in Refrigerator/Freezer</v>
      </c>
      <c r="C70" t="s">
        <v>116</v>
      </c>
      <c r="D70" t="s">
        <v>114</v>
      </c>
      <c r="E70" s="3" t="s">
        <v>89</v>
      </c>
      <c r="F70" s="3" t="s">
        <v>25</v>
      </c>
      <c r="G70" s="3" t="s">
        <v>27</v>
      </c>
      <c r="H70" s="7">
        <f>INDEX('Saturation Data'!I:I,MATCH('Intensity Data'!$B70,'Saturation Data'!$C:$C,0))*INDEX('UEC Data'!I:I,MATCH('Intensity Data'!$B70,'UEC Data'!$C:$C,0))</f>
        <v>7.5999999999999998E-2</v>
      </c>
      <c r="I70" s="7">
        <f>INDEX('Saturation Data'!J:J,MATCH('Intensity Data'!$B70,'Saturation Data'!$C:$C,0))*INDEX('UEC Data'!J:J,MATCH('Intensity Data'!$B70,'UEC Data'!$C:$C,0))</f>
        <v>0.41666666666666663</v>
      </c>
      <c r="J70" s="7">
        <f>INDEX('Saturation Data'!K:K,MATCH('Intensity Data'!$B70,'Saturation Data'!$C:$C,0))*INDEX('UEC Data'!K:K,MATCH('Intensity Data'!$B70,'UEC Data'!$C:$C,0))</f>
        <v>3.2242424242424246E-2</v>
      </c>
      <c r="K70" s="7">
        <f>INDEX('Saturation Data'!L:L,MATCH('Intensity Data'!$B70,'Saturation Data'!$C:$C,0))*INDEX('UEC Data'!L:L,MATCH('Intensity Data'!$B70,'UEC Data'!$C:$C,0))</f>
        <v>8.142857142857142E-2</v>
      </c>
      <c r="L70" s="7">
        <f>INDEX('Saturation Data'!M:M,MATCH('Intensity Data'!$B70,'Saturation Data'!$C:$C,0))*INDEX('UEC Data'!M:M,MATCH('Intensity Data'!$B70,'UEC Data'!$C:$C,0))</f>
        <v>0.40280000000000005</v>
      </c>
      <c r="M70" s="7">
        <f>INDEX('Saturation Data'!N:N,MATCH('Intensity Data'!$B70,'Saturation Data'!$C:$C,0))*INDEX('UEC Data'!N:N,MATCH('Intensity Data'!$B70,'UEC Data'!$C:$C,0))</f>
        <v>2.8692064365286747</v>
      </c>
      <c r="N70" s="7">
        <f>INDEX('Saturation Data'!O:O,MATCH('Intensity Data'!$B70,'Saturation Data'!$C:$C,0))*INDEX('UEC Data'!O:O,MATCH('Intensity Data'!$B70,'UEC Data'!$C:$C,0))</f>
        <v>5.4941666666666659E-2</v>
      </c>
      <c r="O70" s="7">
        <f>INDEX('Saturation Data'!P:P,MATCH('Intensity Data'!$B70,'Saturation Data'!$C:$C,0))*INDEX('UEC Data'!P:P,MATCH('Intensity Data'!$B70,'UEC Data'!$C:$C,0))</f>
        <v>2.9290832455216017E-2</v>
      </c>
      <c r="P70" s="7">
        <f>INDEX('Saturation Data'!Q:Q,MATCH('Intensity Data'!$B70,'Saturation Data'!$C:$C,0))*INDEX('UEC Data'!Q:Q,MATCH('Intensity Data'!$B70,'UEC Data'!$C:$C,0))</f>
        <v>3.3118461538461541E-2</v>
      </c>
      <c r="Q70" s="7">
        <f>INDEX('Saturation Data'!R:R,MATCH('Intensity Data'!$B70,'Saturation Data'!$C:$C,0))*INDEX('UEC Data'!R:R,MATCH('Intensity Data'!$B70,'UEC Data'!$C:$C,0))</f>
        <v>0.33889795918367349</v>
      </c>
      <c r="R70" s="7">
        <f>INDEX('Saturation Data'!S:S,MATCH('Intensity Data'!$B70,'Saturation Data'!$C:$C,0))*INDEX('UEC Data'!S:S,MATCH('Intensity Data'!$B70,'UEC Data'!$C:$C,0))</f>
        <v>7.6E-3</v>
      </c>
      <c r="S70" s="7">
        <f>INDEX('Saturation Data'!T:T,MATCH('Intensity Data'!$B70,'Saturation Data'!$C:$C,0))*INDEX('UEC Data'!T:T,MATCH('Intensity Data'!$B70,'UEC Data'!$C:$C,0))</f>
        <v>9.5000000000000001E-2</v>
      </c>
      <c r="T70" s="7">
        <f>INDEX('Saturation Data'!U:U,MATCH('Intensity Data'!$B70,'Saturation Data'!$C:$C,0))*INDEX('UEC Data'!U:U,MATCH('Intensity Data'!$B70,'UEC Data'!$C:$C,0))</f>
        <v>0.23888888888888887</v>
      </c>
      <c r="U70" s="7">
        <f>INDEX('Saturation Data'!V:V,MATCH('Intensity Data'!$B70,'Saturation Data'!$C:$C,0))*INDEX('UEC Data'!V:V,MATCH('Intensity Data'!$B70,'UEC Data'!$C:$C,0))</f>
        <v>0.12841379310344828</v>
      </c>
      <c r="V70" t="str">
        <f t="shared" si="33"/>
        <v xml:space="preserve">Refrigeration </v>
      </c>
      <c r="AP70" s="5" t="s">
        <v>89</v>
      </c>
      <c r="AQ70" s="5" t="s">
        <v>25</v>
      </c>
      <c r="AR70" s="5" t="s">
        <v>27</v>
      </c>
      <c r="AS70" s="2">
        <f t="shared" si="17"/>
        <v>16.029567696476796</v>
      </c>
      <c r="AT70" s="2">
        <f t="shared" si="18"/>
        <v>30.933769144811446</v>
      </c>
      <c r="AU70" s="2">
        <f t="shared" si="19"/>
        <v>1.9849804365117141</v>
      </c>
      <c r="AV70" s="2">
        <f t="shared" si="20"/>
        <v>31.822213778095318</v>
      </c>
      <c r="AW70" s="2">
        <f t="shared" si="21"/>
        <v>0.94537374615521097</v>
      </c>
      <c r="AX70" s="2">
        <f t="shared" si="22"/>
        <v>9.0206891767951074</v>
      </c>
      <c r="AY70" s="2">
        <f t="shared" si="23"/>
        <v>0.78215286624025526</v>
      </c>
      <c r="AZ70" s="2">
        <f t="shared" si="24"/>
        <v>2.0025727157526347</v>
      </c>
      <c r="BA70" s="2">
        <f t="shared" si="25"/>
        <v>0.33609289148839472</v>
      </c>
      <c r="BB70" s="2">
        <f t="shared" si="26"/>
        <v>19.186977867905799</v>
      </c>
      <c r="BC70" s="2">
        <f t="shared" si="27"/>
        <v>2.4268828839989633</v>
      </c>
      <c r="BD70" s="2">
        <f t="shared" si="28"/>
        <v>5.812977860396348</v>
      </c>
      <c r="BE70" s="2">
        <f t="shared" si="29"/>
        <v>71.313052562854196</v>
      </c>
      <c r="BF70" s="2">
        <f t="shared" si="30"/>
        <v>7.2424354522778902</v>
      </c>
      <c r="BG70" s="2" t="str">
        <f>IFERROR(#REF!/#REF!-1,"NA")</f>
        <v>NA</v>
      </c>
    </row>
    <row r="71" spans="1:59" x14ac:dyDescent="0.2">
      <c r="A71" t="str">
        <f t="shared" si="31"/>
        <v/>
      </c>
      <c r="B71" t="str">
        <f t="shared" si="32"/>
        <v>WA2021 CPARefrigeration _Glass Door Display</v>
      </c>
      <c r="C71" t="s">
        <v>116</v>
      </c>
      <c r="D71" t="s">
        <v>114</v>
      </c>
      <c r="E71" s="3" t="s">
        <v>90</v>
      </c>
      <c r="F71" s="3" t="s">
        <v>25</v>
      </c>
      <c r="G71" s="3" t="s">
        <v>28</v>
      </c>
      <c r="H71" s="7">
        <f>INDEX('Saturation Data'!I:I,MATCH('Intensity Data'!$B71,'Saturation Data'!$C:$C,0))*INDEX('UEC Data'!I:I,MATCH('Intensity Data'!$B71,'UEC Data'!$C:$C,0))</f>
        <v>0.12320816326530612</v>
      </c>
      <c r="I71" s="7">
        <f>INDEX('Saturation Data'!J:J,MATCH('Intensity Data'!$B71,'Saturation Data'!$C:$C,0))*INDEX('UEC Data'!J:J,MATCH('Intensity Data'!$B71,'UEC Data'!$C:$C,0))</f>
        <v>0</v>
      </c>
      <c r="J71" s="7">
        <f>INDEX('Saturation Data'!K:K,MATCH('Intensity Data'!$B71,'Saturation Data'!$C:$C,0))*INDEX('UEC Data'!K:K,MATCH('Intensity Data'!$B71,'UEC Data'!$C:$C,0))</f>
        <v>0.48277272727272724</v>
      </c>
      <c r="K71" s="7">
        <f>INDEX('Saturation Data'!L:L,MATCH('Intensity Data'!$B71,'Saturation Data'!$C:$C,0))*INDEX('UEC Data'!L:L,MATCH('Intensity Data'!$B71,'UEC Data'!$C:$C,0))</f>
        <v>8.3571428571428574E-2</v>
      </c>
      <c r="L71" s="7">
        <f>INDEX('Saturation Data'!M:M,MATCH('Intensity Data'!$B71,'Saturation Data'!$C:$C,0))*INDEX('UEC Data'!M:M,MATCH('Intensity Data'!$B71,'UEC Data'!$C:$C,0))</f>
        <v>0.11588571428571429</v>
      </c>
      <c r="M71" s="7">
        <f>INDEX('Saturation Data'!N:N,MATCH('Intensity Data'!$B71,'Saturation Data'!$C:$C,0))*INDEX('UEC Data'!N:N,MATCH('Intensity Data'!$B71,'UEC Data'!$C:$C,0))</f>
        <v>10.09390909090909</v>
      </c>
      <c r="N71" s="7">
        <f>INDEX('Saturation Data'!O:O,MATCH('Intensity Data'!$B71,'Saturation Data'!$C:$C,0))*INDEX('UEC Data'!O:O,MATCH('Intensity Data'!$B71,'UEC Data'!$C:$C,0))</f>
        <v>9.6002881422430811E-2</v>
      </c>
      <c r="O71" s="7">
        <f>INDEX('Saturation Data'!P:P,MATCH('Intensity Data'!$B71,'Saturation Data'!$C:$C,0))*INDEX('UEC Data'!P:P,MATCH('Intensity Data'!$B71,'UEC Data'!$C:$C,0))</f>
        <v>5.9850000000000007E-2</v>
      </c>
      <c r="P71" s="7">
        <f>INDEX('Saturation Data'!Q:Q,MATCH('Intensity Data'!$B71,'Saturation Data'!$C:$C,0))*INDEX('UEC Data'!Q:Q,MATCH('Intensity Data'!$B71,'UEC Data'!$C:$C,0))</f>
        <v>6.7670999999999995E-2</v>
      </c>
      <c r="Q71" s="7">
        <f>INDEX('Saturation Data'!R:R,MATCH('Intensity Data'!$B71,'Saturation Data'!$C:$C,0))*INDEX('UEC Data'!R:R,MATCH('Intensity Data'!$B71,'UEC Data'!$C:$C,0))</f>
        <v>4.6879591836734687E-2</v>
      </c>
      <c r="R71" s="7">
        <f>INDEX('Saturation Data'!S:S,MATCH('Intensity Data'!$B71,'Saturation Data'!$C:$C,0))*INDEX('UEC Data'!S:S,MATCH('Intensity Data'!$B71,'UEC Data'!$C:$C,0))</f>
        <v>3.9390000000000001E-2</v>
      </c>
      <c r="S71" s="7">
        <f>INDEX('Saturation Data'!T:T,MATCH('Intensity Data'!$B71,'Saturation Data'!$C:$C,0))*INDEX('UEC Data'!T:T,MATCH('Intensity Data'!$B71,'UEC Data'!$C:$C,0))</f>
        <v>1.9695000000000001E-2</v>
      </c>
      <c r="T71" s="7">
        <f>INDEX('Saturation Data'!U:U,MATCH('Intensity Data'!$B71,'Saturation Data'!$C:$C,0))*INDEX('UEC Data'!U:U,MATCH('Intensity Data'!$B71,'UEC Data'!$C:$C,0))</f>
        <v>0</v>
      </c>
      <c r="U71" s="7">
        <f>INDEX('Saturation Data'!V:V,MATCH('Intensity Data'!$B71,'Saturation Data'!$C:$C,0))*INDEX('UEC Data'!V:V,MATCH('Intensity Data'!$B71,'UEC Data'!$C:$C,0))</f>
        <v>2.6896551724137931E-2</v>
      </c>
      <c r="V71" t="str">
        <f t="shared" si="33"/>
        <v xml:space="preserve">Refrigeration </v>
      </c>
      <c r="AP71" s="5" t="s">
        <v>90</v>
      </c>
      <c r="AQ71" s="5" t="s">
        <v>25</v>
      </c>
      <c r="AR71" s="5" t="s">
        <v>28</v>
      </c>
      <c r="AS71" s="2">
        <f t="shared" si="17"/>
        <v>3.8655907704219414</v>
      </c>
      <c r="AT71" s="2" t="str">
        <f t="shared" si="18"/>
        <v>NA</v>
      </c>
      <c r="AU71" s="2">
        <f t="shared" si="19"/>
        <v>6.4624510912792852</v>
      </c>
      <c r="AV71" s="2">
        <f t="shared" si="20"/>
        <v>31.822213778095318</v>
      </c>
      <c r="AW71" s="2">
        <f t="shared" si="21"/>
        <v>0.46820660087185728</v>
      </c>
      <c r="AX71" s="2">
        <f t="shared" si="22"/>
        <v>2.0062067530385317</v>
      </c>
      <c r="AY71" s="2">
        <f t="shared" si="23"/>
        <v>0.67821637858988204</v>
      </c>
      <c r="AZ71" s="2">
        <f t="shared" si="24"/>
        <v>5.0051454315052704</v>
      </c>
      <c r="BA71" s="2">
        <f t="shared" si="25"/>
        <v>1.6721857829767894</v>
      </c>
      <c r="BB71" s="2">
        <f t="shared" si="26"/>
        <v>-0.12230531009105239</v>
      </c>
      <c r="BC71" s="2">
        <f t="shared" si="27"/>
        <v>2.4268828839989633</v>
      </c>
      <c r="BD71" s="2">
        <f t="shared" si="28"/>
        <v>-0.72748088558414614</v>
      </c>
      <c r="BE71" s="2">
        <f t="shared" si="29"/>
        <v>-1</v>
      </c>
      <c r="BF71" s="2">
        <f t="shared" si="30"/>
        <v>4.8874538944842083</v>
      </c>
      <c r="BG71" s="2" t="str">
        <f>IFERROR(#REF!/#REF!-1,"NA")</f>
        <v>NA</v>
      </c>
    </row>
    <row r="72" spans="1:59" x14ac:dyDescent="0.2">
      <c r="A72" t="str">
        <f t="shared" si="31"/>
        <v/>
      </c>
      <c r="B72" t="str">
        <f t="shared" si="32"/>
        <v>WA2021 CPARefrigeration _Open Display Case</v>
      </c>
      <c r="C72" t="s">
        <v>116</v>
      </c>
      <c r="D72" t="s">
        <v>114</v>
      </c>
      <c r="E72" s="3" t="s">
        <v>91</v>
      </c>
      <c r="F72" s="3" t="s">
        <v>25</v>
      </c>
      <c r="G72" s="3" t="s">
        <v>29</v>
      </c>
      <c r="H72" s="7">
        <f>INDEX('Saturation Data'!I:I,MATCH('Intensity Data'!$B72,'Saturation Data'!$C:$C,0))*INDEX('UEC Data'!I:I,MATCH('Intensity Data'!$B72,'UEC Data'!$C:$C,0))</f>
        <v>0.15878057142857144</v>
      </c>
      <c r="I72" s="7">
        <f>INDEX('Saturation Data'!J:J,MATCH('Intensity Data'!$B72,'Saturation Data'!$C:$C,0))*INDEX('UEC Data'!J:J,MATCH('Intensity Data'!$B72,'UEC Data'!$C:$C,0))</f>
        <v>0</v>
      </c>
      <c r="J72" s="7">
        <f>INDEX('Saturation Data'!K:K,MATCH('Intensity Data'!$B72,'Saturation Data'!$C:$C,0))*INDEX('UEC Data'!K:K,MATCH('Intensity Data'!$B72,'UEC Data'!$C:$C,0))</f>
        <v>0.43551051515151507</v>
      </c>
      <c r="K72" s="7">
        <f>INDEX('Saturation Data'!L:L,MATCH('Intensity Data'!$B72,'Saturation Data'!$C:$C,0))*INDEX('UEC Data'!L:L,MATCH('Intensity Data'!$B72,'UEC Data'!$C:$C,0))</f>
        <v>0.26924999999999999</v>
      </c>
      <c r="L72" s="7">
        <f>INDEX('Saturation Data'!M:M,MATCH('Intensity Data'!$B72,'Saturation Data'!$C:$C,0))*INDEX('UEC Data'!M:M,MATCH('Intensity Data'!$B72,'UEC Data'!$C:$C,0))</f>
        <v>0.37335999999999997</v>
      </c>
      <c r="M72" s="7">
        <f>INDEX('Saturation Data'!N:N,MATCH('Intensity Data'!$B72,'Saturation Data'!$C:$C,0))*INDEX('UEC Data'!N:N,MATCH('Intensity Data'!$B72,'UEC Data'!$C:$C,0))</f>
        <v>10.84016818181818</v>
      </c>
      <c r="N72" s="7">
        <f>INDEX('Saturation Data'!O:O,MATCH('Intensity Data'!$B72,'Saturation Data'!$C:$C,0))*INDEX('UEC Data'!O:O,MATCH('Intensity Data'!$B72,'UEC Data'!$C:$C,0))</f>
        <v>0.30930159104431865</v>
      </c>
      <c r="O72" s="7">
        <f>INDEX('Saturation Data'!P:P,MATCH('Intensity Data'!$B72,'Saturation Data'!$C:$C,0))*INDEX('UEC Data'!P:P,MATCH('Intensity Data'!$B72,'UEC Data'!$C:$C,0))</f>
        <v>0.1928244230769231</v>
      </c>
      <c r="P72" s="7">
        <f>INDEX('Saturation Data'!Q:Q,MATCH('Intensity Data'!$B72,'Saturation Data'!$C:$C,0))*INDEX('UEC Data'!Q:Q,MATCH('Intensity Data'!$B72,'UEC Data'!$C:$C,0))</f>
        <v>0.2180220807692308</v>
      </c>
      <c r="Q72" s="7">
        <f>INDEX('Saturation Data'!R:R,MATCH('Intensity Data'!$B72,'Saturation Data'!$C:$C,0))*INDEX('UEC Data'!R:R,MATCH('Intensity Data'!$B72,'UEC Data'!$C:$C,0))</f>
        <v>0.15103642857142857</v>
      </c>
      <c r="R72" s="7">
        <f>INDEX('Saturation Data'!S:S,MATCH('Intensity Data'!$B72,'Saturation Data'!$C:$C,0))*INDEX('UEC Data'!S:S,MATCH('Intensity Data'!$B72,'UEC Data'!$C:$C,0))</f>
        <v>0.12690650000000001</v>
      </c>
      <c r="S72" s="7">
        <f>INDEX('Saturation Data'!T:T,MATCH('Intensity Data'!$B72,'Saturation Data'!$C:$C,0))*INDEX('UEC Data'!T:T,MATCH('Intensity Data'!$B72,'UEC Data'!$C:$C,0))</f>
        <v>0.19035974999999999</v>
      </c>
      <c r="T72" s="7">
        <f>INDEX('Saturation Data'!U:U,MATCH('Intensity Data'!$B72,'Saturation Data'!$C:$C,0))*INDEX('UEC Data'!U:U,MATCH('Intensity Data'!$B72,'UEC Data'!$C:$C,0))</f>
        <v>0</v>
      </c>
      <c r="U72" s="7">
        <f>INDEX('Saturation Data'!V:V,MATCH('Intensity Data'!$B72,'Saturation Data'!$C:$C,0))*INDEX('UEC Data'!V:V,MATCH('Intensity Data'!$B72,'UEC Data'!$C:$C,0))</f>
        <v>8.66551724137931E-2</v>
      </c>
      <c r="V72" t="str">
        <f t="shared" si="33"/>
        <v xml:space="preserve">Refrigeration </v>
      </c>
      <c r="AP72" s="5" t="s">
        <v>91</v>
      </c>
      <c r="AQ72" s="5" t="s">
        <v>25</v>
      </c>
      <c r="AR72" s="5" t="s">
        <v>29</v>
      </c>
      <c r="AS72" s="2">
        <f t="shared" si="17"/>
        <v>5.7856089117994669E-2</v>
      </c>
      <c r="AT72" s="2" t="str">
        <f t="shared" si="18"/>
        <v>NA</v>
      </c>
      <c r="AU72" s="2">
        <f t="shared" si="19"/>
        <v>0.13571810482929347</v>
      </c>
      <c r="AV72" s="2">
        <f t="shared" si="20"/>
        <v>16.840165943754283</v>
      </c>
      <c r="AW72" s="2">
        <f t="shared" si="21"/>
        <v>-0.20197188476208483</v>
      </c>
      <c r="AX72" s="2">
        <f t="shared" si="22"/>
        <v>-0.45533607515494867</v>
      </c>
      <c r="AY72" s="2">
        <f t="shared" si="23"/>
        <v>-8.7823299001519972E-2</v>
      </c>
      <c r="AZ72" s="2">
        <f t="shared" si="24"/>
        <v>2.2640330642758024</v>
      </c>
      <c r="BA72" s="2">
        <f t="shared" si="25"/>
        <v>0.45243822135672307</v>
      </c>
      <c r="BB72" s="2">
        <f t="shared" si="26"/>
        <v>-0.52293836662603588</v>
      </c>
      <c r="BC72" s="2">
        <f t="shared" si="27"/>
        <v>0.86264582071406237</v>
      </c>
      <c r="BD72" s="2">
        <f t="shared" si="28"/>
        <v>-0.55562538314203347</v>
      </c>
      <c r="BE72" s="2">
        <f t="shared" si="29"/>
        <v>-1</v>
      </c>
      <c r="BF72" s="2">
        <f t="shared" si="30"/>
        <v>2.2000630784355266</v>
      </c>
      <c r="BG72" s="2" t="str">
        <f>IFERROR(#REF!/#REF!-1,"NA")</f>
        <v>NA</v>
      </c>
    </row>
    <row r="73" spans="1:59" x14ac:dyDescent="0.2">
      <c r="A73" t="str">
        <f t="shared" si="31"/>
        <v/>
      </c>
      <c r="B73" t="str">
        <f t="shared" si="32"/>
        <v>WA2021 CPARefrigeration _Icemaker</v>
      </c>
      <c r="C73" t="s">
        <v>116</v>
      </c>
      <c r="D73" t="s">
        <v>114</v>
      </c>
      <c r="E73" s="3" t="s">
        <v>92</v>
      </c>
      <c r="F73" s="3" t="s">
        <v>25</v>
      </c>
      <c r="G73" s="3" t="s">
        <v>30</v>
      </c>
      <c r="H73" s="7">
        <f>INDEX('Saturation Data'!I:I,MATCH('Intensity Data'!$B73,'Saturation Data'!$C:$C,0))*INDEX('UEC Data'!I:I,MATCH('Intensity Data'!$B73,'UEC Data'!$C:$C,0))</f>
        <v>2.341397551020408E-2</v>
      </c>
      <c r="I73" s="7">
        <f>INDEX('Saturation Data'!J:J,MATCH('Intensity Data'!$B73,'Saturation Data'!$C:$C,0))*INDEX('UEC Data'!J:J,MATCH('Intensity Data'!$B73,'UEC Data'!$C:$C,0))</f>
        <v>8.1446999999999992E-2</v>
      </c>
      <c r="J73" s="7">
        <f>INDEX('Saturation Data'!K:K,MATCH('Intensity Data'!$B73,'Saturation Data'!$C:$C,0))*INDEX('UEC Data'!K:K,MATCH('Intensity Data'!$B73,'UEC Data'!$C:$C,0))</f>
        <v>4.0573478787878786E-2</v>
      </c>
      <c r="K73" s="7">
        <f>INDEX('Saturation Data'!L:L,MATCH('Intensity Data'!$B73,'Saturation Data'!$C:$C,0))*INDEX('UEC Data'!L:L,MATCH('Intensity Data'!$B73,'UEC Data'!$C:$C,0))</f>
        <v>6.5157599999999996E-2</v>
      </c>
      <c r="L73" s="7">
        <f>INDEX('Saturation Data'!M:M,MATCH('Intensity Data'!$B73,'Saturation Data'!$C:$C,0))*INDEX('UEC Data'!M:M,MATCH('Intensity Data'!$B73,'UEC Data'!$C:$C,0))</f>
        <v>5.3275919999999992</v>
      </c>
      <c r="M73" s="7">
        <f>INDEX('Saturation Data'!N:N,MATCH('Intensity Data'!$B73,'Saturation Data'!$C:$C,0))*INDEX('UEC Data'!N:N,MATCH('Intensity Data'!$B73,'UEC Data'!$C:$C,0))</f>
        <v>1.1486785454545454</v>
      </c>
      <c r="N73" s="7">
        <f>INDEX('Saturation Data'!O:O,MATCH('Intensity Data'!$B73,'Saturation Data'!$C:$C,0))*INDEX('UEC Data'!O:O,MATCH('Intensity Data'!$B73,'UEC Data'!$C:$C,0))</f>
        <v>0.15724779654525334</v>
      </c>
      <c r="O73" s="7">
        <f>INDEX('Saturation Data'!P:P,MATCH('Intensity Data'!$B73,'Saturation Data'!$C:$C,0))*INDEX('UEC Data'!P:P,MATCH('Intensity Data'!$B73,'UEC Data'!$C:$C,0))</f>
        <v>9.8031230769230773E-2</v>
      </c>
      <c r="P73" s="7">
        <f>INDEX('Saturation Data'!Q:Q,MATCH('Intensity Data'!$B73,'Saturation Data'!$C:$C,0))*INDEX('UEC Data'!Q:Q,MATCH('Intensity Data'!$B73,'UEC Data'!$C:$C,0))</f>
        <v>0.1108416276923077</v>
      </c>
      <c r="Q73" s="7">
        <f>INDEX('Saturation Data'!R:R,MATCH('Intensity Data'!$B73,'Saturation Data'!$C:$C,0))*INDEX('UEC Data'!R:R,MATCH('Intensity Data'!$B73,'UEC Data'!$C:$C,0))</f>
        <v>0.23035910204081633</v>
      </c>
      <c r="R73" s="7">
        <f>INDEX('Saturation Data'!S:S,MATCH('Intensity Data'!$B73,'Saturation Data'!$C:$C,0))*INDEX('UEC Data'!S:S,MATCH('Intensity Data'!$B73,'UEC Data'!$C:$C,0))</f>
        <v>5.4840980000000004E-2</v>
      </c>
      <c r="S73" s="7">
        <f>INDEX('Saturation Data'!T:T,MATCH('Intensity Data'!$B73,'Saturation Data'!$C:$C,0))*INDEX('UEC Data'!T:T,MATCH('Intensity Data'!$B73,'UEC Data'!$C:$C,0))</f>
        <v>0.29288980000000003</v>
      </c>
      <c r="T73" s="7">
        <f>INDEX('Saturation Data'!U:U,MATCH('Intensity Data'!$B73,'Saturation Data'!$C:$C,0))*INDEX('UEC Data'!U:U,MATCH('Intensity Data'!$B73,'UEC Data'!$C:$C,0))</f>
        <v>0.23348139999999998</v>
      </c>
      <c r="U73" s="7">
        <f>INDEX('Saturation Data'!V:V,MATCH('Intensity Data'!$B73,'Saturation Data'!$C:$C,0))*INDEX('UEC Data'!V:V,MATCH('Intensity Data'!$B73,'UEC Data'!$C:$C,0))</f>
        <v>0.27596160000000003</v>
      </c>
      <c r="V73" t="str">
        <f t="shared" si="33"/>
        <v xml:space="preserve">Refrigeration </v>
      </c>
      <c r="AP73" s="5" t="s">
        <v>92</v>
      </c>
      <c r="AQ73" s="5" t="s">
        <v>25</v>
      </c>
      <c r="AR73" s="5" t="s">
        <v>30</v>
      </c>
      <c r="AS73" s="2">
        <f t="shared" si="17"/>
        <v>-2.6881845915611713E-2</v>
      </c>
      <c r="AT73" s="2">
        <f t="shared" si="18"/>
        <v>5.3867538289622878</v>
      </c>
      <c r="AU73" s="2">
        <f t="shared" si="19"/>
        <v>-0.70150195634882873</v>
      </c>
      <c r="AV73" s="2">
        <f t="shared" si="20"/>
        <v>7.2055534445238312</v>
      </c>
      <c r="AW73" s="2">
        <f t="shared" si="21"/>
        <v>1.2023099013077854</v>
      </c>
      <c r="AX73" s="2">
        <f t="shared" si="22"/>
        <v>3.0082756707180431</v>
      </c>
      <c r="AY73" s="2">
        <f t="shared" si="23"/>
        <v>-0.16089181070505909</v>
      </c>
      <c r="AZ73" s="2">
        <f t="shared" si="24"/>
        <v>2.0025727157526347</v>
      </c>
      <c r="BA73" s="2">
        <f t="shared" si="25"/>
        <v>0.33609289148839494</v>
      </c>
      <c r="BB73" s="2">
        <f t="shared" si="26"/>
        <v>1.6330840697268432</v>
      </c>
      <c r="BC73" s="2">
        <f t="shared" si="27"/>
        <v>1.9128504513991191</v>
      </c>
      <c r="BD73" s="2">
        <f t="shared" si="28"/>
        <v>-0.72748088558414614</v>
      </c>
      <c r="BE73" s="2">
        <f t="shared" si="29"/>
        <v>114.41163189031529</v>
      </c>
      <c r="BF73" s="2">
        <f t="shared" si="30"/>
        <v>4.8874538944842083</v>
      </c>
      <c r="BG73" s="2" t="str">
        <f>IFERROR(#REF!/#REF!-1,"NA")</f>
        <v>NA</v>
      </c>
    </row>
    <row r="74" spans="1:59" x14ac:dyDescent="0.2">
      <c r="A74" t="str">
        <f t="shared" si="31"/>
        <v/>
      </c>
      <c r="B74" t="str">
        <f t="shared" si="32"/>
        <v>WA2021 CPARefrigeration _Vending Machine</v>
      </c>
      <c r="C74" t="s">
        <v>116</v>
      </c>
      <c r="D74" t="s">
        <v>114</v>
      </c>
      <c r="E74" s="3" t="s">
        <v>93</v>
      </c>
      <c r="F74" s="3" t="s">
        <v>25</v>
      </c>
      <c r="G74" s="3" t="s">
        <v>31</v>
      </c>
      <c r="H74" s="7">
        <f>INDEX('Saturation Data'!I:I,MATCH('Intensity Data'!$B74,'Saturation Data'!$C:$C,0))*INDEX('UEC Data'!I:I,MATCH('Intensity Data'!$B74,'UEC Data'!$C:$C,0))</f>
        <v>1.4873812244897958E-2</v>
      </c>
      <c r="I74" s="7">
        <f>INDEX('Saturation Data'!J:J,MATCH('Intensity Data'!$B74,'Saturation Data'!$C:$C,0))*INDEX('UEC Data'!J:J,MATCH('Intensity Data'!$B74,'UEC Data'!$C:$C,0))</f>
        <v>5.1739499999999994E-2</v>
      </c>
      <c r="J74" s="7">
        <f>INDEX('Saturation Data'!K:K,MATCH('Intensity Data'!$B74,'Saturation Data'!$C:$C,0))*INDEX('UEC Data'!K:K,MATCH('Intensity Data'!$B74,'UEC Data'!$C:$C,0))</f>
        <v>2.5774448484848486E-2</v>
      </c>
      <c r="K74" s="7">
        <f>INDEX('Saturation Data'!L:L,MATCH('Intensity Data'!$B74,'Saturation Data'!$C:$C,0))*INDEX('UEC Data'!L:L,MATCH('Intensity Data'!$B74,'UEC Data'!$C:$C,0))</f>
        <v>3.10437E-2</v>
      </c>
      <c r="L74" s="7">
        <f>INDEX('Saturation Data'!M:M,MATCH('Intensity Data'!$B74,'Saturation Data'!$C:$C,0))*INDEX('UEC Data'!M:M,MATCH('Intensity Data'!$B74,'UEC Data'!$C:$C,0))</f>
        <v>0.56406200000000006</v>
      </c>
      <c r="M74" s="7">
        <f>INDEX('Saturation Data'!N:N,MATCH('Intensity Data'!$B74,'Saturation Data'!$C:$C,0))*INDEX('UEC Data'!N:N,MATCH('Intensity Data'!$B74,'UEC Data'!$C:$C,0))</f>
        <v>0.72970218181818181</v>
      </c>
      <c r="N74" s="7">
        <f>INDEX('Saturation Data'!O:O,MATCH('Intensity Data'!$B74,'Saturation Data'!$C:$C,0))*INDEX('UEC Data'!O:O,MATCH('Intensity Data'!$B74,'UEC Data'!$C:$C,0))</f>
        <v>4.9946114463105665E-2</v>
      </c>
      <c r="O74" s="7">
        <f>INDEX('Saturation Data'!P:P,MATCH('Intensity Data'!$B74,'Saturation Data'!$C:$C,0))*INDEX('UEC Data'!P:P,MATCH('Intensity Data'!$B74,'UEC Data'!$C:$C,0))</f>
        <v>3.1137346153846154E-2</v>
      </c>
      <c r="P74" s="7">
        <f>INDEX('Saturation Data'!Q:Q,MATCH('Intensity Data'!$B74,'Saturation Data'!$C:$C,0))*INDEX('UEC Data'!Q:Q,MATCH('Intensity Data'!$B74,'UEC Data'!$C:$C,0))</f>
        <v>3.5206271538461537E-2</v>
      </c>
      <c r="Q74" s="7">
        <f>INDEX('Saturation Data'!R:R,MATCH('Intensity Data'!$B74,'Saturation Data'!$C:$C,0))*INDEX('UEC Data'!R:R,MATCH('Intensity Data'!$B74,'UEC Data'!$C:$C,0))</f>
        <v>0.12194704081632653</v>
      </c>
      <c r="R74" s="7">
        <f>INDEX('Saturation Data'!S:S,MATCH('Intensity Data'!$B74,'Saturation Data'!$C:$C,0))*INDEX('UEC Data'!S:S,MATCH('Intensity Data'!$B74,'UEC Data'!$C:$C,0))</f>
        <v>3.0739350000000002E-2</v>
      </c>
      <c r="S74" s="7">
        <f>INDEX('Saturation Data'!T:T,MATCH('Intensity Data'!$B74,'Saturation Data'!$C:$C,0))*INDEX('UEC Data'!T:T,MATCH('Intensity Data'!$B74,'UEC Data'!$C:$C,0))</f>
        <v>9.3029650000000005E-2</v>
      </c>
      <c r="T74" s="7">
        <f>INDEX('Saturation Data'!U:U,MATCH('Intensity Data'!$B74,'Saturation Data'!$C:$C,0))*INDEX('UEC Data'!U:U,MATCH('Intensity Data'!$B74,'UEC Data'!$C:$C,0))</f>
        <v>7.4159950000000002E-2</v>
      </c>
      <c r="U74" s="7">
        <f>INDEX('Saturation Data'!V:V,MATCH('Intensity Data'!$B74,'Saturation Data'!$C:$C,0))*INDEX('UEC Data'!V:V,MATCH('Intensity Data'!$B74,'UEC Data'!$C:$C,0))</f>
        <v>0.17530560000000001</v>
      </c>
      <c r="V74" t="str">
        <f t="shared" si="33"/>
        <v xml:space="preserve">Refrigeration </v>
      </c>
      <c r="AP74" s="5" t="s">
        <v>93</v>
      </c>
      <c r="AQ74" s="5" t="s">
        <v>25</v>
      </c>
      <c r="AR74" s="5" t="s">
        <v>31</v>
      </c>
      <c r="AS74" s="2">
        <f t="shared" si="17"/>
        <v>-0.34184775512092525</v>
      </c>
      <c r="AT74" s="2">
        <f t="shared" si="18"/>
        <v>7.6391490126429886</v>
      </c>
      <c r="AU74" s="2">
        <f t="shared" si="19"/>
        <v>-0.59623164628784875</v>
      </c>
      <c r="AV74" s="2">
        <f t="shared" si="20"/>
        <v>7.3245339694694263</v>
      </c>
      <c r="AW74" s="2">
        <f t="shared" si="21"/>
        <v>-0.5035014678051668</v>
      </c>
      <c r="AX74" s="2">
        <f t="shared" si="22"/>
        <v>1.7109304452956366</v>
      </c>
      <c r="AY74" s="2">
        <f t="shared" si="23"/>
        <v>-0.43248316130685494</v>
      </c>
      <c r="AZ74" s="2">
        <f t="shared" si="24"/>
        <v>1.0307400134206985</v>
      </c>
      <c r="BA74" s="2">
        <f t="shared" si="25"/>
        <v>-9.6355841056682379E-2</v>
      </c>
      <c r="BB74" s="2">
        <f t="shared" si="26"/>
        <v>0.48403543818771233</v>
      </c>
      <c r="BC74" s="2">
        <f t="shared" si="27"/>
        <v>2.4765726858169486</v>
      </c>
      <c r="BD74" s="2">
        <f t="shared" si="28"/>
        <v>-0.81568623895007741</v>
      </c>
      <c r="BE74" s="2">
        <f t="shared" si="29"/>
        <v>77.056733701816597</v>
      </c>
      <c r="BF74" s="2">
        <f t="shared" si="30"/>
        <v>2.9818813173028196</v>
      </c>
      <c r="BG74" s="2" t="str">
        <f>IFERROR(#REF!/#REF!-1,"NA")</f>
        <v>NA</v>
      </c>
    </row>
    <row r="75" spans="1:59" x14ac:dyDescent="0.2">
      <c r="A75" t="str">
        <f t="shared" si="31"/>
        <v/>
      </c>
      <c r="B75" t="str">
        <f t="shared" si="32"/>
        <v>WA2021 CPAFood Preparation_Oven</v>
      </c>
      <c r="C75" t="s">
        <v>116</v>
      </c>
      <c r="D75" t="s">
        <v>114</v>
      </c>
      <c r="E75" s="3" t="s">
        <v>94</v>
      </c>
      <c r="F75" s="3" t="s">
        <v>32</v>
      </c>
      <c r="G75" s="3" t="s">
        <v>33</v>
      </c>
      <c r="H75" s="7">
        <f>INDEX('Saturation Data'!I:I,MATCH('Intensity Data'!$B75,'Saturation Data'!$C:$C,0))*INDEX('UEC Data'!I:I,MATCH('Intensity Data'!$B75,'UEC Data'!$C:$C,0))</f>
        <v>2.7612648979591835E-2</v>
      </c>
      <c r="I75" s="7">
        <f>INDEX('Saturation Data'!J:J,MATCH('Intensity Data'!$B75,'Saturation Data'!$C:$C,0))*INDEX('UEC Data'!J:J,MATCH('Intensity Data'!$B75,'UEC Data'!$C:$C,0))</f>
        <v>1.0992984400000003E-2</v>
      </c>
      <c r="J75" s="7">
        <f>INDEX('Saturation Data'!K:K,MATCH('Intensity Data'!$B75,'Saturation Data'!$C:$C,0))*INDEX('UEC Data'!K:K,MATCH('Intensity Data'!$B75,'UEC Data'!$C:$C,0))</f>
        <v>8.041160454545454E-2</v>
      </c>
      <c r="K75" s="7">
        <f>INDEX('Saturation Data'!L:L,MATCH('Intensity Data'!$B75,'Saturation Data'!$C:$C,0))*INDEX('UEC Data'!L:L,MATCH('Intensity Data'!$B75,'UEC Data'!$C:$C,0))</f>
        <v>4.3971937600000002E-3</v>
      </c>
      <c r="L75" s="7">
        <f>INDEX('Saturation Data'!M:M,MATCH('Intensity Data'!$B75,'Saturation Data'!$C:$C,0))*INDEX('UEC Data'!M:M,MATCH('Intensity Data'!$B75,'UEC Data'!$C:$C,0))</f>
        <v>0.72353999999999996</v>
      </c>
      <c r="M75" s="7">
        <f>INDEX('Saturation Data'!N:N,MATCH('Intensity Data'!$B75,'Saturation Data'!$C:$C,0))*INDEX('UEC Data'!N:N,MATCH('Intensity Data'!$B75,'UEC Data'!$C:$C,0))</f>
        <v>0.12059</v>
      </c>
      <c r="N75" s="7">
        <f>INDEX('Saturation Data'!O:O,MATCH('Intensity Data'!$B75,'Saturation Data'!$C:$C,0))*INDEX('UEC Data'!O:O,MATCH('Intensity Data'!$B75,'UEC Data'!$C:$C,0))</f>
        <v>0.11907257583333333</v>
      </c>
      <c r="O75" s="7">
        <f>INDEX('Saturation Data'!P:P,MATCH('Intensity Data'!$B75,'Saturation Data'!$C:$C,0))*INDEX('UEC Data'!P:P,MATCH('Intensity Data'!$B75,'UEC Data'!$C:$C,0))</f>
        <v>4.5559644092307693E-2</v>
      </c>
      <c r="P75" s="7">
        <f>INDEX('Saturation Data'!Q:Q,MATCH('Intensity Data'!$B75,'Saturation Data'!$C:$C,0))*INDEX('UEC Data'!Q:Q,MATCH('Intensity Data'!$B75,'UEC Data'!$C:$C,0))</f>
        <v>3.1854015470769229E-2</v>
      </c>
      <c r="Q75" s="7">
        <f>INDEX('Saturation Data'!R:R,MATCH('Intensity Data'!$B75,'Saturation Data'!$C:$C,0))*INDEX('UEC Data'!R:R,MATCH('Intensity Data'!$B75,'UEC Data'!$C:$C,0))</f>
        <v>5.4339330612244906E-2</v>
      </c>
      <c r="R75" s="7">
        <f>INDEX('Saturation Data'!S:S,MATCH('Intensity Data'!$B75,'Saturation Data'!$C:$C,0))*INDEX('UEC Data'!S:S,MATCH('Intensity Data'!$B75,'UEC Data'!$C:$C,0))</f>
        <v>2.7332929399999997E-3</v>
      </c>
      <c r="S75" s="7">
        <f>INDEX('Saturation Data'!T:T,MATCH('Intensity Data'!$B75,'Saturation Data'!$C:$C,0))*INDEX('UEC Data'!T:T,MATCH('Intensity Data'!$B75,'UEC Data'!$C:$C,0))</f>
        <v>4.9247267740000003E-3</v>
      </c>
      <c r="T75" s="7">
        <f>INDEX('Saturation Data'!U:U,MATCH('Intensity Data'!$B75,'Saturation Data'!$C:$C,0))*INDEX('UEC Data'!U:U,MATCH('Intensity Data'!$B75,'UEC Data'!$C:$C,0))</f>
        <v>1.4657312533333336E-2</v>
      </c>
      <c r="U75" s="7">
        <f>INDEX('Saturation Data'!V:V,MATCH('Intensity Data'!$B75,'Saturation Data'!$C:$C,0))*INDEX('UEC Data'!V:V,MATCH('Intensity Data'!$B75,'UEC Data'!$C:$C,0))</f>
        <v>2.9021478816000007E-2</v>
      </c>
      <c r="V75" t="str">
        <f t="shared" si="33"/>
        <v>Food Preparation</v>
      </c>
      <c r="AP75" s="5" t="s">
        <v>94</v>
      </c>
      <c r="AQ75" s="5" t="s">
        <v>32</v>
      </c>
      <c r="AR75" s="5" t="s">
        <v>33</v>
      </c>
      <c r="AS75" s="2">
        <f t="shared" si="17"/>
        <v>-0.52632560932450589</v>
      </c>
      <c r="AT75" s="2">
        <f t="shared" si="18"/>
        <v>0.61210560903160083</v>
      </c>
      <c r="AU75" s="2">
        <f t="shared" si="19"/>
        <v>1.6046931447076807E-2</v>
      </c>
      <c r="AV75" s="2">
        <f t="shared" si="20"/>
        <v>-0.3551577563873598</v>
      </c>
      <c r="AW75" s="2">
        <f t="shared" si="21"/>
        <v>-0.12707887188008948</v>
      </c>
      <c r="AX75" s="2">
        <f t="shared" si="22"/>
        <v>0.72183523273529637</v>
      </c>
      <c r="AY75" s="2">
        <f t="shared" si="23"/>
        <v>-0.73334602722698028</v>
      </c>
      <c r="AZ75" s="2">
        <f t="shared" si="24"/>
        <v>-8.5770486519255007E-2</v>
      </c>
      <c r="BA75" s="2">
        <f t="shared" si="25"/>
        <v>-0.55760784555851117</v>
      </c>
      <c r="BB75" s="2">
        <f t="shared" si="26"/>
        <v>0.52824455990235686</v>
      </c>
      <c r="BC75" s="2">
        <f t="shared" si="27"/>
        <v>2.4459511327794843</v>
      </c>
      <c r="BD75" s="2">
        <f t="shared" si="28"/>
        <v>-0.78764335141380903</v>
      </c>
      <c r="BE75" s="2">
        <f t="shared" si="29"/>
        <v>4.5222629585824086</v>
      </c>
      <c r="BF75" s="2">
        <f t="shared" si="30"/>
        <v>-0.40899346128885028</v>
      </c>
      <c r="BG75" s="2" t="str">
        <f>IFERROR(#REF!/#REF!-1,"NA")</f>
        <v>NA</v>
      </c>
    </row>
    <row r="76" spans="1:59" x14ac:dyDescent="0.2">
      <c r="A76" t="str">
        <f t="shared" si="31"/>
        <v/>
      </c>
      <c r="B76" t="str">
        <f t="shared" si="32"/>
        <v>WA2021 CPAFood Preparation_Fryer</v>
      </c>
      <c r="C76" t="s">
        <v>116</v>
      </c>
      <c r="D76" t="s">
        <v>114</v>
      </c>
      <c r="E76" s="3" t="s">
        <v>95</v>
      </c>
      <c r="F76" s="3" t="s">
        <v>32</v>
      </c>
      <c r="G76" s="3" t="s">
        <v>34</v>
      </c>
      <c r="H76" s="7">
        <f>INDEX('Saturation Data'!I:I,MATCH('Intensity Data'!$B76,'Saturation Data'!$C:$C,0))*INDEX('UEC Data'!I:I,MATCH('Intensity Data'!$B76,'UEC Data'!$C:$C,0))</f>
        <v>4.622402693877551E-2</v>
      </c>
      <c r="I76" s="7">
        <f>INDEX('Saturation Data'!J:J,MATCH('Intensity Data'!$B76,'Saturation Data'!$C:$C,0))*INDEX('UEC Data'!J:J,MATCH('Intensity Data'!$B76,'UEC Data'!$C:$C,0))</f>
        <v>1.5897392400000002E-2</v>
      </c>
      <c r="J76" s="7">
        <f>INDEX('Saturation Data'!K:K,MATCH('Intensity Data'!$B76,'Saturation Data'!$C:$C,0))*INDEX('UEC Data'!K:K,MATCH('Intensity Data'!$B76,'UEC Data'!$C:$C,0))</f>
        <v>0.10748765454545456</v>
      </c>
      <c r="K76" s="7">
        <f>INDEX('Saturation Data'!L:L,MATCH('Intensity Data'!$B76,'Saturation Data'!$C:$C,0))*INDEX('UEC Data'!L:L,MATCH('Intensity Data'!$B76,'UEC Data'!$C:$C,0))</f>
        <v>6.3589569600000012E-3</v>
      </c>
      <c r="L76" s="7">
        <f>INDEX('Saturation Data'!M:M,MATCH('Intensity Data'!$B76,'Saturation Data'!$C:$C,0))*INDEX('UEC Data'!M:M,MATCH('Intensity Data'!$B76,'UEC Data'!$C:$C,0))</f>
        <v>4.4942794285714287</v>
      </c>
      <c r="M76" s="7">
        <f>INDEX('Saturation Data'!N:N,MATCH('Intensity Data'!$B76,'Saturation Data'!$C:$C,0))*INDEX('UEC Data'!N:N,MATCH('Intensity Data'!$B76,'UEC Data'!$C:$C,0))</f>
        <v>1.255132390909091</v>
      </c>
      <c r="N76" s="7">
        <f>INDEX('Saturation Data'!O:O,MATCH('Intensity Data'!$B76,'Saturation Data'!$C:$C,0))*INDEX('UEC Data'!O:O,MATCH('Intensity Data'!$B76,'UEC Data'!$C:$C,0))</f>
        <v>0.19937136750000001</v>
      </c>
      <c r="O76" s="7">
        <f>INDEX('Saturation Data'!P:P,MATCH('Intensity Data'!$B76,'Saturation Data'!$C:$C,0))*INDEX('UEC Data'!P:P,MATCH('Intensity Data'!$B76,'UEC Data'!$C:$C,0))</f>
        <v>6.5885615169230763E-2</v>
      </c>
      <c r="P76" s="7">
        <f>INDEX('Saturation Data'!Q:Q,MATCH('Intensity Data'!$B76,'Saturation Data'!$C:$C,0))*INDEX('UEC Data'!Q:Q,MATCH('Intensity Data'!$B76,'UEC Data'!$C:$C,0))</f>
        <v>4.2738535347692307E-2</v>
      </c>
      <c r="Q76" s="7">
        <f>INDEX('Saturation Data'!R:R,MATCH('Intensity Data'!$B76,'Saturation Data'!$C:$C,0))*INDEX('UEC Data'!R:R,MATCH('Intensity Data'!$B76,'UEC Data'!$C:$C,0))</f>
        <v>0.11958171428571429</v>
      </c>
      <c r="R76" s="7">
        <f>INDEX('Saturation Data'!S:S,MATCH('Intensity Data'!$B76,'Saturation Data'!$C:$C,0))*INDEX('UEC Data'!S:S,MATCH('Intensity Data'!$B76,'UEC Data'!$C:$C,0))</f>
        <v>3.9527237400000005E-3</v>
      </c>
      <c r="S76" s="7">
        <f>INDEX('Saturation Data'!T:T,MATCH('Intensity Data'!$B76,'Saturation Data'!$C:$C,0))*INDEX('UEC Data'!T:T,MATCH('Intensity Data'!$B76,'UEC Data'!$C:$C,0))</f>
        <v>7.1218434540000018E-3</v>
      </c>
      <c r="T76" s="7">
        <f>INDEX('Saturation Data'!U:U,MATCH('Intensity Data'!$B76,'Saturation Data'!$C:$C,0))*INDEX('UEC Data'!U:U,MATCH('Intensity Data'!$B76,'UEC Data'!$C:$C,0))</f>
        <v>2.1196523200000005E-2</v>
      </c>
      <c r="U76" s="7">
        <f>INDEX('Saturation Data'!V:V,MATCH('Intensity Data'!$B76,'Saturation Data'!$C:$C,0))*INDEX('UEC Data'!V:V,MATCH('Intensity Data'!$B76,'UEC Data'!$C:$C,0))</f>
        <v>4.1969115936000001E-2</v>
      </c>
      <c r="V76" t="str">
        <f t="shared" si="33"/>
        <v>Food Preparation</v>
      </c>
      <c r="AP76" s="5" t="s">
        <v>95</v>
      </c>
      <c r="AQ76" s="5" t="s">
        <v>32</v>
      </c>
      <c r="AR76" s="5" t="s">
        <v>34</v>
      </c>
      <c r="AS76" s="2">
        <f t="shared" si="17"/>
        <v>-0.52632560932450589</v>
      </c>
      <c r="AT76" s="2">
        <f t="shared" si="18"/>
        <v>0.61210560903160083</v>
      </c>
      <c r="AU76" s="2">
        <f t="shared" si="19"/>
        <v>1.6046931447076807E-2</v>
      </c>
      <c r="AV76" s="2">
        <f t="shared" si="20"/>
        <v>-0.3551577563873598</v>
      </c>
      <c r="AW76" s="2">
        <f t="shared" si="21"/>
        <v>-3.9786759068098254E-2</v>
      </c>
      <c r="AX76" s="2">
        <f t="shared" si="22"/>
        <v>0.56687006178911958</v>
      </c>
      <c r="AY76" s="2">
        <f t="shared" si="23"/>
        <v>-0.73334602722698028</v>
      </c>
      <c r="AZ76" s="2">
        <f t="shared" si="24"/>
        <v>-8.5770486519255118E-2</v>
      </c>
      <c r="BA76" s="2">
        <f t="shared" si="25"/>
        <v>-0.5461315735826856</v>
      </c>
      <c r="BB76" s="2">
        <f t="shared" si="26"/>
        <v>0.52824455990235686</v>
      </c>
      <c r="BC76" s="2">
        <f t="shared" si="27"/>
        <v>2.4459511327794856</v>
      </c>
      <c r="BD76" s="2">
        <f t="shared" si="28"/>
        <v>-0.78764335141380892</v>
      </c>
      <c r="BE76" s="2">
        <f t="shared" si="29"/>
        <v>4.5222629585824095</v>
      </c>
      <c r="BF76" s="2">
        <f t="shared" si="30"/>
        <v>0.16422358294604389</v>
      </c>
      <c r="BG76" s="2" t="str">
        <f>IFERROR(#REF!/#REF!-1,"NA")</f>
        <v>NA</v>
      </c>
    </row>
    <row r="77" spans="1:59" x14ac:dyDescent="0.2">
      <c r="A77" t="str">
        <f t="shared" si="31"/>
        <v/>
      </c>
      <c r="B77" t="str">
        <f t="shared" si="32"/>
        <v>WA2021 CPAFood Preparation_Dishwasher</v>
      </c>
      <c r="C77" t="s">
        <v>116</v>
      </c>
      <c r="D77" t="s">
        <v>114</v>
      </c>
      <c r="E77" s="3" t="s">
        <v>96</v>
      </c>
      <c r="F77" s="3" t="s">
        <v>32</v>
      </c>
      <c r="G77" s="3" t="s">
        <v>35</v>
      </c>
      <c r="H77" s="7">
        <f>INDEX('Saturation Data'!I:I,MATCH('Intensity Data'!$B77,'Saturation Data'!$C:$C,0))*INDEX('UEC Data'!I:I,MATCH('Intensity Data'!$B77,'UEC Data'!$C:$C,0))</f>
        <v>1.638134748367347E-2</v>
      </c>
      <c r="I77" s="7">
        <f>INDEX('Saturation Data'!J:J,MATCH('Intensity Data'!$B77,'Saturation Data'!$C:$C,0))*INDEX('UEC Data'!J:J,MATCH('Intensity Data'!$B77,'UEC Data'!$C:$C,0))</f>
        <v>9.9956940000000011E-3</v>
      </c>
      <c r="J77" s="7">
        <f>INDEX('Saturation Data'!K:K,MATCH('Intensity Data'!$B77,'Saturation Data'!$C:$C,0))*INDEX('UEC Data'!K:K,MATCH('Intensity Data'!$B77,'UEC Data'!$C:$C,0))</f>
        <v>5.9166143181818183E-2</v>
      </c>
      <c r="K77" s="7">
        <f>INDEX('Saturation Data'!L:L,MATCH('Intensity Data'!$B77,'Saturation Data'!$C:$C,0))*INDEX('UEC Data'!L:L,MATCH('Intensity Data'!$B77,'UEC Data'!$C:$C,0))</f>
        <v>3.9982775999999999E-3</v>
      </c>
      <c r="L77" s="7">
        <f>INDEX('Saturation Data'!M:M,MATCH('Intensity Data'!$B77,'Saturation Data'!$C:$C,0))*INDEX('UEC Data'!M:M,MATCH('Intensity Data'!$B77,'UEC Data'!$C:$C,0))</f>
        <v>1.8535924100000001</v>
      </c>
      <c r="M77" s="7">
        <f>INDEX('Saturation Data'!N:N,MATCH('Intensity Data'!$B77,'Saturation Data'!$C:$C,0))*INDEX('UEC Data'!N:N,MATCH('Intensity Data'!$B77,'UEC Data'!$C:$C,0))</f>
        <v>0.5469361936363637</v>
      </c>
      <c r="N77" s="7">
        <f>INDEX('Saturation Data'!O:O,MATCH('Intensity Data'!$B77,'Saturation Data'!$C:$C,0))*INDEX('UEC Data'!O:O,MATCH('Intensity Data'!$B77,'UEC Data'!$C:$C,0))</f>
        <v>7.6319588862971424E-2</v>
      </c>
      <c r="O77" s="7">
        <f>INDEX('Saturation Data'!P:P,MATCH('Intensity Data'!$B77,'Saturation Data'!$C:$C,0))*INDEX('UEC Data'!P:P,MATCH('Intensity Data'!$B77,'UEC Data'!$C:$C,0))</f>
        <v>4.6677950307692312E-2</v>
      </c>
      <c r="P77" s="7">
        <f>INDEX('Saturation Data'!Q:Q,MATCH('Intensity Data'!$B77,'Saturation Data'!$C:$C,0))*INDEX('UEC Data'!Q:Q,MATCH('Intensity Data'!$B77,'UEC Data'!$C:$C,0))</f>
        <v>2.7892762046153843E-2</v>
      </c>
      <c r="Q77" s="7">
        <f>INDEX('Saturation Data'!R:R,MATCH('Intensity Data'!$B77,'Saturation Data'!$C:$C,0))*INDEX('UEC Data'!R:R,MATCH('Intensity Data'!$B77,'UEC Data'!$C:$C,0))</f>
        <v>0.12112942857142857</v>
      </c>
      <c r="R77" s="7">
        <f>INDEX('Saturation Data'!S:S,MATCH('Intensity Data'!$B77,'Saturation Data'!$C:$C,0))*INDEX('UEC Data'!S:S,MATCH('Intensity Data'!$B77,'UEC Data'!$C:$C,0))</f>
        <v>2.4853268999999998E-3</v>
      </c>
      <c r="S77" s="7">
        <f>INDEX('Saturation Data'!T:T,MATCH('Intensity Data'!$B77,'Saturation Data'!$C:$C,0))*INDEX('UEC Data'!T:T,MATCH('Intensity Data'!$B77,'UEC Data'!$C:$C,0))</f>
        <v>4.477952490000001E-3</v>
      </c>
      <c r="T77" s="7">
        <f>INDEX('Saturation Data'!U:U,MATCH('Intensity Data'!$B77,'Saturation Data'!$C:$C,0))*INDEX('UEC Data'!U:U,MATCH('Intensity Data'!$B77,'UEC Data'!$C:$C,0))</f>
        <v>1.3327592000000001E-2</v>
      </c>
      <c r="U77" s="7">
        <f>INDEX('Saturation Data'!V:V,MATCH('Intensity Data'!$B77,'Saturation Data'!$C:$C,0))*INDEX('UEC Data'!V:V,MATCH('Intensity Data'!$B77,'UEC Data'!$C:$C,0))</f>
        <v>2.6388632160000005E-2</v>
      </c>
      <c r="V77" t="str">
        <f t="shared" si="33"/>
        <v>Food Preparation</v>
      </c>
      <c r="AP77" s="5" t="s">
        <v>96</v>
      </c>
      <c r="AQ77" s="5" t="s">
        <v>32</v>
      </c>
      <c r="AR77" s="5" t="s">
        <v>35</v>
      </c>
      <c r="AS77" s="2">
        <f t="shared" si="17"/>
        <v>-0.78360224581398719</v>
      </c>
      <c r="AT77" s="2">
        <f t="shared" si="18"/>
        <v>-0.26351088390567479</v>
      </c>
      <c r="AU77" s="2">
        <f t="shared" si="19"/>
        <v>-0.53581979849240724</v>
      </c>
      <c r="AV77" s="2">
        <f t="shared" si="20"/>
        <v>-0.70540435356226994</v>
      </c>
      <c r="AW77" s="2">
        <f t="shared" si="21"/>
        <v>-0.10130575872749115</v>
      </c>
      <c r="AX77" s="2">
        <f t="shared" si="22"/>
        <v>-0.2133809959391888</v>
      </c>
      <c r="AY77" s="2">
        <f t="shared" si="23"/>
        <v>-0.88805985586679148</v>
      </c>
      <c r="AZ77" s="2">
        <f t="shared" si="24"/>
        <v>-0.5293888688797721</v>
      </c>
      <c r="BA77" s="2">
        <f t="shared" si="25"/>
        <v>-0.75895851516462809</v>
      </c>
      <c r="BB77" s="2">
        <f t="shared" si="26"/>
        <v>-0.21331690745167509</v>
      </c>
      <c r="BC77" s="2">
        <f t="shared" si="27"/>
        <v>0.57427992909815173</v>
      </c>
      <c r="BD77" s="2">
        <f t="shared" si="28"/>
        <v>-0.90298504047266093</v>
      </c>
      <c r="BE77" s="2">
        <f t="shared" si="29"/>
        <v>1.5228412719498627</v>
      </c>
      <c r="BF77" s="2">
        <f t="shared" si="30"/>
        <v>3.2028944019243832E-2</v>
      </c>
      <c r="BG77" s="2" t="str">
        <f>IFERROR(#REF!/#REF!-1,"NA")</f>
        <v>NA</v>
      </c>
    </row>
    <row r="78" spans="1:59" x14ac:dyDescent="0.2">
      <c r="A78" t="str">
        <f t="shared" si="31"/>
        <v/>
      </c>
      <c r="B78" t="str">
        <f t="shared" si="32"/>
        <v>WA2021 CPAFood Preparation_Hot Food Container</v>
      </c>
      <c r="C78" t="s">
        <v>116</v>
      </c>
      <c r="D78" t="s">
        <v>114</v>
      </c>
      <c r="E78" s="3" t="s">
        <v>97</v>
      </c>
      <c r="F78" s="3" t="s">
        <v>32</v>
      </c>
      <c r="G78" s="3" t="s">
        <v>36</v>
      </c>
      <c r="H78" s="7">
        <f>INDEX('Saturation Data'!I:I,MATCH('Intensity Data'!$B78,'Saturation Data'!$C:$C,0))*INDEX('UEC Data'!I:I,MATCH('Intensity Data'!$B78,'UEC Data'!$C:$C,0))</f>
        <v>4.9076813938775509E-3</v>
      </c>
      <c r="I78" s="7">
        <f>INDEX('Saturation Data'!J:J,MATCH('Intensity Data'!$B78,'Saturation Data'!$C:$C,0))*INDEX('UEC Data'!J:J,MATCH('Intensity Data'!$B78,'UEC Data'!$C:$C,0))</f>
        <v>2.9946060000000004E-3</v>
      </c>
      <c r="J78" s="7">
        <f>INDEX('Saturation Data'!K:K,MATCH('Intensity Data'!$B78,'Saturation Data'!$C:$C,0))*INDEX('UEC Data'!K:K,MATCH('Intensity Data'!$B78,'UEC Data'!$C:$C,0))</f>
        <v>1.7725561363636365E-2</v>
      </c>
      <c r="K78" s="7">
        <f>INDEX('Saturation Data'!L:L,MATCH('Intensity Data'!$B78,'Saturation Data'!$C:$C,0))*INDEX('UEC Data'!L:L,MATCH('Intensity Data'!$B78,'UEC Data'!$C:$C,0))</f>
        <v>1.1978424000000001E-3</v>
      </c>
      <c r="L78" s="7">
        <f>INDEX('Saturation Data'!M:M,MATCH('Intensity Data'!$B78,'Saturation Data'!$C:$C,0))*INDEX('UEC Data'!M:M,MATCH('Intensity Data'!$B78,'UEC Data'!$C:$C,0))</f>
        <v>0.78839999999999999</v>
      </c>
      <c r="M78" s="7">
        <f>INDEX('Saturation Data'!N:N,MATCH('Intensity Data'!$B78,'Saturation Data'!$C:$C,0))*INDEX('UEC Data'!N:N,MATCH('Intensity Data'!$B78,'UEC Data'!$C:$C,0))</f>
        <v>0.21800454545454545</v>
      </c>
      <c r="N78" s="7">
        <f>INDEX('Saturation Data'!O:O,MATCH('Intensity Data'!$B78,'Saturation Data'!$C:$C,0))*INDEX('UEC Data'!O:O,MATCH('Intensity Data'!$B78,'UEC Data'!$C:$C,0))</f>
        <v>2.2864555350192533E-2</v>
      </c>
      <c r="O78" s="7">
        <f>INDEX('Saturation Data'!P:P,MATCH('Intensity Data'!$B78,'Saturation Data'!$C:$C,0))*INDEX('UEC Data'!P:P,MATCH('Intensity Data'!$B78,'UEC Data'!$C:$C,0))</f>
        <v>1.2410932153846154E-2</v>
      </c>
      <c r="P78" s="7">
        <f>INDEX('Saturation Data'!Q:Q,MATCH('Intensity Data'!$B78,'Saturation Data'!$C:$C,0))*INDEX('UEC Data'!Q:Q,MATCH('Intensity Data'!$B78,'UEC Data'!$C:$C,0))</f>
        <v>7.4162463230769225E-3</v>
      </c>
      <c r="Q78" s="7">
        <f>INDEX('Saturation Data'!R:R,MATCH('Intensity Data'!$B78,'Saturation Data'!$C:$C,0))*INDEX('UEC Data'!R:R,MATCH('Intensity Data'!$B78,'UEC Data'!$C:$C,0))</f>
        <v>3.220640816326531E-2</v>
      </c>
      <c r="R78" s="7">
        <f>INDEX('Saturation Data'!S:S,MATCH('Intensity Data'!$B78,'Saturation Data'!$C:$C,0))*INDEX('UEC Data'!S:S,MATCH('Intensity Data'!$B78,'UEC Data'!$C:$C,0))</f>
        <v>7.445780999999999E-4</v>
      </c>
      <c r="S78" s="7">
        <f>INDEX('Saturation Data'!T:T,MATCH('Intensity Data'!$B78,'Saturation Data'!$C:$C,0))*INDEX('UEC Data'!T:T,MATCH('Intensity Data'!$B78,'UEC Data'!$C:$C,0))</f>
        <v>1.3415480100000001E-3</v>
      </c>
      <c r="T78" s="7">
        <f>INDEX('Saturation Data'!U:U,MATCH('Intensity Data'!$B78,'Saturation Data'!$C:$C,0))*INDEX('UEC Data'!U:U,MATCH('Intensity Data'!$B78,'UEC Data'!$C:$C,0))</f>
        <v>3.9928080000000005E-3</v>
      </c>
      <c r="U78" s="7">
        <f>INDEX('Saturation Data'!V:V,MATCH('Intensity Data'!$B78,'Saturation Data'!$C:$C,0))*INDEX('UEC Data'!V:V,MATCH('Intensity Data'!$B78,'UEC Data'!$C:$C,0))</f>
        <v>7.9057598400000002E-3</v>
      </c>
      <c r="V78" t="str">
        <f t="shared" si="33"/>
        <v>Food Preparation</v>
      </c>
      <c r="AP78" s="5" t="s">
        <v>97</v>
      </c>
      <c r="AQ78" s="5" t="s">
        <v>32</v>
      </c>
      <c r="AR78" s="5" t="s">
        <v>36</v>
      </c>
      <c r="AS78" s="2">
        <f t="shared" si="17"/>
        <v>-0.52632560932450589</v>
      </c>
      <c r="AT78" s="2">
        <f t="shared" si="18"/>
        <v>0.61210560903160061</v>
      </c>
      <c r="AU78" s="2">
        <f t="shared" si="19"/>
        <v>1.6046931447076807E-2</v>
      </c>
      <c r="AV78" s="2">
        <f t="shared" si="20"/>
        <v>-0.3551577563873598</v>
      </c>
      <c r="AW78" s="2">
        <f t="shared" si="21"/>
        <v>0.74584225623982103</v>
      </c>
      <c r="AX78" s="2">
        <f t="shared" si="22"/>
        <v>0.72183523273529615</v>
      </c>
      <c r="AY78" s="2">
        <f t="shared" si="23"/>
        <v>-0.75497352195787348</v>
      </c>
      <c r="AZ78" s="2">
        <f t="shared" si="24"/>
        <v>-8.5770486519254896E-2</v>
      </c>
      <c r="BA78" s="2">
        <f t="shared" si="25"/>
        <v>-0.53174239868665396</v>
      </c>
      <c r="BB78" s="2">
        <f t="shared" si="26"/>
        <v>0.52824455990235708</v>
      </c>
      <c r="BC78" s="2">
        <f t="shared" si="27"/>
        <v>2.4459511327794847</v>
      </c>
      <c r="BD78" s="2">
        <f t="shared" si="28"/>
        <v>-0.78764335141380903</v>
      </c>
      <c r="BE78" s="2">
        <f t="shared" si="29"/>
        <v>4.5222629585824095</v>
      </c>
      <c r="BF78" s="2">
        <f t="shared" si="30"/>
        <v>1.2590145773767292</v>
      </c>
      <c r="BG78" s="2" t="str">
        <f>IFERROR(#REF!/#REF!-1,"NA")</f>
        <v>NA</v>
      </c>
    </row>
    <row r="79" spans="1:59" x14ac:dyDescent="0.2">
      <c r="A79" t="str">
        <f t="shared" si="31"/>
        <v/>
      </c>
      <c r="B79" t="str">
        <f t="shared" si="32"/>
        <v>WA2021 CPAFood Preparation_Steamer</v>
      </c>
      <c r="C79" t="s">
        <v>116</v>
      </c>
      <c r="D79" t="s">
        <v>114</v>
      </c>
      <c r="E79" s="3" t="s">
        <v>98</v>
      </c>
      <c r="F79" s="3" t="s">
        <v>32</v>
      </c>
      <c r="G79" s="3" t="s">
        <v>37</v>
      </c>
      <c r="H79" s="7">
        <f>INDEX('Saturation Data'!I:I,MATCH('Intensity Data'!$B79,'Saturation Data'!$C:$C,0))*INDEX('UEC Data'!I:I,MATCH('Intensity Data'!$B79,'UEC Data'!$C:$C,0))</f>
        <v>2.6292454331966763E-2</v>
      </c>
      <c r="I79" s="7">
        <f>INDEX('Saturation Data'!J:J,MATCH('Intensity Data'!$B79,'Saturation Data'!$C:$C,0))*INDEX('UEC Data'!J:J,MATCH('Intensity Data'!$B79,'UEC Data'!$C:$C,0))</f>
        <v>1.604332783205082E-2</v>
      </c>
      <c r="J79" s="7">
        <f>INDEX('Saturation Data'!K:K,MATCH('Intensity Data'!$B79,'Saturation Data'!$C:$C,0))*INDEX('UEC Data'!K:K,MATCH('Intensity Data'!$B79,'UEC Data'!$C:$C,0))</f>
        <v>9.4963074262174027E-2</v>
      </c>
      <c r="K79" s="7">
        <f>INDEX('Saturation Data'!L:L,MATCH('Intensity Data'!$B79,'Saturation Data'!$C:$C,0))*INDEX('UEC Data'!L:L,MATCH('Intensity Data'!$B79,'UEC Data'!$C:$C,0))</f>
        <v>6.4173311328203277E-3</v>
      </c>
      <c r="L79" s="7">
        <f>INDEX('Saturation Data'!M:M,MATCH('Intensity Data'!$B79,'Saturation Data'!$C:$C,0))*INDEX('UEC Data'!M:M,MATCH('Intensity Data'!$B79,'UEC Data'!$C:$C,0))</f>
        <v>1.0458886068659721</v>
      </c>
      <c r="M79" s="7">
        <f>INDEX('Saturation Data'!N:N,MATCH('Intensity Data'!$B79,'Saturation Data'!$C:$C,0))*INDEX('UEC Data'!N:N,MATCH('Intensity Data'!$B79,'UEC Data'!$C:$C,0))</f>
        <v>0.3199834024502537</v>
      </c>
      <c r="N79" s="7">
        <f>INDEX('Saturation Data'!O:O,MATCH('Intensity Data'!$B79,'Saturation Data'!$C:$C,0))*INDEX('UEC Data'!O:O,MATCH('Intensity Data'!$B79,'UEC Data'!$C:$C,0))</f>
        <v>0.12249476465926078</v>
      </c>
      <c r="O79" s="7">
        <f>INDEX('Saturation Data'!P:P,MATCH('Intensity Data'!$B79,'Saturation Data'!$C:$C,0))*INDEX('UEC Data'!P:P,MATCH('Intensity Data'!$B79,'UEC Data'!$C:$C,0))</f>
        <v>6.6490434215884964E-2</v>
      </c>
      <c r="P79" s="7">
        <f>INDEX('Saturation Data'!Q:Q,MATCH('Intensity Data'!$B79,'Saturation Data'!$C:$C,0))*INDEX('UEC Data'!Q:Q,MATCH('Intensity Data'!$B79,'UEC Data'!$C:$C,0))</f>
        <v>3.9731861568555113E-2</v>
      </c>
      <c r="Q79" s="7">
        <f>INDEX('Saturation Data'!R:R,MATCH('Intensity Data'!$B79,'Saturation Data'!$C:$C,0))*INDEX('UEC Data'!R:R,MATCH('Intensity Data'!$B79,'UEC Data'!$C:$C,0))</f>
        <v>0.17254288692940006</v>
      </c>
      <c r="R79" s="7">
        <f>INDEX('Saturation Data'!S:S,MATCH('Intensity Data'!$B79,'Saturation Data'!$C:$C,0))*INDEX('UEC Data'!S:S,MATCH('Intensity Data'!$B79,'UEC Data'!$C:$C,0))</f>
        <v>3.9890090899655974E-3</v>
      </c>
      <c r="S79" s="7">
        <f>INDEX('Saturation Data'!T:T,MATCH('Intensity Data'!$B79,'Saturation Data'!$C:$C,0))*INDEX('UEC Data'!T:T,MATCH('Intensity Data'!$B79,'UEC Data'!$C:$C,0))</f>
        <v>7.1872207986177121E-3</v>
      </c>
      <c r="T79" s="7">
        <f>INDEX('Saturation Data'!U:U,MATCH('Intensity Data'!$B79,'Saturation Data'!$C:$C,0))*INDEX('UEC Data'!U:U,MATCH('Intensity Data'!$B79,'UEC Data'!$C:$C,0))</f>
        <v>2.139110377606776E-2</v>
      </c>
      <c r="U79" s="7">
        <f>INDEX('Saturation Data'!V:V,MATCH('Intensity Data'!$B79,'Saturation Data'!$C:$C,0))*INDEX('UEC Data'!V:V,MATCH('Intensity Data'!$B79,'UEC Data'!$C:$C,0))</f>
        <v>4.2354385476614159E-2</v>
      </c>
      <c r="V79" t="str">
        <f t="shared" si="33"/>
        <v>Food Preparation</v>
      </c>
      <c r="AP79" s="5" t="s">
        <v>98</v>
      </c>
      <c r="AQ79" s="5" t="s">
        <v>32</v>
      </c>
      <c r="AR79" s="5" t="s">
        <v>37</v>
      </c>
      <c r="AS79" s="2">
        <f t="shared" si="17"/>
        <v>-0.52632560932450589</v>
      </c>
      <c r="AT79" s="2">
        <f t="shared" si="18"/>
        <v>0.61210560903160083</v>
      </c>
      <c r="AU79" s="2">
        <f t="shared" si="19"/>
        <v>1.6046931447076584E-2</v>
      </c>
      <c r="AV79" s="2">
        <f t="shared" si="20"/>
        <v>-0.35515775638735969</v>
      </c>
      <c r="AW79" s="2">
        <f t="shared" si="21"/>
        <v>1.2695949331117675</v>
      </c>
      <c r="AX79" s="2">
        <f t="shared" si="22"/>
        <v>0.72183523273529615</v>
      </c>
      <c r="AY79" s="2">
        <f t="shared" si="23"/>
        <v>-0.75497352195787348</v>
      </c>
      <c r="AZ79" s="2">
        <f t="shared" si="24"/>
        <v>-8.5770486519254896E-2</v>
      </c>
      <c r="BA79" s="2">
        <f t="shared" si="25"/>
        <v>-0.53174239868665385</v>
      </c>
      <c r="BB79" s="2">
        <f t="shared" si="26"/>
        <v>0.52824455990235708</v>
      </c>
      <c r="BC79" s="2">
        <f t="shared" si="27"/>
        <v>2.4459511327794852</v>
      </c>
      <c r="BD79" s="2">
        <f t="shared" si="28"/>
        <v>-0.78764335141380892</v>
      </c>
      <c r="BE79" s="2">
        <f t="shared" si="29"/>
        <v>4.5222629585824086</v>
      </c>
      <c r="BF79" s="2">
        <f t="shared" si="30"/>
        <v>1.2590145773767283</v>
      </c>
      <c r="BG79" s="2" t="str">
        <f>IFERROR(#REF!/#REF!-1,"NA")</f>
        <v>NA</v>
      </c>
    </row>
    <row r="80" spans="1:59" x14ac:dyDescent="0.2">
      <c r="A80" t="str">
        <f t="shared" si="31"/>
        <v/>
      </c>
      <c r="B80" t="str">
        <f t="shared" si="32"/>
        <v>WA2021 CPAOffice Equipment_Desktop Computer</v>
      </c>
      <c r="C80" t="s">
        <v>116</v>
      </c>
      <c r="D80" t="s">
        <v>114</v>
      </c>
      <c r="E80" s="3" t="s">
        <v>99</v>
      </c>
      <c r="F80" s="3" t="s">
        <v>38</v>
      </c>
      <c r="G80" s="3" t="s">
        <v>39</v>
      </c>
      <c r="H80" s="7">
        <f>INDEX('Saturation Data'!I:I,MATCH('Intensity Data'!$B80,'Saturation Data'!$C:$C,0))*INDEX('UEC Data'!I:I,MATCH('Intensity Data'!$B80,'UEC Data'!$C:$C,0))</f>
        <v>0.83265306122448979</v>
      </c>
      <c r="I80" s="7">
        <f>INDEX('Saturation Data'!J:J,MATCH('Intensity Data'!$B80,'Saturation Data'!$C:$C,0))*INDEX('UEC Data'!J:J,MATCH('Intensity Data'!$B80,'UEC Data'!$C:$C,0))</f>
        <v>1.3260000000000001</v>
      </c>
      <c r="J80" s="7">
        <f>INDEX('Saturation Data'!K:K,MATCH('Intensity Data'!$B80,'Saturation Data'!$C:$C,0))*INDEX('UEC Data'!K:K,MATCH('Intensity Data'!$B80,'UEC Data'!$C:$C,0))</f>
        <v>7.6654545454545461E-2</v>
      </c>
      <c r="K80" s="7">
        <f>INDEX('Saturation Data'!L:L,MATCH('Intensity Data'!$B80,'Saturation Data'!$C:$C,0))*INDEX('UEC Data'!L:L,MATCH('Intensity Data'!$B80,'UEC Data'!$C:$C,0))</f>
        <v>0.16320000000000001</v>
      </c>
      <c r="L80" s="7">
        <f>INDEX('Saturation Data'!M:M,MATCH('Intensity Data'!$B80,'Saturation Data'!$C:$C,0))*INDEX('UEC Data'!M:M,MATCH('Intensity Data'!$B80,'UEC Data'!$C:$C,0))</f>
        <v>0.11657142857142858</v>
      </c>
      <c r="M80" s="7">
        <f>INDEX('Saturation Data'!N:N,MATCH('Intensity Data'!$B80,'Saturation Data'!$C:$C,0))*INDEX('UEC Data'!N:N,MATCH('Intensity Data'!$B80,'UEC Data'!$C:$C,0))</f>
        <v>3.7090909090909091E-2</v>
      </c>
      <c r="N80" s="7">
        <f>INDEX('Saturation Data'!O:O,MATCH('Intensity Data'!$B80,'Saturation Data'!$C:$C,0))*INDEX('UEC Data'!O:O,MATCH('Intensity Data'!$B80,'UEC Data'!$C:$C,0))</f>
        <v>0.34</v>
      </c>
      <c r="O80" s="7">
        <f>INDEX('Saturation Data'!P:P,MATCH('Intensity Data'!$B80,'Saturation Data'!$C:$C,0))*INDEX('UEC Data'!P:P,MATCH('Intensity Data'!$B80,'UEC Data'!$C:$C,0))</f>
        <v>0.52307692307692311</v>
      </c>
      <c r="P80" s="7">
        <f>INDEX('Saturation Data'!Q:Q,MATCH('Intensity Data'!$B80,'Saturation Data'!$C:$C,0))*INDEX('UEC Data'!Q:Q,MATCH('Intensity Data'!$B80,'UEC Data'!$C:$C,0))</f>
        <v>0.60676923076923073</v>
      </c>
      <c r="Q80" s="7">
        <f>INDEX('Saturation Data'!R:R,MATCH('Intensity Data'!$B80,'Saturation Data'!$C:$C,0))*INDEX('UEC Data'!R:R,MATCH('Intensity Data'!$B80,'UEC Data'!$C:$C,0))</f>
        <v>8.3265306122448975E-3</v>
      </c>
      <c r="R80" s="7">
        <f>INDEX('Saturation Data'!S:S,MATCH('Intensity Data'!$B80,'Saturation Data'!$C:$C,0))*INDEX('UEC Data'!S:S,MATCH('Intensity Data'!$B80,'UEC Data'!$C:$C,0))</f>
        <v>4.0800000000000003E-2</v>
      </c>
      <c r="S80" s="7">
        <f>INDEX('Saturation Data'!T:T,MATCH('Intensity Data'!$B80,'Saturation Data'!$C:$C,0))*INDEX('UEC Data'!T:T,MATCH('Intensity Data'!$B80,'UEC Data'!$C:$C,0))</f>
        <v>2.0400000000000001E-2</v>
      </c>
      <c r="T80" s="7">
        <f>INDEX('Saturation Data'!U:U,MATCH('Intensity Data'!$B80,'Saturation Data'!$C:$C,0))*INDEX('UEC Data'!U:U,MATCH('Intensity Data'!$B80,'UEC Data'!$C:$C,0))</f>
        <v>4.08</v>
      </c>
      <c r="U80" s="7">
        <f>INDEX('Saturation Data'!V:V,MATCH('Intensity Data'!$B80,'Saturation Data'!$C:$C,0))*INDEX('UEC Data'!V:V,MATCH('Intensity Data'!$B80,'UEC Data'!$C:$C,0))</f>
        <v>3.6719999999999996E-2</v>
      </c>
      <c r="V80" t="str">
        <f t="shared" si="33"/>
        <v>Office Equipment</v>
      </c>
      <c r="AP80" s="5" t="s">
        <v>99</v>
      </c>
      <c r="AQ80" s="5" t="s">
        <v>38</v>
      </c>
      <c r="AR80" s="5" t="s">
        <v>39</v>
      </c>
      <c r="AS80" s="2">
        <f t="shared" si="17"/>
        <v>-0.64524097238208222</v>
      </c>
      <c r="AT80" s="2">
        <f t="shared" si="18"/>
        <v>6.8560673811282724E-2</v>
      </c>
      <c r="AU80" s="2">
        <f t="shared" si="19"/>
        <v>-0.74728011541579309</v>
      </c>
      <c r="AV80" s="2">
        <f t="shared" si="20"/>
        <v>0.5879995635505082</v>
      </c>
      <c r="AW80" s="2">
        <f t="shared" si="21"/>
        <v>-0.60103782002332062</v>
      </c>
      <c r="AX80" s="2">
        <f t="shared" si="22"/>
        <v>-0.76805618834420808</v>
      </c>
      <c r="AY80" s="2">
        <f t="shared" si="23"/>
        <v>-0.39000620980280887</v>
      </c>
      <c r="AZ80" s="2">
        <f t="shared" si="24"/>
        <v>0.10157504484274993</v>
      </c>
      <c r="BA80" s="2">
        <f t="shared" si="25"/>
        <v>1.0915605907446517</v>
      </c>
      <c r="BB80" s="2">
        <f t="shared" si="26"/>
        <v>-0.90023470712091602</v>
      </c>
      <c r="BC80" s="2">
        <f t="shared" si="27"/>
        <v>-0.53861633079222981</v>
      </c>
      <c r="BD80" s="2">
        <f t="shared" si="28"/>
        <v>-0.685708325421722</v>
      </c>
      <c r="BE80" s="2">
        <f t="shared" si="29"/>
        <v>-0.23297400291352399</v>
      </c>
      <c r="BF80" s="2">
        <f t="shared" si="30"/>
        <v>-0.81411330559587047</v>
      </c>
      <c r="BG80" s="2" t="str">
        <f>IFERROR(#REF!/#REF!-1,"NA")</f>
        <v>NA</v>
      </c>
    </row>
    <row r="81" spans="1:59" x14ac:dyDescent="0.2">
      <c r="A81" t="str">
        <f t="shared" si="31"/>
        <v/>
      </c>
      <c r="B81" t="str">
        <f t="shared" si="32"/>
        <v>WA2021 CPAOffice Equipment_Laptop</v>
      </c>
      <c r="C81" t="s">
        <v>116</v>
      </c>
      <c r="D81" t="s">
        <v>114</v>
      </c>
      <c r="E81" s="3" t="s">
        <v>100</v>
      </c>
      <c r="F81" s="3" t="s">
        <v>38</v>
      </c>
      <c r="G81" s="3" t="s">
        <v>40</v>
      </c>
      <c r="H81" s="7">
        <f>INDEX('Saturation Data'!I:I,MATCH('Intensity Data'!$B81,'Saturation Data'!$C:$C,0))*INDEX('UEC Data'!I:I,MATCH('Intensity Data'!$B81,'UEC Data'!$C:$C,0))</f>
        <v>0.25714285714285712</v>
      </c>
      <c r="I81" s="7">
        <f>INDEX('Saturation Data'!J:J,MATCH('Intensity Data'!$B81,'Saturation Data'!$C:$C,0))*INDEX('UEC Data'!J:J,MATCH('Intensity Data'!$B81,'UEC Data'!$C:$C,0))</f>
        <v>0.40949999999999998</v>
      </c>
      <c r="J81" s="7">
        <f>INDEX('Saturation Data'!K:K,MATCH('Intensity Data'!$B81,'Saturation Data'!$C:$C,0))*INDEX('UEC Data'!K:K,MATCH('Intensity Data'!$B81,'UEC Data'!$C:$C,0))</f>
        <v>2.3672727272727272E-2</v>
      </c>
      <c r="K81" s="7">
        <f>INDEX('Saturation Data'!L:L,MATCH('Intensity Data'!$B81,'Saturation Data'!$C:$C,0))*INDEX('UEC Data'!L:L,MATCH('Intensity Data'!$B81,'UEC Data'!$C:$C,0))</f>
        <v>5.04E-2</v>
      </c>
      <c r="L81" s="7">
        <f>INDEX('Saturation Data'!M:M,MATCH('Intensity Data'!$B81,'Saturation Data'!$C:$C,0))*INDEX('UEC Data'!M:M,MATCH('Intensity Data'!$B81,'UEC Data'!$C:$C,0))</f>
        <v>3.5999999999999997E-2</v>
      </c>
      <c r="M81" s="7">
        <f>INDEX('Saturation Data'!N:N,MATCH('Intensity Data'!$B81,'Saturation Data'!$C:$C,0))*INDEX('UEC Data'!N:N,MATCH('Intensity Data'!$B81,'UEC Data'!$C:$C,0))</f>
        <v>7.3309090909090911E-3</v>
      </c>
      <c r="N81" s="7">
        <f>INDEX('Saturation Data'!O:O,MATCH('Intensity Data'!$B81,'Saturation Data'!$C:$C,0))*INDEX('UEC Data'!O:O,MATCH('Intensity Data'!$B81,'UEC Data'!$C:$C,0))</f>
        <v>0.105</v>
      </c>
      <c r="O81" s="7">
        <f>INDEX('Saturation Data'!P:P,MATCH('Intensity Data'!$B81,'Saturation Data'!$C:$C,0))*INDEX('UEC Data'!P:P,MATCH('Intensity Data'!$B81,'UEC Data'!$C:$C,0))</f>
        <v>0.16153846153846155</v>
      </c>
      <c r="P81" s="7">
        <f>INDEX('Saturation Data'!Q:Q,MATCH('Intensity Data'!$B81,'Saturation Data'!$C:$C,0))*INDEX('UEC Data'!Q:Q,MATCH('Intensity Data'!$B81,'UEC Data'!$C:$C,0))</f>
        <v>0.18738461538461537</v>
      </c>
      <c r="Q81" s="7">
        <f>INDEX('Saturation Data'!R:R,MATCH('Intensity Data'!$B81,'Saturation Data'!$C:$C,0))*INDEX('UEC Data'!R:R,MATCH('Intensity Data'!$B81,'UEC Data'!$C:$C,0))</f>
        <v>1.2857142857142857E-2</v>
      </c>
      <c r="R81" s="7">
        <f>INDEX('Saturation Data'!S:S,MATCH('Intensity Data'!$B81,'Saturation Data'!$C:$C,0))*INDEX('UEC Data'!S:S,MATCH('Intensity Data'!$B81,'UEC Data'!$C:$C,0))</f>
        <v>1.26E-2</v>
      </c>
      <c r="S81" s="7">
        <f>INDEX('Saturation Data'!T:T,MATCH('Intensity Data'!$B81,'Saturation Data'!$C:$C,0))*INDEX('UEC Data'!T:T,MATCH('Intensity Data'!$B81,'UEC Data'!$C:$C,0))</f>
        <v>6.3E-3</v>
      </c>
      <c r="T81" s="7">
        <f>INDEX('Saturation Data'!U:U,MATCH('Intensity Data'!$B81,'Saturation Data'!$C:$C,0))*INDEX('UEC Data'!U:U,MATCH('Intensity Data'!$B81,'UEC Data'!$C:$C,0))</f>
        <v>1.26</v>
      </c>
      <c r="U81" s="7">
        <f>INDEX('Saturation Data'!V:V,MATCH('Intensity Data'!$B81,'Saturation Data'!$C:$C,0))*INDEX('UEC Data'!V:V,MATCH('Intensity Data'!$B81,'UEC Data'!$C:$C,0))</f>
        <v>1.1340000000000001E-2</v>
      </c>
      <c r="V81" t="str">
        <f t="shared" si="33"/>
        <v>Office Equipment</v>
      </c>
      <c r="AP81" s="5" t="s">
        <v>100</v>
      </c>
      <c r="AQ81" s="5" t="s">
        <v>38</v>
      </c>
      <c r="AR81" s="5" t="s">
        <v>40</v>
      </c>
      <c r="AS81" s="2">
        <f t="shared" si="17"/>
        <v>-0.29048194476416456</v>
      </c>
      <c r="AT81" s="2">
        <f t="shared" si="18"/>
        <v>1.137121347622565</v>
      </c>
      <c r="AU81" s="2">
        <f t="shared" si="19"/>
        <v>-0.4945602308315864</v>
      </c>
      <c r="AV81" s="2">
        <f t="shared" si="20"/>
        <v>2.175999127101016</v>
      </c>
      <c r="AW81" s="2">
        <f t="shared" si="21"/>
        <v>-2.5945500583018921E-3</v>
      </c>
      <c r="AX81" s="2">
        <f t="shared" si="22"/>
        <v>-0.53611237668841638</v>
      </c>
      <c r="AY81" s="2">
        <f t="shared" si="23"/>
        <v>2.0499689509859556</v>
      </c>
      <c r="AZ81" s="2">
        <f t="shared" si="24"/>
        <v>6.3438336322850004</v>
      </c>
      <c r="BA81" s="2">
        <f t="shared" si="25"/>
        <v>9.4578029537232595</v>
      </c>
      <c r="BB81" s="2">
        <f t="shared" si="26"/>
        <v>-2.347071209160223E-3</v>
      </c>
      <c r="BC81" s="2">
        <f t="shared" si="27"/>
        <v>0.15345917301942547</v>
      </c>
      <c r="BD81" s="2">
        <f t="shared" si="28"/>
        <v>-0.21427081355430477</v>
      </c>
      <c r="BE81" s="2">
        <f t="shared" si="29"/>
        <v>2.8351299854323795</v>
      </c>
      <c r="BF81" s="2">
        <f t="shared" si="30"/>
        <v>-0.62822661119174072</v>
      </c>
      <c r="BG81" s="2" t="str">
        <f>IFERROR(#REF!/#REF!-1,"NA")</f>
        <v>NA</v>
      </c>
    </row>
    <row r="82" spans="1:59" x14ac:dyDescent="0.2">
      <c r="A82" t="str">
        <f t="shared" si="31"/>
        <v/>
      </c>
      <c r="B82" t="str">
        <f t="shared" si="32"/>
        <v>WA2021 CPAOffice Equipment_Server</v>
      </c>
      <c r="C82" t="s">
        <v>116</v>
      </c>
      <c r="D82" t="s">
        <v>114</v>
      </c>
      <c r="E82" s="3" t="s">
        <v>101</v>
      </c>
      <c r="F82" s="3" t="s">
        <v>38</v>
      </c>
      <c r="G82" s="3" t="s">
        <v>41</v>
      </c>
      <c r="H82" s="7">
        <f>INDEX('Saturation Data'!I:I,MATCH('Intensity Data'!$B82,'Saturation Data'!$C:$C,0))*INDEX('UEC Data'!I:I,MATCH('Intensity Data'!$B82,'UEC Data'!$C:$C,0))</f>
        <v>1.9151020408163266</v>
      </c>
      <c r="I82" s="7">
        <f>INDEX('Saturation Data'!J:J,MATCH('Intensity Data'!$B82,'Saturation Data'!$C:$C,0))*INDEX('UEC Data'!J:J,MATCH('Intensity Data'!$B82,'UEC Data'!$C:$C,0))</f>
        <v>1.1499999999999999</v>
      </c>
      <c r="J82" s="7">
        <f>INDEX('Saturation Data'!K:K,MATCH('Intensity Data'!$B82,'Saturation Data'!$C:$C,0))*INDEX('UEC Data'!K:K,MATCH('Intensity Data'!$B82,'UEC Data'!$C:$C,0))</f>
        <v>0.3543393939393939</v>
      </c>
      <c r="K82" s="7">
        <f>INDEX('Saturation Data'!L:L,MATCH('Intensity Data'!$B82,'Saturation Data'!$C:$C,0))*INDEX('UEC Data'!L:L,MATCH('Intensity Data'!$B82,'UEC Data'!$C:$C,0))</f>
        <v>0.46</v>
      </c>
      <c r="L82" s="7">
        <f>INDEX('Saturation Data'!M:M,MATCH('Intensity Data'!$B82,'Saturation Data'!$C:$C,0))*INDEX('UEC Data'!M:M,MATCH('Intensity Data'!$B82,'UEC Data'!$C:$C,0))</f>
        <v>0.32857142857142857</v>
      </c>
      <c r="M82" s="7">
        <f>INDEX('Saturation Data'!N:N,MATCH('Intensity Data'!$B82,'Saturation Data'!$C:$C,0))*INDEX('UEC Data'!N:N,MATCH('Intensity Data'!$B82,'UEC Data'!$C:$C,0))</f>
        <v>0.10454545454545454</v>
      </c>
      <c r="N82" s="7">
        <f>INDEX('Saturation Data'!O:O,MATCH('Intensity Data'!$B82,'Saturation Data'!$C:$C,0))*INDEX('UEC Data'!O:O,MATCH('Intensity Data'!$B82,'UEC Data'!$C:$C,0))</f>
        <v>0.76666666666666672</v>
      </c>
      <c r="O82" s="7">
        <f>INDEX('Saturation Data'!P:P,MATCH('Intensity Data'!$B82,'Saturation Data'!$C:$C,0))*INDEX('UEC Data'!P:P,MATCH('Intensity Data'!$B82,'UEC Data'!$C:$C,0))</f>
        <v>0.23589743589743589</v>
      </c>
      <c r="P82" s="7">
        <f>INDEX('Saturation Data'!Q:Q,MATCH('Intensity Data'!$B82,'Saturation Data'!$C:$C,0))*INDEX('UEC Data'!Q:Q,MATCH('Intensity Data'!$B82,'UEC Data'!$C:$C,0))</f>
        <v>0.23589743589743589</v>
      </c>
      <c r="Q82" s="7">
        <f>INDEX('Saturation Data'!R:R,MATCH('Intensity Data'!$B82,'Saturation Data'!$C:$C,0))*INDEX('UEC Data'!R:R,MATCH('Intensity Data'!$B82,'UEC Data'!$C:$C,0))</f>
        <v>0.18775510204081633</v>
      </c>
      <c r="R82" s="7">
        <f>INDEX('Saturation Data'!S:S,MATCH('Intensity Data'!$B82,'Saturation Data'!$C:$C,0))*INDEX('UEC Data'!S:S,MATCH('Intensity Data'!$B82,'UEC Data'!$C:$C,0))</f>
        <v>0.10235000000000001</v>
      </c>
      <c r="S82" s="7">
        <f>INDEX('Saturation Data'!T:T,MATCH('Intensity Data'!$B82,'Saturation Data'!$C:$C,0))*INDEX('UEC Data'!T:T,MATCH('Intensity Data'!$B82,'UEC Data'!$C:$C,0))</f>
        <v>0.10235000000000001</v>
      </c>
      <c r="T82" s="7">
        <f>INDEX('Saturation Data'!U:U,MATCH('Intensity Data'!$B82,'Saturation Data'!$C:$C,0))*INDEX('UEC Data'!U:U,MATCH('Intensity Data'!$B82,'UEC Data'!$C:$C,0))</f>
        <v>92</v>
      </c>
      <c r="U82" s="7">
        <f>INDEX('Saturation Data'!V:V,MATCH('Intensity Data'!$B82,'Saturation Data'!$C:$C,0))*INDEX('UEC Data'!V:V,MATCH('Intensity Data'!$B82,'UEC Data'!$C:$C,0))</f>
        <v>0.13661999999999999</v>
      </c>
      <c r="V82" t="str">
        <f t="shared" si="33"/>
        <v>Office Equipment</v>
      </c>
      <c r="AP82" s="5" t="s">
        <v>101</v>
      </c>
      <c r="AQ82" s="5" t="s">
        <v>38</v>
      </c>
      <c r="AR82" s="5" t="s">
        <v>41</v>
      </c>
      <c r="AS82" s="2">
        <f t="shared" si="17"/>
        <v>7.3226467879163515</v>
      </c>
      <c r="AT82" s="2">
        <f t="shared" si="18"/>
        <v>2.150884038161474</v>
      </c>
      <c r="AU82" s="2">
        <f t="shared" si="19"/>
        <v>8.6875955757279293</v>
      </c>
      <c r="AV82" s="2">
        <f t="shared" si="20"/>
        <v>2.8045822876730924</v>
      </c>
      <c r="AW82" s="2">
        <f t="shared" si="21"/>
        <v>0.91169377905492155</v>
      </c>
      <c r="AX82" s="2">
        <f t="shared" si="22"/>
        <v>0.11139743085066911</v>
      </c>
      <c r="AY82" s="2">
        <f t="shared" si="23"/>
        <v>10.691547645446166</v>
      </c>
      <c r="AZ82" s="2">
        <f t="shared" si="24"/>
        <v>3.2227043385638741</v>
      </c>
      <c r="BA82" s="2">
        <f t="shared" si="25"/>
        <v>2.4558831599947557</v>
      </c>
      <c r="BB82" s="2">
        <f t="shared" si="26"/>
        <v>2.8243362270315524</v>
      </c>
      <c r="BC82" s="2">
        <f t="shared" si="27"/>
        <v>0.10539837414361619</v>
      </c>
      <c r="BD82" s="2">
        <f t="shared" si="28"/>
        <v>0.50598094068758259</v>
      </c>
      <c r="BE82" s="2">
        <f t="shared" si="29"/>
        <v>0.47013316108241243</v>
      </c>
      <c r="BF82" s="2">
        <f t="shared" si="30"/>
        <v>0.78141415470624165</v>
      </c>
      <c r="BG82" s="2" t="str">
        <f>IFERROR(#REF!/#REF!-1,"NA")</f>
        <v>NA</v>
      </c>
    </row>
    <row r="83" spans="1:59" x14ac:dyDescent="0.2">
      <c r="A83" t="str">
        <f t="shared" si="31"/>
        <v/>
      </c>
      <c r="B83" t="str">
        <f t="shared" si="32"/>
        <v>WA2021 CPAOffice Equipment_Monitor</v>
      </c>
      <c r="C83" t="s">
        <v>116</v>
      </c>
      <c r="D83" t="s">
        <v>114</v>
      </c>
      <c r="E83" s="3" t="s">
        <v>102</v>
      </c>
      <c r="F83" s="3" t="s">
        <v>38</v>
      </c>
      <c r="G83" s="3" t="s">
        <v>42</v>
      </c>
      <c r="H83" s="7">
        <f>INDEX('Saturation Data'!I:I,MATCH('Intensity Data'!$B83,'Saturation Data'!$C:$C,0))*INDEX('UEC Data'!I:I,MATCH('Intensity Data'!$B83,'UEC Data'!$C:$C,0))</f>
        <v>0.14693877551020409</v>
      </c>
      <c r="I83" s="7">
        <f>INDEX('Saturation Data'!J:J,MATCH('Intensity Data'!$B83,'Saturation Data'!$C:$C,0))*INDEX('UEC Data'!J:J,MATCH('Intensity Data'!$B83,'UEC Data'!$C:$C,0))</f>
        <v>0.23400000000000001</v>
      </c>
      <c r="J83" s="7">
        <f>INDEX('Saturation Data'!K:K,MATCH('Intensity Data'!$B83,'Saturation Data'!$C:$C,0))*INDEX('UEC Data'!K:K,MATCH('Intensity Data'!$B83,'UEC Data'!$C:$C,0))</f>
        <v>1.3527272727272728E-2</v>
      </c>
      <c r="K83" s="7">
        <f>INDEX('Saturation Data'!L:L,MATCH('Intensity Data'!$B83,'Saturation Data'!$C:$C,0))*INDEX('UEC Data'!L:L,MATCH('Intensity Data'!$B83,'UEC Data'!$C:$C,0))</f>
        <v>2.8799999999999999E-2</v>
      </c>
      <c r="L83" s="7">
        <f>INDEX('Saturation Data'!M:M,MATCH('Intensity Data'!$B83,'Saturation Data'!$C:$C,0))*INDEX('UEC Data'!M:M,MATCH('Intensity Data'!$B83,'UEC Data'!$C:$C,0))</f>
        <v>2.057142857142857E-2</v>
      </c>
      <c r="M83" s="7">
        <f>INDEX('Saturation Data'!N:N,MATCH('Intensity Data'!$B83,'Saturation Data'!$C:$C,0))*INDEX('UEC Data'!N:N,MATCH('Intensity Data'!$B83,'UEC Data'!$C:$C,0))</f>
        <v>6.5454545454545453E-3</v>
      </c>
      <c r="N83" s="7">
        <f>INDEX('Saturation Data'!O:O,MATCH('Intensity Data'!$B83,'Saturation Data'!$C:$C,0))*INDEX('UEC Data'!O:O,MATCH('Intensity Data'!$B83,'UEC Data'!$C:$C,0))</f>
        <v>0.06</v>
      </c>
      <c r="O83" s="7">
        <f>INDEX('Saturation Data'!P:P,MATCH('Intensity Data'!$B83,'Saturation Data'!$C:$C,0))*INDEX('UEC Data'!P:P,MATCH('Intensity Data'!$B83,'UEC Data'!$C:$C,0))</f>
        <v>9.2307692307692313E-2</v>
      </c>
      <c r="P83" s="7">
        <f>INDEX('Saturation Data'!Q:Q,MATCH('Intensity Data'!$B83,'Saturation Data'!$C:$C,0))*INDEX('UEC Data'!Q:Q,MATCH('Intensity Data'!$B83,'UEC Data'!$C:$C,0))</f>
        <v>0.10707692307692308</v>
      </c>
      <c r="Q83" s="7">
        <f>INDEX('Saturation Data'!R:R,MATCH('Intensity Data'!$B83,'Saturation Data'!$C:$C,0))*INDEX('UEC Data'!R:R,MATCH('Intensity Data'!$B83,'UEC Data'!$C:$C,0))</f>
        <v>1.4693877551020407E-3</v>
      </c>
      <c r="R83" s="7">
        <f>INDEX('Saturation Data'!S:S,MATCH('Intensity Data'!$B83,'Saturation Data'!$C:$C,0))*INDEX('UEC Data'!S:S,MATCH('Intensity Data'!$B83,'UEC Data'!$C:$C,0))</f>
        <v>7.1999999999999998E-3</v>
      </c>
      <c r="S83" s="7">
        <f>INDEX('Saturation Data'!T:T,MATCH('Intensity Data'!$B83,'Saturation Data'!$C:$C,0))*INDEX('UEC Data'!T:T,MATCH('Intensity Data'!$B83,'UEC Data'!$C:$C,0))</f>
        <v>3.5999999999999999E-3</v>
      </c>
      <c r="T83" s="7">
        <f>INDEX('Saturation Data'!U:U,MATCH('Intensity Data'!$B83,'Saturation Data'!$C:$C,0))*INDEX('UEC Data'!U:U,MATCH('Intensity Data'!$B83,'UEC Data'!$C:$C,0))</f>
        <v>1.44</v>
      </c>
      <c r="U83" s="7">
        <f>INDEX('Saturation Data'!V:V,MATCH('Intensity Data'!$B83,'Saturation Data'!$C:$C,0))*INDEX('UEC Data'!V:V,MATCH('Intensity Data'!$B83,'UEC Data'!$C:$C,0))</f>
        <v>6.4799999999999996E-3</v>
      </c>
      <c r="V83" t="str">
        <f t="shared" si="33"/>
        <v>Office Equipment</v>
      </c>
      <c r="AP83" s="5" t="s">
        <v>102</v>
      </c>
      <c r="AQ83" s="5" t="s">
        <v>38</v>
      </c>
      <c r="AR83" s="5" t="s">
        <v>42</v>
      </c>
      <c r="AS83" s="2">
        <f t="shared" si="17"/>
        <v>-0.64524097238208222</v>
      </c>
      <c r="AT83" s="2">
        <f t="shared" si="18"/>
        <v>6.8560673811282724E-2</v>
      </c>
      <c r="AU83" s="2">
        <f t="shared" si="19"/>
        <v>-0.74728011541579309</v>
      </c>
      <c r="AV83" s="2">
        <f t="shared" si="20"/>
        <v>0.58799956355050798</v>
      </c>
      <c r="AW83" s="2">
        <f t="shared" si="21"/>
        <v>-0.60103782002332073</v>
      </c>
      <c r="AX83" s="2">
        <f t="shared" si="22"/>
        <v>-0.76805618834420819</v>
      </c>
      <c r="AY83" s="2">
        <f t="shared" si="23"/>
        <v>-0.39000620980280887</v>
      </c>
      <c r="AZ83" s="2">
        <f t="shared" si="24"/>
        <v>0.10157504484275015</v>
      </c>
      <c r="BA83" s="2">
        <f t="shared" si="25"/>
        <v>1.0915605907446526</v>
      </c>
      <c r="BB83" s="2">
        <f t="shared" si="26"/>
        <v>-0.90023470712091602</v>
      </c>
      <c r="BC83" s="2">
        <f t="shared" si="27"/>
        <v>-0.53861633079222981</v>
      </c>
      <c r="BD83" s="2">
        <f t="shared" si="28"/>
        <v>-0.68570832542172189</v>
      </c>
      <c r="BE83" s="2">
        <f t="shared" si="29"/>
        <v>0.53405199417295202</v>
      </c>
      <c r="BF83" s="2">
        <f t="shared" si="30"/>
        <v>-0.81411330559587047</v>
      </c>
      <c r="BG83" s="2" t="str">
        <f>IFERROR(#REF!/#REF!-1,"NA")</f>
        <v>NA</v>
      </c>
    </row>
    <row r="84" spans="1:59" x14ac:dyDescent="0.2">
      <c r="A84" t="str">
        <f t="shared" si="31"/>
        <v/>
      </c>
      <c r="B84" t="str">
        <f t="shared" si="32"/>
        <v>WA2021 CPAOffice Equipment_Printer/Copier/Fax</v>
      </c>
      <c r="C84" t="s">
        <v>116</v>
      </c>
      <c r="D84" t="s">
        <v>114</v>
      </c>
      <c r="E84" s="3" t="s">
        <v>103</v>
      </c>
      <c r="F84" s="3" t="s">
        <v>38</v>
      </c>
      <c r="G84" s="3" t="s">
        <v>43</v>
      </c>
      <c r="H84" s="7">
        <f>INDEX('Saturation Data'!I:I,MATCH('Intensity Data'!$B84,'Saturation Data'!$C:$C,0))*INDEX('UEC Data'!I:I,MATCH('Intensity Data'!$B84,'UEC Data'!$C:$C,0))</f>
        <v>1.2769679300291546E-2</v>
      </c>
      <c r="I84" s="7">
        <f>INDEX('Saturation Data'!J:J,MATCH('Intensity Data'!$B84,'Saturation Data'!$C:$C,0))*INDEX('UEC Data'!J:J,MATCH('Intensity Data'!$B84,'UEC Data'!$C:$C,0))</f>
        <v>0.11732142857142859</v>
      </c>
      <c r="J84" s="7">
        <f>INDEX('Saturation Data'!K:K,MATCH('Intensity Data'!$B84,'Saturation Data'!$C:$C,0))*INDEX('UEC Data'!K:K,MATCH('Intensity Data'!$B84,'UEC Data'!$C:$C,0))</f>
        <v>2.9389610389610393E-2</v>
      </c>
      <c r="K84" s="7">
        <f>INDEX('Saturation Data'!L:L,MATCH('Intensity Data'!$B84,'Saturation Data'!$C:$C,0))*INDEX('UEC Data'!L:L,MATCH('Intensity Data'!$B84,'UEC Data'!$C:$C,0))</f>
        <v>4.6928571428571431E-2</v>
      </c>
      <c r="L84" s="7">
        <f>INDEX('Saturation Data'!M:M,MATCH('Intensity Data'!$B84,'Saturation Data'!$C:$C,0))*INDEX('UEC Data'!M:M,MATCH('Intensity Data'!$B84,'UEC Data'!$C:$C,0))</f>
        <v>4.469387755102041E-2</v>
      </c>
      <c r="M84" s="7">
        <f>INDEX('Saturation Data'!N:N,MATCH('Intensity Data'!$B84,'Saturation Data'!$C:$C,0))*INDEX('UEC Data'!N:N,MATCH('Intensity Data'!$B84,'UEC Data'!$C:$C,0))</f>
        <v>1.4220779220779222E-2</v>
      </c>
      <c r="N84" s="7">
        <f>INDEX('Saturation Data'!O:O,MATCH('Intensity Data'!$B84,'Saturation Data'!$C:$C,0))*INDEX('UEC Data'!O:O,MATCH('Intensity Data'!$B84,'UEC Data'!$C:$C,0))</f>
        <v>2.6071428571428575E-2</v>
      </c>
      <c r="O84" s="7">
        <f>INDEX('Saturation Data'!P:P,MATCH('Intensity Data'!$B84,'Saturation Data'!$C:$C,0))*INDEX('UEC Data'!P:P,MATCH('Intensity Data'!$B84,'UEC Data'!$C:$C,0))</f>
        <v>4.0109890109890113E-2</v>
      </c>
      <c r="P84" s="7">
        <f>INDEX('Saturation Data'!Q:Q,MATCH('Intensity Data'!$B84,'Saturation Data'!$C:$C,0))*INDEX('UEC Data'!Q:Q,MATCH('Intensity Data'!$B84,'UEC Data'!$C:$C,0))</f>
        <v>4.0109890109890113E-2</v>
      </c>
      <c r="Q84" s="7">
        <f>INDEX('Saturation Data'!R:R,MATCH('Intensity Data'!$B84,'Saturation Data'!$C:$C,0))*INDEX('UEC Data'!R:R,MATCH('Intensity Data'!$B84,'UEC Data'!$C:$C,0))</f>
        <v>6.3848396501457729E-3</v>
      </c>
      <c r="R84" s="7">
        <f>INDEX('Saturation Data'!S:S,MATCH('Intensity Data'!$B84,'Saturation Data'!$C:$C,0))*INDEX('UEC Data'!S:S,MATCH('Intensity Data'!$B84,'UEC Data'!$C:$C,0))</f>
        <v>1.5642857142857146E-2</v>
      </c>
      <c r="S84" s="7">
        <f>INDEX('Saturation Data'!T:T,MATCH('Intensity Data'!$B84,'Saturation Data'!$C:$C,0))*INDEX('UEC Data'!T:T,MATCH('Intensity Data'!$B84,'UEC Data'!$C:$C,0))</f>
        <v>7.8214285714285729E-3</v>
      </c>
      <c r="T84" s="7">
        <f>INDEX('Saturation Data'!U:U,MATCH('Intensity Data'!$B84,'Saturation Data'!$C:$C,0))*INDEX('UEC Data'!U:U,MATCH('Intensity Data'!$B84,'UEC Data'!$C:$C,0))</f>
        <v>0.52142857142857146</v>
      </c>
      <c r="U84" s="7">
        <f>INDEX('Saturation Data'!V:V,MATCH('Intensity Data'!$B84,'Saturation Data'!$C:$C,0))*INDEX('UEC Data'!V:V,MATCH('Intensity Data'!$B84,'UEC Data'!$C:$C,0))</f>
        <v>1.407857142857143E-2</v>
      </c>
      <c r="V84" t="str">
        <f t="shared" si="33"/>
        <v>Office Equipment</v>
      </c>
      <c r="AP84" s="5" t="s">
        <v>103</v>
      </c>
      <c r="AQ84" s="5" t="s">
        <v>38</v>
      </c>
      <c r="AR84" s="5" t="s">
        <v>43</v>
      </c>
      <c r="AS84" s="2">
        <f t="shared" si="17"/>
        <v>-0.94037214239221711</v>
      </c>
      <c r="AT84" s="2">
        <f t="shared" si="18"/>
        <v>-0.30921708341741649</v>
      </c>
      <c r="AU84" s="2">
        <f t="shared" si="19"/>
        <v>-0.29204783531390155</v>
      </c>
      <c r="AV84" s="2">
        <f t="shared" si="20"/>
        <v>3.1704810732907269</v>
      </c>
      <c r="AW84" s="2">
        <f t="shared" si="21"/>
        <v>-0.30148418226202345</v>
      </c>
      <c r="AX84" s="2">
        <f t="shared" si="22"/>
        <v>-0.18781062767664303</v>
      </c>
      <c r="AY84" s="2">
        <f t="shared" si="23"/>
        <v>-0.57280130041440502</v>
      </c>
      <c r="AZ84" s="2">
        <f t="shared" si="24"/>
        <v>-0.38282463301714686</v>
      </c>
      <c r="BA84" s="2">
        <f t="shared" si="25"/>
        <v>0.26274881362225044</v>
      </c>
      <c r="BB84" s="2">
        <f t="shared" si="26"/>
        <v>-0.30131086469022639</v>
      </c>
      <c r="BC84" s="2">
        <f t="shared" si="27"/>
        <v>0.61561073787220799</v>
      </c>
      <c r="BD84" s="2">
        <f t="shared" si="28"/>
        <v>0.10054394674260458</v>
      </c>
      <c r="BE84" s="2">
        <f t="shared" si="29"/>
        <v>-0.10471080807297783</v>
      </c>
      <c r="BF84" s="2">
        <f t="shared" si="30"/>
        <v>-0.34908719239553077</v>
      </c>
      <c r="BG84" s="2" t="str">
        <f>IFERROR(#REF!/#REF!-1,"NA")</f>
        <v>NA</v>
      </c>
    </row>
    <row r="85" spans="1:59" x14ac:dyDescent="0.2">
      <c r="A85" t="str">
        <f t="shared" si="31"/>
        <v/>
      </c>
      <c r="B85" t="str">
        <f t="shared" si="32"/>
        <v>WA2021 CPAOffice Equipment_POS Terminal</v>
      </c>
      <c r="C85" t="s">
        <v>116</v>
      </c>
      <c r="D85" t="s">
        <v>114</v>
      </c>
      <c r="E85" s="3" t="s">
        <v>104</v>
      </c>
      <c r="F85" s="3" t="s">
        <v>38</v>
      </c>
      <c r="G85" s="3" t="s">
        <v>44</v>
      </c>
      <c r="H85" s="7">
        <f>INDEX('Saturation Data'!I:I,MATCH('Intensity Data'!$B85,'Saturation Data'!$C:$C,0))*INDEX('UEC Data'!I:I,MATCH('Intensity Data'!$B85,'UEC Data'!$C:$C,0))</f>
        <v>2.6163265306122451E-3</v>
      </c>
      <c r="I85" s="7">
        <f>INDEX('Saturation Data'!J:J,MATCH('Intensity Data'!$B85,'Saturation Data'!$C:$C,0))*INDEX('UEC Data'!J:J,MATCH('Intensity Data'!$B85,'UEC Data'!$C:$C,0))</f>
        <v>1.6025000000000001E-2</v>
      </c>
      <c r="J85" s="7">
        <f>INDEX('Saturation Data'!K:K,MATCH('Intensity Data'!$B85,'Saturation Data'!$C:$C,0))*INDEX('UEC Data'!K:K,MATCH('Intensity Data'!$B85,'UEC Data'!$C:$C,0))</f>
        <v>6.0215151515151513E-2</v>
      </c>
      <c r="K85" s="7">
        <f>INDEX('Saturation Data'!L:L,MATCH('Intensity Data'!$B85,'Saturation Data'!$C:$C,0))*INDEX('UEC Data'!L:L,MATCH('Intensity Data'!$B85,'UEC Data'!$C:$C,0))</f>
        <v>0.32050000000000001</v>
      </c>
      <c r="L85" s="7">
        <f>INDEX('Saturation Data'!M:M,MATCH('Intensity Data'!$B85,'Saturation Data'!$C:$C,0))*INDEX('UEC Data'!M:M,MATCH('Intensity Data'!$B85,'UEC Data'!$C:$C,0))</f>
        <v>7.3257142857142868E-2</v>
      </c>
      <c r="M85" s="7">
        <f>INDEX('Saturation Data'!N:N,MATCH('Intensity Data'!$B85,'Saturation Data'!$C:$C,0))*INDEX('UEC Data'!N:N,MATCH('Intensity Data'!$B85,'UEC Data'!$C:$C,0))</f>
        <v>0.10197727272727272</v>
      </c>
      <c r="N85" s="7">
        <f>INDEX('Saturation Data'!O:O,MATCH('Intensity Data'!$B85,'Saturation Data'!$C:$C,0))*INDEX('UEC Data'!O:O,MATCH('Intensity Data'!$B85,'UEC Data'!$C:$C,0))</f>
        <v>5.3416666666666668E-2</v>
      </c>
      <c r="O85" s="7">
        <f>INDEX('Saturation Data'!P:P,MATCH('Intensity Data'!$B85,'Saturation Data'!$C:$C,0))*INDEX('UEC Data'!P:P,MATCH('Intensity Data'!$B85,'UEC Data'!$C:$C,0))</f>
        <v>4.9307692307692309E-2</v>
      </c>
      <c r="P85" s="7">
        <f>INDEX('Saturation Data'!Q:Q,MATCH('Intensity Data'!$B85,'Saturation Data'!$C:$C,0))*INDEX('UEC Data'!Q:Q,MATCH('Intensity Data'!$B85,'UEC Data'!$C:$C,0))</f>
        <v>1.1833846153846155E-2</v>
      </c>
      <c r="Q85" s="7">
        <f>INDEX('Saturation Data'!R:R,MATCH('Intensity Data'!$B85,'Saturation Data'!$C:$C,0))*INDEX('UEC Data'!R:R,MATCH('Intensity Data'!$B85,'UEC Data'!$C:$C,0))</f>
        <v>7.5873469387755096E-3</v>
      </c>
      <c r="R85" s="7">
        <f>INDEX('Saturation Data'!S:S,MATCH('Intensity Data'!$B85,'Saturation Data'!$C:$C,0))*INDEX('UEC Data'!S:S,MATCH('Intensity Data'!$B85,'UEC Data'!$C:$C,0))</f>
        <v>1.2339250000000001E-2</v>
      </c>
      <c r="S85" s="7">
        <f>INDEX('Saturation Data'!T:T,MATCH('Intensity Data'!$B85,'Saturation Data'!$C:$C,0))*INDEX('UEC Data'!T:T,MATCH('Intensity Data'!$B85,'UEC Data'!$C:$C,0))</f>
        <v>1.2339250000000001E-2</v>
      </c>
      <c r="T85" s="7">
        <f>INDEX('Saturation Data'!U:U,MATCH('Intensity Data'!$B85,'Saturation Data'!$C:$C,0))*INDEX('UEC Data'!U:U,MATCH('Intensity Data'!$B85,'UEC Data'!$C:$C,0))</f>
        <v>0</v>
      </c>
      <c r="U85" s="7">
        <f>INDEX('Saturation Data'!V:V,MATCH('Intensity Data'!$B85,'Saturation Data'!$C:$C,0))*INDEX('UEC Data'!V:V,MATCH('Intensity Data'!$B85,'UEC Data'!$C:$C,0))</f>
        <v>8.0765999999999998E-3</v>
      </c>
      <c r="V85" t="str">
        <f t="shared" si="33"/>
        <v>Office Equipment</v>
      </c>
      <c r="AP85" s="5" t="s">
        <v>104</v>
      </c>
      <c r="AQ85" s="5" t="s">
        <v>38</v>
      </c>
      <c r="AR85" s="5" t="s">
        <v>44</v>
      </c>
      <c r="AS85" s="2">
        <f t="shared" si="17"/>
        <v>-0.78714458342924942</v>
      </c>
      <c r="AT85" s="2">
        <f t="shared" si="18"/>
        <v>-0.17803025091439806</v>
      </c>
      <c r="AU85" s="2">
        <f t="shared" si="19"/>
        <v>7.4239961528068932</v>
      </c>
      <c r="AV85" s="2">
        <f t="shared" si="20"/>
        <v>8.9249972721906765</v>
      </c>
      <c r="AW85" s="2">
        <f t="shared" si="21"/>
        <v>-0.20207564004664125</v>
      </c>
      <c r="AX85" s="2">
        <f t="shared" si="22"/>
        <v>0.62360668159054256</v>
      </c>
      <c r="AY85" s="2">
        <f t="shared" si="23"/>
        <v>0.21998758039438226</v>
      </c>
      <c r="AZ85" s="2">
        <f t="shared" si="24"/>
        <v>1.6437801076226002</v>
      </c>
      <c r="BA85" s="2">
        <f t="shared" si="25"/>
        <v>2.606138949559746</v>
      </c>
      <c r="BB85" s="2">
        <f t="shared" si="26"/>
        <v>-2.347071209160112E-3</v>
      </c>
      <c r="BC85" s="2">
        <f t="shared" si="27"/>
        <v>-0.42327041349028716</v>
      </c>
      <c r="BD85" s="2">
        <f t="shared" si="28"/>
        <v>-0.21427081355430466</v>
      </c>
      <c r="BE85" s="2">
        <f t="shared" si="29"/>
        <v>-1</v>
      </c>
      <c r="BF85" s="2">
        <f t="shared" si="30"/>
        <v>-7.0566527979352145E-2</v>
      </c>
      <c r="BG85" s="2" t="str">
        <f>IFERROR(#REF!/#REF!-1,"NA")</f>
        <v>NA</v>
      </c>
    </row>
    <row r="86" spans="1:59" x14ac:dyDescent="0.2">
      <c r="A86" t="str">
        <f t="shared" si="31"/>
        <v/>
      </c>
      <c r="B86" t="str">
        <f t="shared" si="32"/>
        <v>WA2021 CPAMiscellaneous_Non-HVAC Motors</v>
      </c>
      <c r="C86" t="s">
        <v>116</v>
      </c>
      <c r="D86" t="s">
        <v>114</v>
      </c>
      <c r="E86" s="3" t="s">
        <v>105</v>
      </c>
      <c r="F86" s="3" t="s">
        <v>45</v>
      </c>
      <c r="G86" s="3" t="s">
        <v>46</v>
      </c>
      <c r="H86" s="7">
        <f>INDEX('Saturation Data'!I:I,MATCH('Intensity Data'!$B86,'Saturation Data'!$C:$C,0))*INDEX('UEC Data'!I:I,MATCH('Intensity Data'!$B86,'UEC Data'!$C:$C,0))</f>
        <v>0.22264906276965052</v>
      </c>
      <c r="I86" s="7">
        <f>INDEX('Saturation Data'!J:J,MATCH('Intensity Data'!$B86,'Saturation Data'!$C:$C,0))*INDEX('UEC Data'!J:J,MATCH('Intensity Data'!$B86,'UEC Data'!$C:$C,0))</f>
        <v>0.30661758379822879</v>
      </c>
      <c r="J86" s="7">
        <f>INDEX('Saturation Data'!K:K,MATCH('Intensity Data'!$B86,'Saturation Data'!$C:$C,0))*INDEX('UEC Data'!K:K,MATCH('Intensity Data'!$B86,'UEC Data'!$C:$C,0))</f>
        <v>0.18533932670326272</v>
      </c>
      <c r="K86" s="7">
        <f>INDEX('Saturation Data'!L:L,MATCH('Intensity Data'!$B86,'Saturation Data'!$C:$C,0))*INDEX('UEC Data'!L:L,MATCH('Intensity Data'!$B86,'UEC Data'!$C:$C,0))</f>
        <v>0.25644379735851863</v>
      </c>
      <c r="L86" s="7">
        <f>INDEX('Saturation Data'!M:M,MATCH('Intensity Data'!$B86,'Saturation Data'!$C:$C,0))*INDEX('UEC Data'!M:M,MATCH('Intensity Data'!$B86,'UEC Data'!$C:$C,0))</f>
        <v>0.73927557532538157</v>
      </c>
      <c r="M86" s="7">
        <f>INDEX('Saturation Data'!N:N,MATCH('Intensity Data'!$B86,'Saturation Data'!$C:$C,0))*INDEX('UEC Data'!N:N,MATCH('Intensity Data'!$B86,'UEC Data'!$C:$C,0))</f>
        <v>0.27970103297126891</v>
      </c>
      <c r="N86" s="7">
        <f>INDEX('Saturation Data'!O:O,MATCH('Intensity Data'!$B86,'Saturation Data'!$C:$C,0))*INDEX('UEC Data'!O:O,MATCH('Intensity Data'!$B86,'UEC Data'!$C:$C,0))</f>
        <v>0.32905686017218472</v>
      </c>
      <c r="O86" s="7">
        <f>INDEX('Saturation Data'!P:P,MATCH('Intensity Data'!$B86,'Saturation Data'!$C:$C,0))*INDEX('UEC Data'!P:P,MATCH('Intensity Data'!$B86,'UEC Data'!$C:$C,0))</f>
        <v>0.11559078607986305</v>
      </c>
      <c r="P86" s="7">
        <f>INDEX('Saturation Data'!Q:Q,MATCH('Intensity Data'!$B86,'Saturation Data'!$C:$C,0))*INDEX('UEC Data'!Q:Q,MATCH('Intensity Data'!$B86,'UEC Data'!$C:$C,0))</f>
        <v>0.15340379668509674</v>
      </c>
      <c r="Q86" s="7">
        <f>INDEX('Saturation Data'!R:R,MATCH('Intensity Data'!$B86,'Saturation Data'!$C:$C,0))*INDEX('UEC Data'!R:R,MATCH('Intensity Data'!$B86,'UEC Data'!$C:$C,0))</f>
        <v>0.47265379075527292</v>
      </c>
      <c r="R86" s="7">
        <f>INDEX('Saturation Data'!S:S,MATCH('Intensity Data'!$B86,'Saturation Data'!$C:$C,0))*INDEX('UEC Data'!S:S,MATCH('Intensity Data'!$B86,'UEC Data'!$C:$C,0))</f>
        <v>0.20239656347040202</v>
      </c>
      <c r="S86" s="7">
        <f>INDEX('Saturation Data'!T:T,MATCH('Intensity Data'!$B86,'Saturation Data'!$C:$C,0))*INDEX('UEC Data'!T:T,MATCH('Intensity Data'!$B86,'UEC Data'!$C:$C,0))</f>
        <v>0.54445888384666519</v>
      </c>
      <c r="T86" s="7">
        <f>INDEX('Saturation Data'!U:U,MATCH('Intensity Data'!$B86,'Saturation Data'!$C:$C,0))*INDEX('UEC Data'!U:U,MATCH('Intensity Data'!$B86,'UEC Data'!$C:$C,0))</f>
        <v>1.8582883866559321</v>
      </c>
      <c r="U86" s="7">
        <f>INDEX('Saturation Data'!V:V,MATCH('Intensity Data'!$B86,'Saturation Data'!$C:$C,0))*INDEX('UEC Data'!V:V,MATCH('Intensity Data'!$B86,'UEC Data'!$C:$C,0))</f>
        <v>0.28989298831832538</v>
      </c>
      <c r="V86" t="str">
        <f t="shared" si="33"/>
        <v>Miscellaneous</v>
      </c>
      <c r="AP86" s="5" t="s">
        <v>105</v>
      </c>
      <c r="AQ86" s="5" t="s">
        <v>45</v>
      </c>
      <c r="AR86" s="5" t="s">
        <v>46</v>
      </c>
      <c r="AS86" s="2">
        <f t="shared" si="17"/>
        <v>-0.28922701215299895</v>
      </c>
      <c r="AT86" s="2">
        <f t="shared" si="18"/>
        <v>4.0261408422659528</v>
      </c>
      <c r="AU86" s="2">
        <f t="shared" si="19"/>
        <v>1.2383768820286196</v>
      </c>
      <c r="AV86" s="2">
        <f t="shared" si="20"/>
        <v>7.6604952765731458</v>
      </c>
      <c r="AW86" s="2">
        <f t="shared" si="21"/>
        <v>5.8915727382023899</v>
      </c>
      <c r="AX86" s="2">
        <f t="shared" si="22"/>
        <v>3.0446854901100586</v>
      </c>
      <c r="AY86" s="2">
        <f t="shared" si="23"/>
        <v>-0.29343604474579132</v>
      </c>
      <c r="AZ86" s="2">
        <f t="shared" si="24"/>
        <v>0.64397366748424245</v>
      </c>
      <c r="BA86" s="2">
        <f t="shared" si="25"/>
        <v>3.9128690923900322</v>
      </c>
      <c r="BB86" s="2">
        <f t="shared" si="26"/>
        <v>2.7963481717991368</v>
      </c>
      <c r="BC86" s="2">
        <f t="shared" si="27"/>
        <v>2.2812252499606074</v>
      </c>
      <c r="BD86" s="2">
        <f t="shared" si="28"/>
        <v>6.5689728955098641</v>
      </c>
      <c r="BE86" s="2">
        <f t="shared" si="29"/>
        <v>-0.61424774524741377</v>
      </c>
      <c r="BF86" s="2">
        <f t="shared" si="30"/>
        <v>2.3248469302769217</v>
      </c>
      <c r="BG86" s="2" t="str">
        <f>IFERROR(#REF!/#REF!-1,"NA")</f>
        <v>NA</v>
      </c>
    </row>
    <row r="87" spans="1:59" x14ac:dyDescent="0.2">
      <c r="A87" t="str">
        <f t="shared" si="31"/>
        <v/>
      </c>
      <c r="B87" t="str">
        <f t="shared" si="32"/>
        <v>WA2021 CPAMiscellaneous_Pool Pump</v>
      </c>
      <c r="C87" t="s">
        <v>116</v>
      </c>
      <c r="D87" t="s">
        <v>114</v>
      </c>
      <c r="E87" s="3" t="s">
        <v>106</v>
      </c>
      <c r="F87" s="3" t="s">
        <v>45</v>
      </c>
      <c r="G87" s="3" t="s">
        <v>47</v>
      </c>
      <c r="H87" s="7">
        <f>INDEX('Saturation Data'!I:I,MATCH('Intensity Data'!$B87,'Saturation Data'!$C:$C,0))*INDEX('UEC Data'!I:I,MATCH('Intensity Data'!$B87,'UEC Data'!$C:$C,0))</f>
        <v>0</v>
      </c>
      <c r="I87" s="7">
        <f>INDEX('Saturation Data'!J:J,MATCH('Intensity Data'!$B87,'Saturation Data'!$C:$C,0))*INDEX('UEC Data'!J:J,MATCH('Intensity Data'!$B87,'UEC Data'!$C:$C,0))</f>
        <v>0</v>
      </c>
      <c r="J87" s="7">
        <f>INDEX('Saturation Data'!K:K,MATCH('Intensity Data'!$B87,'Saturation Data'!$C:$C,0))*INDEX('UEC Data'!K:K,MATCH('Intensity Data'!$B87,'UEC Data'!$C:$C,0))</f>
        <v>0</v>
      </c>
      <c r="K87" s="7">
        <f>INDEX('Saturation Data'!L:L,MATCH('Intensity Data'!$B87,'Saturation Data'!$C:$C,0))*INDEX('UEC Data'!L:L,MATCH('Intensity Data'!$B87,'UEC Data'!$C:$C,0))</f>
        <v>0</v>
      </c>
      <c r="L87" s="7">
        <f>INDEX('Saturation Data'!M:M,MATCH('Intensity Data'!$B87,'Saturation Data'!$C:$C,0))*INDEX('UEC Data'!M:M,MATCH('Intensity Data'!$B87,'UEC Data'!$C:$C,0))</f>
        <v>0</v>
      </c>
      <c r="M87" s="7">
        <f>INDEX('Saturation Data'!N:N,MATCH('Intensity Data'!$B87,'Saturation Data'!$C:$C,0))*INDEX('UEC Data'!N:N,MATCH('Intensity Data'!$B87,'UEC Data'!$C:$C,0))</f>
        <v>0</v>
      </c>
      <c r="N87" s="7">
        <f>INDEX('Saturation Data'!O:O,MATCH('Intensity Data'!$B87,'Saturation Data'!$C:$C,0))*INDEX('UEC Data'!O:O,MATCH('Intensity Data'!$B87,'UEC Data'!$C:$C,0))</f>
        <v>0</v>
      </c>
      <c r="O87" s="7">
        <f>INDEX('Saturation Data'!P:P,MATCH('Intensity Data'!$B87,'Saturation Data'!$C:$C,0))*INDEX('UEC Data'!P:P,MATCH('Intensity Data'!$B87,'UEC Data'!$C:$C,0))</f>
        <v>8.898023076923077E-2</v>
      </c>
      <c r="P87" s="7">
        <f>INDEX('Saturation Data'!Q:Q,MATCH('Intensity Data'!$B87,'Saturation Data'!$C:$C,0))*INDEX('UEC Data'!Q:Q,MATCH('Intensity Data'!$B87,'UEC Data'!$C:$C,0))</f>
        <v>5.9123076923076915E-3</v>
      </c>
      <c r="Q87" s="7">
        <f>INDEX('Saturation Data'!R:R,MATCH('Intensity Data'!$B87,'Saturation Data'!$C:$C,0))*INDEX('UEC Data'!R:R,MATCH('Intensity Data'!$B87,'UEC Data'!$C:$C,0))</f>
        <v>0.11921142857142858</v>
      </c>
      <c r="R87" s="7">
        <f>INDEX('Saturation Data'!S:S,MATCH('Intensity Data'!$B87,'Saturation Data'!$C:$C,0))*INDEX('UEC Data'!S:S,MATCH('Intensity Data'!$B87,'UEC Data'!$C:$C,0))</f>
        <v>0</v>
      </c>
      <c r="S87" s="7">
        <f>INDEX('Saturation Data'!T:T,MATCH('Intensity Data'!$B87,'Saturation Data'!$C:$C,0))*INDEX('UEC Data'!T:T,MATCH('Intensity Data'!$B87,'UEC Data'!$C:$C,0))</f>
        <v>0</v>
      </c>
      <c r="T87" s="7">
        <f>INDEX('Saturation Data'!U:U,MATCH('Intensity Data'!$B87,'Saturation Data'!$C:$C,0))*INDEX('UEC Data'!U:U,MATCH('Intensity Data'!$B87,'UEC Data'!$C:$C,0))</f>
        <v>0</v>
      </c>
      <c r="U87" s="7">
        <f>INDEX('Saturation Data'!V:V,MATCH('Intensity Data'!$B87,'Saturation Data'!$C:$C,0))*INDEX('UEC Data'!V:V,MATCH('Intensity Data'!$B87,'UEC Data'!$C:$C,0))</f>
        <v>7.993440000000001E-3</v>
      </c>
      <c r="V87" t="str">
        <f t="shared" si="33"/>
        <v>Miscellaneous</v>
      </c>
      <c r="AP87" s="5" t="s">
        <v>106</v>
      </c>
      <c r="AQ87" s="5" t="s">
        <v>45</v>
      </c>
      <c r="AR87" s="5" t="s">
        <v>47</v>
      </c>
      <c r="AS87" s="2" t="str">
        <f t="shared" si="17"/>
        <v>NA</v>
      </c>
      <c r="AT87" s="2" t="str">
        <f t="shared" si="18"/>
        <v>NA</v>
      </c>
      <c r="AU87" s="2" t="str">
        <f t="shared" si="19"/>
        <v>NA</v>
      </c>
      <c r="AV87" s="2" t="str">
        <f t="shared" si="20"/>
        <v>NA</v>
      </c>
      <c r="AW87" s="2" t="str">
        <f t="shared" si="21"/>
        <v>NA</v>
      </c>
      <c r="AX87" s="2" t="str">
        <f t="shared" si="22"/>
        <v>NA</v>
      </c>
      <c r="AY87" s="2" t="str">
        <f t="shared" si="23"/>
        <v>NA</v>
      </c>
      <c r="AZ87" s="2">
        <f t="shared" si="24"/>
        <v>7.2198683374212109</v>
      </c>
      <c r="BA87" s="2">
        <f t="shared" si="25"/>
        <v>3.5489528633241036</v>
      </c>
      <c r="BB87" s="2">
        <f t="shared" si="26"/>
        <v>10.38904451539741</v>
      </c>
      <c r="BC87" s="2" t="str">
        <f t="shared" si="27"/>
        <v>NA</v>
      </c>
      <c r="BD87" s="2" t="str">
        <f t="shared" si="28"/>
        <v>NA</v>
      </c>
      <c r="BE87" s="2" t="str">
        <f t="shared" si="29"/>
        <v>NA</v>
      </c>
      <c r="BF87" s="2">
        <f t="shared" si="30"/>
        <v>17.128711452198587</v>
      </c>
      <c r="BG87" s="2" t="str">
        <f>IFERROR(#REF!/#REF!-1,"NA")</f>
        <v>NA</v>
      </c>
    </row>
    <row r="88" spans="1:59" x14ac:dyDescent="0.2">
      <c r="A88" t="str">
        <f t="shared" si="31"/>
        <v/>
      </c>
      <c r="B88" t="str">
        <f t="shared" si="32"/>
        <v>WA2021 CPAMiscellaneous_Pool Heater</v>
      </c>
      <c r="C88" t="s">
        <v>116</v>
      </c>
      <c r="D88" t="s">
        <v>114</v>
      </c>
      <c r="E88" s="3" t="s">
        <v>107</v>
      </c>
      <c r="F88" s="3" t="s">
        <v>45</v>
      </c>
      <c r="G88" s="3" t="s">
        <v>48</v>
      </c>
      <c r="H88" s="7">
        <f>INDEX('Saturation Data'!I:I,MATCH('Intensity Data'!$B88,'Saturation Data'!$C:$C,0))*INDEX('UEC Data'!I:I,MATCH('Intensity Data'!$B88,'UEC Data'!$C:$C,0))</f>
        <v>0</v>
      </c>
      <c r="I88" s="7">
        <f>INDEX('Saturation Data'!J:J,MATCH('Intensity Data'!$B88,'Saturation Data'!$C:$C,0))*INDEX('UEC Data'!J:J,MATCH('Intensity Data'!$B88,'UEC Data'!$C:$C,0))</f>
        <v>0</v>
      </c>
      <c r="J88" s="7">
        <f>INDEX('Saturation Data'!K:K,MATCH('Intensity Data'!$B88,'Saturation Data'!$C:$C,0))*INDEX('UEC Data'!K:K,MATCH('Intensity Data'!$B88,'UEC Data'!$C:$C,0))</f>
        <v>0</v>
      </c>
      <c r="K88" s="7">
        <f>INDEX('Saturation Data'!L:L,MATCH('Intensity Data'!$B88,'Saturation Data'!$C:$C,0))*INDEX('UEC Data'!L:L,MATCH('Intensity Data'!$B88,'UEC Data'!$C:$C,0))</f>
        <v>0</v>
      </c>
      <c r="L88" s="7">
        <f>INDEX('Saturation Data'!M:M,MATCH('Intensity Data'!$B88,'Saturation Data'!$C:$C,0))*INDEX('UEC Data'!M:M,MATCH('Intensity Data'!$B88,'UEC Data'!$C:$C,0))</f>
        <v>0</v>
      </c>
      <c r="M88" s="7">
        <f>INDEX('Saturation Data'!N:N,MATCH('Intensity Data'!$B88,'Saturation Data'!$C:$C,0))*INDEX('UEC Data'!N:N,MATCH('Intensity Data'!$B88,'UEC Data'!$C:$C,0))</f>
        <v>0</v>
      </c>
      <c r="N88" s="7">
        <f>INDEX('Saturation Data'!O:O,MATCH('Intensity Data'!$B88,'Saturation Data'!$C:$C,0))*INDEX('UEC Data'!O:O,MATCH('Intensity Data'!$B88,'UEC Data'!$C:$C,0))</f>
        <v>0</v>
      </c>
      <c r="O88" s="7">
        <f>INDEX('Saturation Data'!P:P,MATCH('Intensity Data'!$B88,'Saturation Data'!$C:$C,0))*INDEX('UEC Data'!P:P,MATCH('Intensity Data'!$B88,'UEC Data'!$C:$C,0))</f>
        <v>4.6234760666666659E-2</v>
      </c>
      <c r="P88" s="7">
        <f>INDEX('Saturation Data'!Q:Q,MATCH('Intensity Data'!$B88,'Saturation Data'!$C:$C,0))*INDEX('UEC Data'!Q:Q,MATCH('Intensity Data'!$B88,'UEC Data'!$C:$C,0))</f>
        <v>1.2772033333333334E-3</v>
      </c>
      <c r="Q88" s="7">
        <f>INDEX('Saturation Data'!R:R,MATCH('Intensity Data'!$B88,'Saturation Data'!$C:$C,0))*INDEX('UEC Data'!R:R,MATCH('Intensity Data'!$B88,'UEC Data'!$C:$C,0))</f>
        <v>5.4893677959183679E-2</v>
      </c>
      <c r="R88" s="7">
        <f>INDEX('Saturation Data'!S:S,MATCH('Intensity Data'!$B88,'Saturation Data'!$C:$C,0))*INDEX('UEC Data'!S:S,MATCH('Intensity Data'!$B88,'UEC Data'!$C:$C,0))</f>
        <v>0</v>
      </c>
      <c r="S88" s="7">
        <f>INDEX('Saturation Data'!T:T,MATCH('Intensity Data'!$B88,'Saturation Data'!$C:$C,0))*INDEX('UEC Data'!T:T,MATCH('Intensity Data'!$B88,'UEC Data'!$C:$C,0))</f>
        <v>0</v>
      </c>
      <c r="T88" s="7">
        <f>INDEX('Saturation Data'!U:U,MATCH('Intensity Data'!$B88,'Saturation Data'!$C:$C,0))*INDEX('UEC Data'!U:U,MATCH('Intensity Data'!$B88,'UEC Data'!$C:$C,0))</f>
        <v>0</v>
      </c>
      <c r="U88" s="7">
        <f>INDEX('Saturation Data'!V:V,MATCH('Intensity Data'!$B88,'Saturation Data'!$C:$C,0))*INDEX('UEC Data'!V:V,MATCH('Intensity Data'!$B88,'UEC Data'!$C:$C,0))</f>
        <v>2.5901683600000002E-3</v>
      </c>
      <c r="V88" t="str">
        <f t="shared" si="33"/>
        <v>Miscellaneous</v>
      </c>
      <c r="AP88" s="5" t="s">
        <v>107</v>
      </c>
      <c r="AQ88" s="5" t="s">
        <v>45</v>
      </c>
      <c r="AR88" s="5" t="s">
        <v>48</v>
      </c>
      <c r="AS88" s="2" t="str">
        <f t="shared" si="17"/>
        <v>NA</v>
      </c>
      <c r="AT88" s="2" t="str">
        <f t="shared" si="18"/>
        <v>NA</v>
      </c>
      <c r="AU88" s="2" t="str">
        <f t="shared" si="19"/>
        <v>NA</v>
      </c>
      <c r="AV88" s="2" t="str">
        <f t="shared" si="20"/>
        <v>NA</v>
      </c>
      <c r="AW88" s="2" t="str">
        <f t="shared" si="21"/>
        <v>NA</v>
      </c>
      <c r="AX88" s="2" t="str">
        <f t="shared" si="22"/>
        <v>NA</v>
      </c>
      <c r="AY88" s="2" t="str">
        <f t="shared" si="23"/>
        <v>NA</v>
      </c>
      <c r="AZ88" s="2">
        <f t="shared" si="24"/>
        <v>7.2198683374212109</v>
      </c>
      <c r="BA88" s="2">
        <f t="shared" si="25"/>
        <v>8.0979057266482073</v>
      </c>
      <c r="BB88" s="2">
        <f t="shared" si="26"/>
        <v>10.389044515397408</v>
      </c>
      <c r="BC88" s="2" t="str">
        <f t="shared" si="27"/>
        <v>NA</v>
      </c>
      <c r="BD88" s="2" t="str">
        <f t="shared" si="28"/>
        <v>NA</v>
      </c>
      <c r="BE88" s="2" t="str">
        <f t="shared" si="29"/>
        <v>NA</v>
      </c>
      <c r="BF88" s="2">
        <f t="shared" si="30"/>
        <v>17.128711452198587</v>
      </c>
      <c r="BG88" s="2" t="str">
        <f>IFERROR(#REF!/#REF!-1,"NA")</f>
        <v>NA</v>
      </c>
    </row>
    <row r="89" spans="1:59" x14ac:dyDescent="0.2">
      <c r="A89" t="str">
        <f t="shared" si="31"/>
        <v/>
      </c>
      <c r="B89" t="str">
        <f t="shared" si="32"/>
        <v>WA2021 CPAMiscellaneous_Clothes Washer</v>
      </c>
      <c r="C89" t="s">
        <v>116</v>
      </c>
      <c r="D89" t="s">
        <v>114</v>
      </c>
      <c r="E89" s="3" t="s">
        <v>108</v>
      </c>
      <c r="F89" s="3" t="s">
        <v>45</v>
      </c>
      <c r="G89" s="3" t="s">
        <v>49</v>
      </c>
      <c r="H89" s="7">
        <f>INDEX('Saturation Data'!I:I,MATCH('Intensity Data'!$B89,'Saturation Data'!$C:$C,0))*INDEX('UEC Data'!I:I,MATCH('Intensity Data'!$B89,'UEC Data'!$C:$C,0))</f>
        <v>0</v>
      </c>
      <c r="I89" s="7">
        <f>INDEX('Saturation Data'!J:J,MATCH('Intensity Data'!$B89,'Saturation Data'!$C:$C,0))*INDEX('UEC Data'!J:J,MATCH('Intensity Data'!$B89,'UEC Data'!$C:$C,0))</f>
        <v>0</v>
      </c>
      <c r="J89" s="7">
        <f>INDEX('Saturation Data'!K:K,MATCH('Intensity Data'!$B89,'Saturation Data'!$C:$C,0))*INDEX('UEC Data'!K:K,MATCH('Intensity Data'!$B89,'UEC Data'!$C:$C,0))</f>
        <v>5.1410717418464097E-4</v>
      </c>
      <c r="K89" s="7">
        <f>INDEX('Saturation Data'!L:L,MATCH('Intensity Data'!$B89,'Saturation Data'!$C:$C,0))*INDEX('UEC Data'!L:L,MATCH('Intensity Data'!$B89,'UEC Data'!$C:$C,0))</f>
        <v>0</v>
      </c>
      <c r="L89" s="7">
        <f>INDEX('Saturation Data'!M:M,MATCH('Intensity Data'!$B89,'Saturation Data'!$C:$C,0))*INDEX('UEC Data'!M:M,MATCH('Intensity Data'!$B89,'UEC Data'!$C:$C,0))</f>
        <v>0</v>
      </c>
      <c r="M89" s="7">
        <f>INDEX('Saturation Data'!N:N,MATCH('Intensity Data'!$B89,'Saturation Data'!$C:$C,0))*INDEX('UEC Data'!N:N,MATCH('Intensity Data'!$B89,'UEC Data'!$C:$C,0))</f>
        <v>0</v>
      </c>
      <c r="N89" s="7">
        <f>INDEX('Saturation Data'!O:O,MATCH('Intensity Data'!$B89,'Saturation Data'!$C:$C,0))*INDEX('UEC Data'!O:O,MATCH('Intensity Data'!$B89,'UEC Data'!$C:$C,0))</f>
        <v>6.3620762805349312E-2</v>
      </c>
      <c r="O89" s="7">
        <f>INDEX('Saturation Data'!P:P,MATCH('Intensity Data'!$B89,'Saturation Data'!$C:$C,0))*INDEX('UEC Data'!P:P,MATCH('Intensity Data'!$B89,'UEC Data'!$C:$C,0))</f>
        <v>4.6608617439816346E-3</v>
      </c>
      <c r="P89" s="7">
        <f>INDEX('Saturation Data'!Q:Q,MATCH('Intensity Data'!$B89,'Saturation Data'!$C:$C,0))*INDEX('UEC Data'!Q:Q,MATCH('Intensity Data'!$B89,'UEC Data'!$C:$C,0))</f>
        <v>4.6608617439816346E-3</v>
      </c>
      <c r="Q89" s="7">
        <f>INDEX('Saturation Data'!R:R,MATCH('Intensity Data'!$B89,'Saturation Data'!$C:$C,0))*INDEX('UEC Data'!R:R,MATCH('Intensity Data'!$B89,'UEC Data'!$C:$C,0))</f>
        <v>1.6569839097991854E-2</v>
      </c>
      <c r="R89" s="7">
        <f>INDEX('Saturation Data'!S:S,MATCH('Intensity Data'!$B89,'Saturation Data'!$C:$C,0))*INDEX('UEC Data'!S:S,MATCH('Intensity Data'!$B89,'UEC Data'!$C:$C,0))</f>
        <v>0</v>
      </c>
      <c r="S89" s="7">
        <f>INDEX('Saturation Data'!T:T,MATCH('Intensity Data'!$B89,'Saturation Data'!$C:$C,0))*INDEX('UEC Data'!T:T,MATCH('Intensity Data'!$B89,'UEC Data'!$C:$C,0))</f>
        <v>0</v>
      </c>
      <c r="T89" s="7">
        <f>INDEX('Saturation Data'!U:U,MATCH('Intensity Data'!$B89,'Saturation Data'!$C:$C,0))*INDEX('UEC Data'!U:U,MATCH('Intensity Data'!$B89,'UEC Data'!$C:$C,0))</f>
        <v>0</v>
      </c>
      <c r="U89" s="7">
        <f>INDEX('Saturation Data'!V:V,MATCH('Intensity Data'!$B89,'Saturation Data'!$C:$C,0))*INDEX('UEC Data'!V:V,MATCH('Intensity Data'!$B89,'UEC Data'!$C:$C,0))</f>
        <v>9.4522276167947564E-3</v>
      </c>
      <c r="V89" t="str">
        <f t="shared" si="33"/>
        <v>Miscellaneous</v>
      </c>
      <c r="AP89" s="5" t="s">
        <v>108</v>
      </c>
      <c r="AQ89" s="5" t="s">
        <v>45</v>
      </c>
      <c r="AR89" s="5" t="s">
        <v>49</v>
      </c>
      <c r="AS89" s="2" t="str">
        <f t="shared" si="17"/>
        <v>NA</v>
      </c>
      <c r="AT89" s="2" t="str">
        <f t="shared" si="18"/>
        <v>NA</v>
      </c>
      <c r="AU89" s="2">
        <f t="shared" si="19"/>
        <v>2.7306281367143659</v>
      </c>
      <c r="AV89" s="2" t="str">
        <f t="shared" si="20"/>
        <v>NA</v>
      </c>
      <c r="AW89" s="2" t="str">
        <f t="shared" si="21"/>
        <v>NA</v>
      </c>
      <c r="AX89" s="2" t="str">
        <f t="shared" si="22"/>
        <v>NA</v>
      </c>
      <c r="AY89" s="2">
        <f t="shared" si="23"/>
        <v>1.6916722104922237</v>
      </c>
      <c r="AZ89" s="2">
        <f t="shared" si="24"/>
        <v>7.2198683374212127</v>
      </c>
      <c r="BA89" s="2">
        <f t="shared" si="25"/>
        <v>3.5489528633241036</v>
      </c>
      <c r="BB89" s="2">
        <f t="shared" si="26"/>
        <v>0.13890445153974107</v>
      </c>
      <c r="BC89" s="2" t="str">
        <f t="shared" si="27"/>
        <v>NA</v>
      </c>
      <c r="BD89" s="2" t="str">
        <f t="shared" si="28"/>
        <v>NA</v>
      </c>
      <c r="BE89" s="2" t="str">
        <f t="shared" si="29"/>
        <v>NA</v>
      </c>
      <c r="BF89" s="2">
        <f t="shared" si="30"/>
        <v>44.321778630496468</v>
      </c>
      <c r="BG89" s="2" t="str">
        <f>IFERROR(#REF!/#REF!-1,"NA")</f>
        <v>NA</v>
      </c>
    </row>
    <row r="90" spans="1:59" x14ac:dyDescent="0.2">
      <c r="A90" t="str">
        <f t="shared" si="31"/>
        <v/>
      </c>
      <c r="B90" t="str">
        <f t="shared" si="32"/>
        <v>WA2021 CPAMiscellaneous_Clothes Dryer</v>
      </c>
      <c r="C90" t="s">
        <v>116</v>
      </c>
      <c r="D90" t="s">
        <v>114</v>
      </c>
      <c r="E90" s="3" t="s">
        <v>109</v>
      </c>
      <c r="F90" s="3" t="s">
        <v>45</v>
      </c>
      <c r="G90" s="3" t="s">
        <v>50</v>
      </c>
      <c r="H90" s="7">
        <f>INDEX('Saturation Data'!I:I,MATCH('Intensity Data'!$B90,'Saturation Data'!$C:$C,0))*INDEX('UEC Data'!I:I,MATCH('Intensity Data'!$B90,'UEC Data'!$C:$C,0))</f>
        <v>0</v>
      </c>
      <c r="I90" s="7">
        <f>INDEX('Saturation Data'!J:J,MATCH('Intensity Data'!$B90,'Saturation Data'!$C:$C,0))*INDEX('UEC Data'!J:J,MATCH('Intensity Data'!$B90,'UEC Data'!$C:$C,0))</f>
        <v>0</v>
      </c>
      <c r="J90" s="7">
        <f>INDEX('Saturation Data'!K:K,MATCH('Intensity Data'!$B90,'Saturation Data'!$C:$C,0))*INDEX('UEC Data'!K:K,MATCH('Intensity Data'!$B90,'UEC Data'!$C:$C,0))</f>
        <v>9.5356301022189087E-4</v>
      </c>
      <c r="K90" s="7">
        <f>INDEX('Saturation Data'!L:L,MATCH('Intensity Data'!$B90,'Saturation Data'!$C:$C,0))*INDEX('UEC Data'!L:L,MATCH('Intensity Data'!$B90,'UEC Data'!$C:$C,0))</f>
        <v>0</v>
      </c>
      <c r="L90" s="7">
        <f>INDEX('Saturation Data'!M:M,MATCH('Intensity Data'!$B90,'Saturation Data'!$C:$C,0))*INDEX('UEC Data'!M:M,MATCH('Intensity Data'!$B90,'UEC Data'!$C:$C,0))</f>
        <v>0</v>
      </c>
      <c r="M90" s="7">
        <f>INDEX('Saturation Data'!N:N,MATCH('Intensity Data'!$B90,'Saturation Data'!$C:$C,0))*INDEX('UEC Data'!N:N,MATCH('Intensity Data'!$B90,'UEC Data'!$C:$C,0))</f>
        <v>0</v>
      </c>
      <c r="N90" s="7">
        <f>INDEX('Saturation Data'!O:O,MATCH('Intensity Data'!$B90,'Saturation Data'!$C:$C,0))*INDEX('UEC Data'!O:O,MATCH('Intensity Data'!$B90,'UEC Data'!$C:$C,0))</f>
        <v>0.19011662516298949</v>
      </c>
      <c r="O90" s="7">
        <f>INDEX('Saturation Data'!P:P,MATCH('Intensity Data'!$B90,'Saturation Data'!$C:$C,0))*INDEX('UEC Data'!P:P,MATCH('Intensity Data'!$B90,'UEC Data'!$C:$C,0))</f>
        <v>1.109433886892777E-2</v>
      </c>
      <c r="P90" s="7">
        <f>INDEX('Saturation Data'!Q:Q,MATCH('Intensity Data'!$B90,'Saturation Data'!$C:$C,0))*INDEX('UEC Data'!Q:Q,MATCH('Intensity Data'!$B90,'UEC Data'!$C:$C,0))</f>
        <v>1.109433886892777E-2</v>
      </c>
      <c r="Q90" s="7">
        <f>INDEX('Saturation Data'!R:R,MATCH('Intensity Data'!$B90,'Saturation Data'!$C:$C,0))*INDEX('UEC Data'!R:R,MATCH('Intensity Data'!$B90,'UEC Data'!$C:$C,0))</f>
        <v>2.0871353642101593E-2</v>
      </c>
      <c r="R90" s="7">
        <f>INDEX('Saturation Data'!S:S,MATCH('Intensity Data'!$B90,'Saturation Data'!$C:$C,0))*INDEX('UEC Data'!S:S,MATCH('Intensity Data'!$B90,'UEC Data'!$C:$C,0))</f>
        <v>0</v>
      </c>
      <c r="S90" s="7">
        <f>INDEX('Saturation Data'!T:T,MATCH('Intensity Data'!$B90,'Saturation Data'!$C:$C,0))*INDEX('UEC Data'!T:T,MATCH('Intensity Data'!$B90,'UEC Data'!$C:$C,0))</f>
        <v>0</v>
      </c>
      <c r="T90" s="7">
        <f>INDEX('Saturation Data'!U:U,MATCH('Intensity Data'!$B90,'Saturation Data'!$C:$C,0))*INDEX('UEC Data'!U:U,MATCH('Intensity Data'!$B90,'UEC Data'!$C:$C,0))</f>
        <v>0</v>
      </c>
      <c r="U90" s="7">
        <f>INDEX('Saturation Data'!V:V,MATCH('Intensity Data'!$B90,'Saturation Data'!$C:$C,0))*INDEX('UEC Data'!V:V,MATCH('Intensity Data'!$B90,'UEC Data'!$C:$C,0))</f>
        <v>2.0453926569259564E-2</v>
      </c>
      <c r="V90" t="str">
        <f t="shared" si="33"/>
        <v>Miscellaneous</v>
      </c>
      <c r="AP90" s="5" t="s">
        <v>109</v>
      </c>
      <c r="AQ90" s="5" t="s">
        <v>45</v>
      </c>
      <c r="AR90" s="5" t="s">
        <v>50</v>
      </c>
      <c r="AS90" s="2" t="str">
        <f t="shared" si="17"/>
        <v>NA</v>
      </c>
      <c r="AT90" s="2" t="str">
        <f t="shared" si="18"/>
        <v>NA</v>
      </c>
      <c r="AU90" s="2">
        <f t="shared" si="19"/>
        <v>2.7306281367143668</v>
      </c>
      <c r="AV90" s="2" t="str">
        <f t="shared" si="20"/>
        <v>NA</v>
      </c>
      <c r="AW90" s="2" t="str">
        <f t="shared" si="21"/>
        <v>NA</v>
      </c>
      <c r="AX90" s="2" t="str">
        <f t="shared" si="22"/>
        <v>NA</v>
      </c>
      <c r="AY90" s="2">
        <f t="shared" si="23"/>
        <v>1.6916722104922237</v>
      </c>
      <c r="AZ90" s="2">
        <f t="shared" si="24"/>
        <v>7.2198683374212127</v>
      </c>
      <c r="BA90" s="2">
        <f t="shared" si="25"/>
        <v>3.5489528633241036</v>
      </c>
      <c r="BB90" s="2">
        <f t="shared" si="26"/>
        <v>0.13890445153974063</v>
      </c>
      <c r="BC90" s="2" t="str">
        <f t="shared" si="27"/>
        <v>NA</v>
      </c>
      <c r="BD90" s="2" t="str">
        <f t="shared" si="28"/>
        <v>NA</v>
      </c>
      <c r="BE90" s="2" t="str">
        <f t="shared" si="29"/>
        <v>NA</v>
      </c>
      <c r="BF90" s="2">
        <f t="shared" si="30"/>
        <v>44.321778630496468</v>
      </c>
      <c r="BG90" s="2" t="str">
        <f>IFERROR(#REF!/#REF!-1,"NA")</f>
        <v>NA</v>
      </c>
    </row>
    <row r="91" spans="1:59" x14ac:dyDescent="0.2">
      <c r="A91" t="str">
        <f t="shared" si="31"/>
        <v/>
      </c>
      <c r="B91" t="str">
        <f t="shared" si="32"/>
        <v>WA2021 CPAMiscellaneous_Other Miscellaneous</v>
      </c>
      <c r="C91" t="s">
        <v>116</v>
      </c>
      <c r="D91" t="s">
        <v>114</v>
      </c>
      <c r="E91" s="3" t="s">
        <v>110</v>
      </c>
      <c r="F91" s="3" t="s">
        <v>45</v>
      </c>
      <c r="G91" s="3" t="s">
        <v>51</v>
      </c>
      <c r="H91" s="7">
        <f>INDEX('Saturation Data'!I:I,MATCH('Intensity Data'!$B91,'Saturation Data'!$C:$C,0))*INDEX('UEC Data'!I:I,MATCH('Intensity Data'!$B91,'UEC Data'!$C:$C,0))</f>
        <v>2.0379626776503916</v>
      </c>
      <c r="I91" s="7">
        <f>INDEX('Saturation Data'!J:J,MATCH('Intensity Data'!$B91,'Saturation Data'!$C:$C,0))*INDEX('UEC Data'!J:J,MATCH('Intensity Data'!$B91,'UEC Data'!$C:$C,0))</f>
        <v>1.2151058476114365</v>
      </c>
      <c r="J91" s="7">
        <f>INDEX('Saturation Data'!K:K,MATCH('Intensity Data'!$B91,'Saturation Data'!$C:$C,0))*INDEX('UEC Data'!K:K,MATCH('Intensity Data'!$B91,'UEC Data'!$C:$C,0))</f>
        <v>1.5889882366053072</v>
      </c>
      <c r="K91" s="7">
        <f>INDEX('Saturation Data'!L:L,MATCH('Intensity Data'!$B91,'Saturation Data'!$C:$C,0))*INDEX('UEC Data'!L:L,MATCH('Intensity Data'!$B91,'UEC Data'!$C:$C,0))</f>
        <v>1.2843940078367098</v>
      </c>
      <c r="L91" s="7">
        <f>INDEX('Saturation Data'!M:M,MATCH('Intensity Data'!$B91,'Saturation Data'!$C:$C,0))*INDEX('UEC Data'!M:M,MATCH('Intensity Data'!$B91,'UEC Data'!$C:$C,0))</f>
        <v>1.4117303073344114</v>
      </c>
      <c r="M91" s="7">
        <f>INDEX('Saturation Data'!N:N,MATCH('Intensity Data'!$B91,'Saturation Data'!$C:$C,0))*INDEX('UEC Data'!N:N,MATCH('Intensity Data'!$B91,'UEC Data'!$C:$C,0))</f>
        <v>1.3226172789008332</v>
      </c>
      <c r="N91" s="7">
        <f>INDEX('Saturation Data'!O:O,MATCH('Intensity Data'!$B91,'Saturation Data'!$C:$C,0))*INDEX('UEC Data'!O:O,MATCH('Intensity Data'!$B91,'UEC Data'!$C:$C,0))</f>
        <v>3.9763122570747491</v>
      </c>
      <c r="O91" s="7">
        <f>INDEX('Saturation Data'!P:P,MATCH('Intensity Data'!$B91,'Saturation Data'!$C:$C,0))*INDEX('UEC Data'!P:P,MATCH('Intensity Data'!$B91,'UEC Data'!$C:$C,0))</f>
        <v>1.7070493785717973</v>
      </c>
      <c r="P91" s="7">
        <f>INDEX('Saturation Data'!Q:Q,MATCH('Intensity Data'!$B91,'Saturation Data'!$C:$C,0))*INDEX('UEC Data'!Q:Q,MATCH('Intensity Data'!$B91,'UEC Data'!$C:$C,0))</f>
        <v>0.54183217300366693</v>
      </c>
      <c r="Q91" s="7">
        <f>INDEX('Saturation Data'!R:R,MATCH('Intensity Data'!$B91,'Saturation Data'!$C:$C,0))*INDEX('UEC Data'!R:R,MATCH('Intensity Data'!$B91,'UEC Data'!$C:$C,0))</f>
        <v>1.9298585103806198</v>
      </c>
      <c r="R91" s="7">
        <f>INDEX('Saturation Data'!S:S,MATCH('Intensity Data'!$B91,'Saturation Data'!$C:$C,0))*INDEX('UEC Data'!S:S,MATCH('Intensity Data'!$B91,'UEC Data'!$C:$C,0))</f>
        <v>0.96003956155793979</v>
      </c>
      <c r="S91" s="7">
        <f>INDEX('Saturation Data'!T:T,MATCH('Intensity Data'!$B91,'Saturation Data'!$C:$C,0))*INDEX('UEC Data'!T:T,MATCH('Intensity Data'!$B91,'UEC Data'!$C:$C,0))</f>
        <v>2.5768734163532296</v>
      </c>
      <c r="T91" s="7">
        <f>INDEX('Saturation Data'!U:U,MATCH('Intensity Data'!$B91,'Saturation Data'!$C:$C,0))*INDEX('UEC Data'!U:U,MATCH('Intensity Data'!$B91,'UEC Data'!$C:$C,0))</f>
        <v>8.5</v>
      </c>
      <c r="U91" s="7">
        <f>INDEX('Saturation Data'!V:V,MATCH('Intensity Data'!$B91,'Saturation Data'!$C:$C,0))*INDEX('UEC Data'!V:V,MATCH('Intensity Data'!$B91,'UEC Data'!$C:$C,0))</f>
        <v>1.8436400718668642</v>
      </c>
      <c r="V91" t="str">
        <f t="shared" si="33"/>
        <v>Miscellaneous</v>
      </c>
      <c r="AP91" s="5" t="s">
        <v>110</v>
      </c>
      <c r="AQ91" s="5" t="s">
        <v>45</v>
      </c>
      <c r="AR91" s="5" t="s">
        <v>51</v>
      </c>
      <c r="AS91" s="2">
        <f t="shared" si="17"/>
        <v>0.43867031083511154</v>
      </c>
      <c r="AT91" s="2">
        <f t="shared" si="18"/>
        <v>2.512605323288275E-2</v>
      </c>
      <c r="AU91" s="2">
        <f t="shared" si="19"/>
        <v>1.0388023869432677</v>
      </c>
      <c r="AV91" s="2">
        <f t="shared" si="20"/>
        <v>1.2324120792762061</v>
      </c>
      <c r="AW91" s="2">
        <f t="shared" si="21"/>
        <v>-0.34275599286280234</v>
      </c>
      <c r="AX91" s="2">
        <f t="shared" si="22"/>
        <v>1.0903982904252789</v>
      </c>
      <c r="AY91" s="2">
        <f t="shared" si="23"/>
        <v>-0.18686830374705454</v>
      </c>
      <c r="AZ91" s="2">
        <f t="shared" si="24"/>
        <v>3.8994722288478965</v>
      </c>
      <c r="BA91" s="2">
        <f t="shared" si="25"/>
        <v>0.65718405314305794</v>
      </c>
      <c r="BB91" s="2">
        <f t="shared" si="26"/>
        <v>2.055954180511347</v>
      </c>
      <c r="BC91" s="2">
        <f t="shared" si="27"/>
        <v>1.2231938111458893</v>
      </c>
      <c r="BD91" s="2">
        <f t="shared" si="28"/>
        <v>7.0871389439385837</v>
      </c>
      <c r="BE91" s="2">
        <f t="shared" si="29"/>
        <v>-0.53777421163601458</v>
      </c>
      <c r="BF91" s="2">
        <f t="shared" si="30"/>
        <v>2.2624080044644908</v>
      </c>
      <c r="BG91" s="2" t="str">
        <f>IFERROR(#REF!/#REF!-1,"NA")</f>
        <v>NA</v>
      </c>
    </row>
    <row r="92" spans="1:59" x14ac:dyDescent="0.2">
      <c r="A92">
        <f t="shared" si="31"/>
        <v>1</v>
      </c>
      <c r="B92" t="str">
        <f t="shared" si="32"/>
        <v>UT2021 CPACooling_Air-Cooled Chiller</v>
      </c>
      <c r="C92" t="s">
        <v>117</v>
      </c>
      <c r="D92" t="s">
        <v>114</v>
      </c>
      <c r="E92" s="3" t="s">
        <v>66</v>
      </c>
      <c r="F92" s="3" t="s">
        <v>3</v>
      </c>
      <c r="G92" s="3" t="s">
        <v>4</v>
      </c>
      <c r="H92" s="7">
        <f>INDEX('Saturation Data'!I:I,MATCH('Intensity Data'!$B92,'Saturation Data'!$C:$C,0))*INDEX('UEC Data'!I:I,MATCH('Intensity Data'!$B92,'UEC Data'!$C:$C,0))</f>
        <v>0.22221311461655699</v>
      </c>
      <c r="I92" s="7">
        <f>INDEX('Saturation Data'!J:J,MATCH('Intensity Data'!$B92,'Saturation Data'!$C:$C,0))*INDEX('UEC Data'!J:J,MATCH('Intensity Data'!$B92,'UEC Data'!$C:$C,0))</f>
        <v>0.17209108311902058</v>
      </c>
      <c r="J92" s="7">
        <f>INDEX('Saturation Data'!K:K,MATCH('Intensity Data'!$B92,'Saturation Data'!$C:$C,0))*INDEX('UEC Data'!K:K,MATCH('Intensity Data'!$B92,'UEC Data'!$C:$C,0))</f>
        <v>0</v>
      </c>
      <c r="K92" s="7">
        <f>INDEX('Saturation Data'!L:L,MATCH('Intensity Data'!$B92,'Saturation Data'!$C:$C,0))*INDEX('UEC Data'!L:L,MATCH('Intensity Data'!$B92,'UEC Data'!$C:$C,0))</f>
        <v>0</v>
      </c>
      <c r="L92" s="7">
        <f>INDEX('Saturation Data'!M:M,MATCH('Intensity Data'!$B92,'Saturation Data'!$C:$C,0))*INDEX('UEC Data'!M:M,MATCH('Intensity Data'!$B92,'UEC Data'!$C:$C,0))</f>
        <v>0</v>
      </c>
      <c r="M92" s="7">
        <f>INDEX('Saturation Data'!N:N,MATCH('Intensity Data'!$B92,'Saturation Data'!$C:$C,0))*INDEX('UEC Data'!N:N,MATCH('Intensity Data'!$B92,'UEC Data'!$C:$C,0))</f>
        <v>0</v>
      </c>
      <c r="N92" s="7">
        <f>INDEX('Saturation Data'!O:O,MATCH('Intensity Data'!$B92,'Saturation Data'!$C:$C,0))*INDEX('UEC Data'!O:O,MATCH('Intensity Data'!$B92,'UEC Data'!$C:$C,0))</f>
        <v>0.68026574996100186</v>
      </c>
      <c r="O92" s="7">
        <f>INDEX('Saturation Data'!P:P,MATCH('Intensity Data'!$B92,'Saturation Data'!$C:$C,0))*INDEX('UEC Data'!P:P,MATCH('Intensity Data'!$B92,'UEC Data'!$C:$C,0))</f>
        <v>0</v>
      </c>
      <c r="P92" s="7">
        <f>INDEX('Saturation Data'!Q:Q,MATCH('Intensity Data'!$B92,'Saturation Data'!$C:$C,0))*INDEX('UEC Data'!Q:Q,MATCH('Intensity Data'!$B92,'UEC Data'!$C:$C,0))</f>
        <v>0.14474869455738079</v>
      </c>
      <c r="Q92" s="7">
        <f>INDEX('Saturation Data'!R:R,MATCH('Intensity Data'!$B92,'Saturation Data'!$C:$C,0))*INDEX('UEC Data'!R:R,MATCH('Intensity Data'!$B92,'UEC Data'!$C:$C,0))</f>
        <v>7.8082809633311545E-2</v>
      </c>
      <c r="R92" s="7">
        <f>INDEX('Saturation Data'!S:S,MATCH('Intensity Data'!$B92,'Saturation Data'!$C:$C,0))*INDEX('UEC Data'!S:S,MATCH('Intensity Data'!$B92,'UEC Data'!$C:$C,0))</f>
        <v>2.5772824786631713E-4</v>
      </c>
      <c r="S92" s="7">
        <f>INDEX('Saturation Data'!T:T,MATCH('Intensity Data'!$B92,'Saturation Data'!$C:$C,0))*INDEX('UEC Data'!T:T,MATCH('Intensity Data'!$B92,'UEC Data'!$C:$C,0))</f>
        <v>1.3361499931045585E-3</v>
      </c>
      <c r="T92" s="7">
        <f>INDEX('Saturation Data'!U:U,MATCH('Intensity Data'!$B92,'Saturation Data'!$C:$C,0))*INDEX('UEC Data'!U:U,MATCH('Intensity Data'!$B92,'UEC Data'!$C:$C,0))</f>
        <v>3.2726472242135887</v>
      </c>
      <c r="U92" s="7">
        <f>INDEX('Saturation Data'!V:V,MATCH('Intensity Data'!$B92,'Saturation Data'!$C:$C,0))*INDEX('UEC Data'!V:V,MATCH('Intensity Data'!$B92,'UEC Data'!$C:$C,0))</f>
        <v>8.9345151980879306E-2</v>
      </c>
      <c r="V92" t="str">
        <f t="shared" si="33"/>
        <v>HVAC</v>
      </c>
      <c r="AP92" s="5" t="s">
        <v>66</v>
      </c>
      <c r="AQ92" s="5" t="s">
        <v>3</v>
      </c>
      <c r="AR92" s="5" t="s">
        <v>4</v>
      </c>
      <c r="AS92" s="2">
        <f t="shared" si="17"/>
        <v>-0.70265966366046895</v>
      </c>
      <c r="AT92" s="2" t="str">
        <f t="shared" si="18"/>
        <v>NA</v>
      </c>
      <c r="AU92" s="2">
        <f t="shared" si="19"/>
        <v>-1</v>
      </c>
      <c r="AV92" s="2" t="str">
        <f t="shared" si="20"/>
        <v>NA</v>
      </c>
      <c r="AW92" s="2" t="str">
        <f t="shared" si="21"/>
        <v>NA</v>
      </c>
      <c r="AX92" s="2">
        <f t="shared" si="22"/>
        <v>-1</v>
      </c>
      <c r="AY92" s="2">
        <f t="shared" si="23"/>
        <v>-0.54156055981707363</v>
      </c>
      <c r="AZ92" s="2">
        <f t="shared" si="24"/>
        <v>-1</v>
      </c>
      <c r="BA92" s="2">
        <f t="shared" si="25"/>
        <v>-0.80513803620358737</v>
      </c>
      <c r="BB92" s="2">
        <f t="shared" si="26"/>
        <v>2.7528531801927363</v>
      </c>
      <c r="BC92" s="2" t="str">
        <f t="shared" si="27"/>
        <v>NA</v>
      </c>
      <c r="BD92" s="2">
        <f t="shared" si="28"/>
        <v>-0.99598479339140322</v>
      </c>
      <c r="BE92" s="2">
        <f t="shared" si="29"/>
        <v>-0.37943801175069891</v>
      </c>
      <c r="BF92" s="2">
        <f t="shared" si="30"/>
        <v>-0.67916881442455823</v>
      </c>
      <c r="BG92" s="2" t="str">
        <f>IFERROR(#REF!/#REF!-1,"NA")</f>
        <v>NA</v>
      </c>
    </row>
    <row r="93" spans="1:59" x14ac:dyDescent="0.2">
      <c r="A93" t="str">
        <f t="shared" si="31"/>
        <v/>
      </c>
      <c r="B93" t="str">
        <f t="shared" si="32"/>
        <v>UT2021 CPACooling_Water-Cooled Chiller</v>
      </c>
      <c r="C93" t="s">
        <v>117</v>
      </c>
      <c r="D93" t="s">
        <v>114</v>
      </c>
      <c r="E93" s="3" t="s">
        <v>67</v>
      </c>
      <c r="F93" s="3" t="s">
        <v>3</v>
      </c>
      <c r="G93" s="3" t="s">
        <v>5</v>
      </c>
      <c r="H93" s="7">
        <f>INDEX('Saturation Data'!I:I,MATCH('Intensity Data'!$B93,'Saturation Data'!$C:$C,0))*INDEX('UEC Data'!I:I,MATCH('Intensity Data'!$B93,'UEC Data'!$C:$C,0))</f>
        <v>1.4519838516542032</v>
      </c>
      <c r="I93" s="7">
        <f>INDEX('Saturation Data'!J:J,MATCH('Intensity Data'!$B93,'Saturation Data'!$C:$C,0))*INDEX('UEC Data'!J:J,MATCH('Intensity Data'!$B93,'UEC Data'!$C:$C,0))</f>
        <v>1.756803523251738E-2</v>
      </c>
      <c r="J93" s="7">
        <f>INDEX('Saturation Data'!K:K,MATCH('Intensity Data'!$B93,'Saturation Data'!$C:$C,0))*INDEX('UEC Data'!K:K,MATCH('Intensity Data'!$B93,'UEC Data'!$C:$C,0))</f>
        <v>7.9737247162302058E-2</v>
      </c>
      <c r="K93" s="7">
        <f>INDEX('Saturation Data'!L:L,MATCH('Intensity Data'!$B93,'Saturation Data'!$C:$C,0))*INDEX('UEC Data'!L:L,MATCH('Intensity Data'!$B93,'UEC Data'!$C:$C,0))</f>
        <v>5.8400884784703547E-3</v>
      </c>
      <c r="L93" s="7">
        <f>INDEX('Saturation Data'!M:M,MATCH('Intensity Data'!$B93,'Saturation Data'!$C:$C,0))*INDEX('UEC Data'!M:M,MATCH('Intensity Data'!$B93,'UEC Data'!$C:$C,0))</f>
        <v>0</v>
      </c>
      <c r="M93" s="7">
        <f>INDEX('Saturation Data'!N:N,MATCH('Intensity Data'!$B93,'Saturation Data'!$C:$C,0))*INDEX('UEC Data'!N:N,MATCH('Intensity Data'!$B93,'UEC Data'!$C:$C,0))</f>
        <v>0</v>
      </c>
      <c r="N93" s="7">
        <f>INDEX('Saturation Data'!O:O,MATCH('Intensity Data'!$B93,'Saturation Data'!$C:$C,0))*INDEX('UEC Data'!O:O,MATCH('Intensity Data'!$B93,'UEC Data'!$C:$C,0))</f>
        <v>2.2636116073752022</v>
      </c>
      <c r="O93" s="7">
        <f>INDEX('Saturation Data'!P:P,MATCH('Intensity Data'!$B93,'Saturation Data'!$C:$C,0))*INDEX('UEC Data'!P:P,MATCH('Intensity Data'!$B93,'UEC Data'!$C:$C,0))</f>
        <v>1.298957571609177</v>
      </c>
      <c r="P93" s="7">
        <f>INDEX('Saturation Data'!Q:Q,MATCH('Intensity Data'!$B93,'Saturation Data'!$C:$C,0))*INDEX('UEC Data'!Q:Q,MATCH('Intensity Data'!$B93,'UEC Data'!$C:$C,0))</f>
        <v>0.2371055278950886</v>
      </c>
      <c r="Q93" s="7">
        <f>INDEX('Saturation Data'!R:R,MATCH('Intensity Data'!$B93,'Saturation Data'!$C:$C,0))*INDEX('UEC Data'!R:R,MATCH('Intensity Data'!$B93,'UEC Data'!$C:$C,0))</f>
        <v>0.19931164291536832</v>
      </c>
      <c r="R93" s="7">
        <f>INDEX('Saturation Data'!S:S,MATCH('Intensity Data'!$B93,'Saturation Data'!$C:$C,0))*INDEX('UEC Data'!S:S,MATCH('Intensity Data'!$B93,'UEC Data'!$C:$C,0))</f>
        <v>0</v>
      </c>
      <c r="S93" s="7">
        <f>INDEX('Saturation Data'!T:T,MATCH('Intensity Data'!$B93,'Saturation Data'!$C:$C,0))*INDEX('UEC Data'!T:T,MATCH('Intensity Data'!$B93,'UEC Data'!$C:$C,0))</f>
        <v>0</v>
      </c>
      <c r="T93" s="7">
        <f>INDEX('Saturation Data'!U:U,MATCH('Intensity Data'!$B93,'Saturation Data'!$C:$C,0))*INDEX('UEC Data'!U:U,MATCH('Intensity Data'!$B93,'UEC Data'!$C:$C,0))</f>
        <v>0.33832002104095354</v>
      </c>
      <c r="U93" s="7">
        <f>INDEX('Saturation Data'!V:V,MATCH('Intensity Data'!$B93,'Saturation Data'!$C:$C,0))*INDEX('UEC Data'!V:V,MATCH('Intensity Data'!$B93,'UEC Data'!$C:$C,0))</f>
        <v>8.8770900622678187E-2</v>
      </c>
      <c r="V93" t="str">
        <f t="shared" si="33"/>
        <v>HVAC</v>
      </c>
      <c r="AP93" s="5" t="s">
        <v>67</v>
      </c>
      <c r="AQ93" s="5" t="s">
        <v>3</v>
      </c>
      <c r="AR93" s="5" t="s">
        <v>5</v>
      </c>
      <c r="AS93" s="2">
        <f t="shared" si="17"/>
        <v>2.2426301055688653</v>
      </c>
      <c r="AT93" s="2" t="str">
        <f t="shared" si="18"/>
        <v>NA</v>
      </c>
      <c r="AU93" s="2">
        <f t="shared" si="19"/>
        <v>1.3205217700884679</v>
      </c>
      <c r="AV93" s="2" t="str">
        <f t="shared" si="20"/>
        <v>NA</v>
      </c>
      <c r="AW93" s="2" t="str">
        <f t="shared" si="21"/>
        <v>NA</v>
      </c>
      <c r="AX93" s="2">
        <f t="shared" si="22"/>
        <v>-1</v>
      </c>
      <c r="AY93" s="2">
        <f t="shared" si="23"/>
        <v>-0.64019381601413516</v>
      </c>
      <c r="AZ93" s="2" t="str">
        <f t="shared" si="24"/>
        <v>NA</v>
      </c>
      <c r="BA93" s="2" t="str">
        <f t="shared" si="25"/>
        <v>NA</v>
      </c>
      <c r="BB93" s="2">
        <f t="shared" si="26"/>
        <v>1.3089689512124969</v>
      </c>
      <c r="BC93" s="2" t="str">
        <f t="shared" si="27"/>
        <v>NA</v>
      </c>
      <c r="BD93" s="2">
        <f t="shared" si="28"/>
        <v>-1</v>
      </c>
      <c r="BE93" s="2">
        <f t="shared" si="29"/>
        <v>-0.8929306518789657</v>
      </c>
      <c r="BF93" s="2">
        <f t="shared" si="30"/>
        <v>-0.36113078178094038</v>
      </c>
      <c r="BG93" s="2" t="str">
        <f>IFERROR(#REF!/#REF!-1,"NA")</f>
        <v>NA</v>
      </c>
    </row>
    <row r="94" spans="1:59" x14ac:dyDescent="0.2">
      <c r="A94" t="str">
        <f t="shared" si="31"/>
        <v/>
      </c>
      <c r="B94" t="str">
        <f t="shared" si="32"/>
        <v>UT2021 CPACooling_RTU</v>
      </c>
      <c r="C94" t="s">
        <v>117</v>
      </c>
      <c r="D94" t="s">
        <v>114</v>
      </c>
      <c r="E94" s="3" t="s">
        <v>68</v>
      </c>
      <c r="F94" s="3" t="s">
        <v>3</v>
      </c>
      <c r="G94" s="3" t="s">
        <v>6</v>
      </c>
      <c r="H94" s="7">
        <f>INDEX('Saturation Data'!I:I,MATCH('Intensity Data'!$B94,'Saturation Data'!$C:$C,0))*INDEX('UEC Data'!I:I,MATCH('Intensity Data'!$B94,'UEC Data'!$C:$C,0))</f>
        <v>0.37871784381314816</v>
      </c>
      <c r="I94" s="7">
        <f>INDEX('Saturation Data'!J:J,MATCH('Intensity Data'!$B94,'Saturation Data'!$C:$C,0))*INDEX('UEC Data'!J:J,MATCH('Intensity Data'!$B94,'UEC Data'!$C:$C,0))</f>
        <v>1.1840390575041297</v>
      </c>
      <c r="J94" s="7">
        <f>INDEX('Saturation Data'!K:K,MATCH('Intensity Data'!$B94,'Saturation Data'!$C:$C,0))*INDEX('UEC Data'!K:K,MATCH('Intensity Data'!$B94,'UEC Data'!$C:$C,0))</f>
        <v>1.3023340089193247</v>
      </c>
      <c r="K94" s="7">
        <f>INDEX('Saturation Data'!L:L,MATCH('Intensity Data'!$B94,'Saturation Data'!$C:$C,0))*INDEX('UEC Data'!L:L,MATCH('Intensity Data'!$B94,'UEC Data'!$C:$C,0))</f>
        <v>1.4615788073503848</v>
      </c>
      <c r="L94" s="7">
        <f>INDEX('Saturation Data'!M:M,MATCH('Intensity Data'!$B94,'Saturation Data'!$C:$C,0))*INDEX('UEC Data'!M:M,MATCH('Intensity Data'!$B94,'UEC Data'!$C:$C,0))</f>
        <v>4.8636641430534837</v>
      </c>
      <c r="M94" s="7">
        <f>INDEX('Saturation Data'!N:N,MATCH('Intensity Data'!$B94,'Saturation Data'!$C:$C,0))*INDEX('UEC Data'!N:N,MATCH('Intensity Data'!$B94,'UEC Data'!$C:$C,0))</f>
        <v>0.35296524911882809</v>
      </c>
      <c r="N94" s="7">
        <f>INDEX('Saturation Data'!O:O,MATCH('Intensity Data'!$B94,'Saturation Data'!$C:$C,0))*INDEX('UEC Data'!O:O,MATCH('Intensity Data'!$B94,'UEC Data'!$C:$C,0))</f>
        <v>0.70328271052858238</v>
      </c>
      <c r="O94" s="7">
        <f>INDEX('Saturation Data'!P:P,MATCH('Intensity Data'!$B94,'Saturation Data'!$C:$C,0))*INDEX('UEC Data'!P:P,MATCH('Intensity Data'!$B94,'UEC Data'!$C:$C,0))</f>
        <v>0.50576494075928446</v>
      </c>
      <c r="P94" s="7">
        <f>INDEX('Saturation Data'!Q:Q,MATCH('Intensity Data'!$B94,'Saturation Data'!$C:$C,0))*INDEX('UEC Data'!Q:Q,MATCH('Intensity Data'!$B94,'UEC Data'!$C:$C,0))</f>
        <v>0.48628785562444521</v>
      </c>
      <c r="Q94" s="7">
        <f>INDEX('Saturation Data'!R:R,MATCH('Intensity Data'!$B94,'Saturation Data'!$C:$C,0))*INDEX('UEC Data'!R:R,MATCH('Intensity Data'!$B94,'UEC Data'!$C:$C,0))</f>
        <v>0.72166226302512881</v>
      </c>
      <c r="R94" s="7">
        <f>INDEX('Saturation Data'!S:S,MATCH('Intensity Data'!$B94,'Saturation Data'!$C:$C,0))*INDEX('UEC Data'!S:S,MATCH('Intensity Data'!$B94,'UEC Data'!$C:$C,0))</f>
        <v>0.24512593667610538</v>
      </c>
      <c r="S94" s="7">
        <f>INDEX('Saturation Data'!T:T,MATCH('Intensity Data'!$B94,'Saturation Data'!$C:$C,0))*INDEX('UEC Data'!T:T,MATCH('Intensity Data'!$B94,'UEC Data'!$C:$C,0))</f>
        <v>1.2708153697200195</v>
      </c>
      <c r="T94" s="7">
        <f>INDEX('Saturation Data'!U:U,MATCH('Intensity Data'!$B94,'Saturation Data'!$C:$C,0))*INDEX('UEC Data'!U:U,MATCH('Intensity Data'!$B94,'UEC Data'!$C:$C,0))</f>
        <v>21.484770256199607</v>
      </c>
      <c r="U94" s="7">
        <f>INDEX('Saturation Data'!V:V,MATCH('Intensity Data'!$B94,'Saturation Data'!$C:$C,0))*INDEX('UEC Data'!V:V,MATCH('Intensity Data'!$B94,'UEC Data'!$C:$C,0))</f>
        <v>0.489040733381434</v>
      </c>
      <c r="V94" t="str">
        <f t="shared" si="33"/>
        <v>HVAC</v>
      </c>
      <c r="AP94" s="5" t="s">
        <v>68</v>
      </c>
      <c r="AQ94" s="5" t="s">
        <v>3</v>
      </c>
      <c r="AR94" s="5" t="s">
        <v>6</v>
      </c>
      <c r="AS94" s="2">
        <f t="shared" si="17"/>
        <v>-0.85506882353822478</v>
      </c>
      <c r="AT94" s="2">
        <f t="shared" si="18"/>
        <v>-0.71075588771166798</v>
      </c>
      <c r="AU94" s="2">
        <f t="shared" si="19"/>
        <v>-0.71160929542086104</v>
      </c>
      <c r="AV94" s="2">
        <f t="shared" si="20"/>
        <v>-0.65047955531586166</v>
      </c>
      <c r="AW94" s="2">
        <f t="shared" si="21"/>
        <v>-0.12863401403407748</v>
      </c>
      <c r="AX94" s="2">
        <f t="shared" si="22"/>
        <v>-0.93639860807200181</v>
      </c>
      <c r="AY94" s="2">
        <f t="shared" si="23"/>
        <v>-0.28557584627597998</v>
      </c>
      <c r="AZ94" s="2">
        <f t="shared" si="24"/>
        <v>-0.74993041430922691</v>
      </c>
      <c r="BA94" s="2">
        <f t="shared" si="25"/>
        <v>-0.40493617824810291</v>
      </c>
      <c r="BB94" s="2">
        <f t="shared" si="26"/>
        <v>0.48170413954833524</v>
      </c>
      <c r="BC94" s="2">
        <f t="shared" si="27"/>
        <v>-0.45429456303114324</v>
      </c>
      <c r="BD94" s="2">
        <f t="shared" si="28"/>
        <v>1.6177766163967133</v>
      </c>
      <c r="BE94" s="2">
        <f t="shared" si="29"/>
        <v>0.16514130564816587</v>
      </c>
      <c r="BF94" s="2">
        <f t="shared" si="30"/>
        <v>-0.73201853617708057</v>
      </c>
      <c r="BG94" s="2" t="str">
        <f>IFERROR(#REF!/#REF!-1,"NA")</f>
        <v>NA</v>
      </c>
    </row>
    <row r="95" spans="1:59" x14ac:dyDescent="0.2">
      <c r="A95" t="str">
        <f t="shared" si="31"/>
        <v/>
      </c>
      <c r="B95" t="str">
        <f t="shared" si="32"/>
        <v>UT2021 CPACooling_PTAC</v>
      </c>
      <c r="C95" t="s">
        <v>117</v>
      </c>
      <c r="D95" t="s">
        <v>114</v>
      </c>
      <c r="E95" s="3" t="s">
        <v>69</v>
      </c>
      <c r="F95" s="3" t="s">
        <v>3</v>
      </c>
      <c r="G95" s="3" t="s">
        <v>7</v>
      </c>
      <c r="H95" s="7">
        <f>INDEX('Saturation Data'!I:I,MATCH('Intensity Data'!$B95,'Saturation Data'!$C:$C,0))*INDEX('UEC Data'!I:I,MATCH('Intensity Data'!$B95,'UEC Data'!$C:$C,0))</f>
        <v>2.6866972289902039E-2</v>
      </c>
      <c r="I95" s="7">
        <f>INDEX('Saturation Data'!J:J,MATCH('Intensity Data'!$B95,'Saturation Data'!$C:$C,0))*INDEX('UEC Data'!J:J,MATCH('Intensity Data'!$B95,'UEC Data'!$C:$C,0))</f>
        <v>9.3013094979367359E-3</v>
      </c>
      <c r="J95" s="7">
        <f>INDEX('Saturation Data'!K:K,MATCH('Intensity Data'!$B95,'Saturation Data'!$C:$C,0))*INDEX('UEC Data'!K:K,MATCH('Intensity Data'!$B95,'UEC Data'!$C:$C,0))</f>
        <v>0</v>
      </c>
      <c r="K95" s="7">
        <f>INDEX('Saturation Data'!L:L,MATCH('Intensity Data'!$B95,'Saturation Data'!$C:$C,0))*INDEX('UEC Data'!L:L,MATCH('Intensity Data'!$B95,'UEC Data'!$C:$C,0))</f>
        <v>3.4765927244976916E-2</v>
      </c>
      <c r="L95" s="7">
        <f>INDEX('Saturation Data'!M:M,MATCH('Intensity Data'!$B95,'Saturation Data'!$C:$C,0))*INDEX('UEC Data'!M:M,MATCH('Intensity Data'!$B95,'UEC Data'!$C:$C,0))</f>
        <v>0.13497485459211545</v>
      </c>
      <c r="M95" s="7">
        <f>INDEX('Saturation Data'!N:N,MATCH('Intensity Data'!$B95,'Saturation Data'!$C:$C,0))*INDEX('UEC Data'!N:N,MATCH('Intensity Data'!$B95,'UEC Data'!$C:$C,0))</f>
        <v>0</v>
      </c>
      <c r="N95" s="7">
        <f>INDEX('Saturation Data'!O:O,MATCH('Intensity Data'!$B95,'Saturation Data'!$C:$C,0))*INDEX('UEC Data'!O:O,MATCH('Intensity Data'!$B95,'UEC Data'!$C:$C,0))</f>
        <v>9.3161183966227312E-3</v>
      </c>
      <c r="O95" s="7">
        <f>INDEX('Saturation Data'!P:P,MATCH('Intensity Data'!$B95,'Saturation Data'!$C:$C,0))*INDEX('UEC Data'!P:P,MATCH('Intensity Data'!$B95,'UEC Data'!$C:$C,0))</f>
        <v>2.7204147307276186E-3</v>
      </c>
      <c r="P95" s="7">
        <f>INDEX('Saturation Data'!Q:Q,MATCH('Intensity Data'!$B95,'Saturation Data'!$C:$C,0))*INDEX('UEC Data'!Q:Q,MATCH('Intensity Data'!$B95,'UEC Data'!$C:$C,0))</f>
        <v>6.1456659928840127E-2</v>
      </c>
      <c r="Q95" s="7">
        <f>INDEX('Saturation Data'!R:R,MATCH('Intensity Data'!$B95,'Saturation Data'!$C:$C,0))*INDEX('UEC Data'!R:R,MATCH('Intensity Data'!$B95,'UEC Data'!$C:$C,0))</f>
        <v>0.73064243892613445</v>
      </c>
      <c r="R95" s="7">
        <f>INDEX('Saturation Data'!S:S,MATCH('Intensity Data'!$B95,'Saturation Data'!$C:$C,0))*INDEX('UEC Data'!S:S,MATCH('Intensity Data'!$B95,'UEC Data'!$C:$C,0))</f>
        <v>1.1502759671385969E-2</v>
      </c>
      <c r="S95" s="7">
        <f>INDEX('Saturation Data'!T:T,MATCH('Intensity Data'!$B95,'Saturation Data'!$C:$C,0))*INDEX('UEC Data'!T:T,MATCH('Intensity Data'!$B95,'UEC Data'!$C:$C,0))</f>
        <v>5.9634178181267213E-2</v>
      </c>
      <c r="T95" s="7">
        <f>INDEX('Saturation Data'!U:U,MATCH('Intensity Data'!$B95,'Saturation Data'!$C:$C,0))*INDEX('UEC Data'!U:U,MATCH('Intensity Data'!$B95,'UEC Data'!$C:$C,0))</f>
        <v>0.16877525819648148</v>
      </c>
      <c r="U95" s="7">
        <f>INDEX('Saturation Data'!V:V,MATCH('Intensity Data'!$B95,'Saturation Data'!$C:$C,0))*INDEX('UEC Data'!V:V,MATCH('Intensity Data'!$B95,'UEC Data'!$C:$C,0))</f>
        <v>9.9562206108679455E-2</v>
      </c>
      <c r="V95" t="str">
        <f t="shared" si="33"/>
        <v>HVAC</v>
      </c>
      <c r="AP95" s="5" t="s">
        <v>69</v>
      </c>
      <c r="AQ95" s="5" t="s">
        <v>3</v>
      </c>
      <c r="AR95" s="5" t="s">
        <v>7</v>
      </c>
      <c r="AS95" s="2">
        <f t="shared" si="17"/>
        <v>-0.82669670667727169</v>
      </c>
      <c r="AT95" s="2">
        <f t="shared" si="18"/>
        <v>-0.94260253033265229</v>
      </c>
      <c r="AU95" s="2">
        <f t="shared" si="19"/>
        <v>-1</v>
      </c>
      <c r="AV95" s="2">
        <f t="shared" si="20"/>
        <v>-0.76144176381267448</v>
      </c>
      <c r="AW95" s="2">
        <f t="shared" si="21"/>
        <v>-0.41134079931965817</v>
      </c>
      <c r="AX95" s="2">
        <f t="shared" si="22"/>
        <v>-1</v>
      </c>
      <c r="AY95" s="2">
        <f t="shared" si="23"/>
        <v>-0.75964558416496997</v>
      </c>
      <c r="AZ95" s="2">
        <f t="shared" si="24"/>
        <v>-0.98153688451781917</v>
      </c>
      <c r="BA95" s="2">
        <f t="shared" si="25"/>
        <v>3.2278284697242254E-2</v>
      </c>
      <c r="BB95" s="2">
        <f t="shared" si="26"/>
        <v>-0.4562295408438265</v>
      </c>
      <c r="BC95" s="2">
        <f t="shared" si="27"/>
        <v>-0.65223164884781071</v>
      </c>
      <c r="BD95" s="2">
        <f t="shared" si="28"/>
        <v>0.81718653444885492</v>
      </c>
      <c r="BE95" s="2">
        <f t="shared" si="29"/>
        <v>-0.84572388116197406</v>
      </c>
      <c r="BF95" s="2">
        <f t="shared" si="30"/>
        <v>-0.45604242325081112</v>
      </c>
      <c r="BG95" s="2" t="str">
        <f>IFERROR(#REF!/#REF!-1,"NA")</f>
        <v>NA</v>
      </c>
    </row>
    <row r="96" spans="1:59" x14ac:dyDescent="0.2">
      <c r="A96" t="str">
        <f t="shared" si="31"/>
        <v/>
      </c>
      <c r="B96" t="str">
        <f t="shared" si="32"/>
        <v>UT2021 CPACooling_PTHP</v>
      </c>
      <c r="C96" t="s">
        <v>117</v>
      </c>
      <c r="D96" t="s">
        <v>114</v>
      </c>
      <c r="E96" s="3" t="s">
        <v>70</v>
      </c>
      <c r="F96" s="3" t="s">
        <v>3</v>
      </c>
      <c r="G96" s="3" t="s">
        <v>8</v>
      </c>
      <c r="H96" s="7">
        <f>INDEX('Saturation Data'!I:I,MATCH('Intensity Data'!$B96,'Saturation Data'!$C:$C,0))*INDEX('UEC Data'!I:I,MATCH('Intensity Data'!$B96,'UEC Data'!$C:$C,0))</f>
        <v>2.0851515970416137E-2</v>
      </c>
      <c r="I96" s="7">
        <f>INDEX('Saturation Data'!J:J,MATCH('Intensity Data'!$B96,'Saturation Data'!$C:$C,0))*INDEX('UEC Data'!J:J,MATCH('Intensity Data'!$B96,'UEC Data'!$C:$C,0))</f>
        <v>1.4159409867650548E-2</v>
      </c>
      <c r="J96" s="7">
        <f>INDEX('Saturation Data'!K:K,MATCH('Intensity Data'!$B96,'Saturation Data'!$C:$C,0))*INDEX('UEC Data'!K:K,MATCH('Intensity Data'!$B96,'UEC Data'!$C:$C,0))</f>
        <v>1.0017577701697519E-2</v>
      </c>
      <c r="K96" s="7">
        <f>INDEX('Saturation Data'!L:L,MATCH('Intensity Data'!$B96,'Saturation Data'!$C:$C,0))*INDEX('UEC Data'!L:L,MATCH('Intensity Data'!$B96,'UEC Data'!$C:$C,0))</f>
        <v>1.3233106034777689E-2</v>
      </c>
      <c r="L96" s="7">
        <f>INDEX('Saturation Data'!M:M,MATCH('Intensity Data'!$B96,'Saturation Data'!$C:$C,0))*INDEX('UEC Data'!M:M,MATCH('Intensity Data'!$B96,'UEC Data'!$C:$C,0))</f>
        <v>0.15277370820134806</v>
      </c>
      <c r="M96" s="7">
        <f>INDEX('Saturation Data'!N:N,MATCH('Intensity Data'!$B96,'Saturation Data'!$C:$C,0))*INDEX('UEC Data'!N:N,MATCH('Intensity Data'!$B96,'UEC Data'!$C:$C,0))</f>
        <v>8.6944741278322715E-3</v>
      </c>
      <c r="N96" s="7">
        <f>INDEX('Saturation Data'!O:O,MATCH('Intensity Data'!$B96,'Saturation Data'!$C:$C,0))*INDEX('UEC Data'!O:O,MATCH('Intensity Data'!$B96,'UEC Data'!$C:$C,0))</f>
        <v>0</v>
      </c>
      <c r="O96" s="7">
        <f>INDEX('Saturation Data'!P:P,MATCH('Intensity Data'!$B96,'Saturation Data'!$C:$C,0))*INDEX('UEC Data'!P:P,MATCH('Intensity Data'!$B96,'UEC Data'!$C:$C,0))</f>
        <v>5.7514726948141588E-2</v>
      </c>
      <c r="P96" s="7">
        <f>INDEX('Saturation Data'!Q:Q,MATCH('Intensity Data'!$B96,'Saturation Data'!$C:$C,0))*INDEX('UEC Data'!Q:Q,MATCH('Intensity Data'!$B96,'UEC Data'!$C:$C,0))</f>
        <v>2.6214728525139962E-2</v>
      </c>
      <c r="Q96" s="7">
        <f>INDEX('Saturation Data'!R:R,MATCH('Intensity Data'!$B96,'Saturation Data'!$C:$C,0))*INDEX('UEC Data'!R:R,MATCH('Intensity Data'!$B96,'UEC Data'!$C:$C,0))</f>
        <v>0.30637426066654172</v>
      </c>
      <c r="R96" s="7">
        <f>INDEX('Saturation Data'!S:S,MATCH('Intensity Data'!$B96,'Saturation Data'!$C:$C,0))*INDEX('UEC Data'!S:S,MATCH('Intensity Data'!$B96,'UEC Data'!$C:$C,0))</f>
        <v>6.2361915351362551E-3</v>
      </c>
      <c r="S96" s="7">
        <f>INDEX('Saturation Data'!T:T,MATCH('Intensity Data'!$B96,'Saturation Data'!$C:$C,0))*INDEX('UEC Data'!T:T,MATCH('Intensity Data'!$B96,'UEC Data'!$C:$C,0))</f>
        <v>6.2486708252014493E-3</v>
      </c>
      <c r="T96" s="7">
        <f>INDEX('Saturation Data'!U:U,MATCH('Intensity Data'!$B96,'Saturation Data'!$C:$C,0))*INDEX('UEC Data'!U:U,MATCH('Intensity Data'!$B96,'UEC Data'!$C:$C,0))</f>
        <v>0.25695055267296091</v>
      </c>
      <c r="U96" s="7">
        <f>INDEX('Saturation Data'!V:V,MATCH('Intensity Data'!$B96,'Saturation Data'!$C:$C,0))*INDEX('UEC Data'!V:V,MATCH('Intensity Data'!$B96,'UEC Data'!$C:$C,0))</f>
        <v>0.10171800700459192</v>
      </c>
      <c r="V96" t="str">
        <f t="shared" si="33"/>
        <v>HVAC</v>
      </c>
      <c r="AP96" s="5" t="s">
        <v>70</v>
      </c>
      <c r="AQ96" s="5" t="s">
        <v>3</v>
      </c>
      <c r="AR96" s="5" t="s">
        <v>8</v>
      </c>
      <c r="AS96" s="2">
        <f t="shared" si="17"/>
        <v>-0.57594960256377792</v>
      </c>
      <c r="AT96" s="2">
        <f t="shared" si="18"/>
        <v>-0.72452286597832627</v>
      </c>
      <c r="AU96" s="2">
        <f t="shared" si="19"/>
        <v>-0.78064648200116316</v>
      </c>
      <c r="AV96" s="2">
        <f t="shared" si="20"/>
        <v>-0.71371793464195143</v>
      </c>
      <c r="AW96" s="2">
        <f t="shared" si="21"/>
        <v>-7.5055681926769258E-2</v>
      </c>
      <c r="AX96" s="2">
        <f t="shared" si="22"/>
        <v>-0.84180145943227624</v>
      </c>
      <c r="AY96" s="2" t="str">
        <f t="shared" si="23"/>
        <v>NA</v>
      </c>
      <c r="AZ96" s="2">
        <f t="shared" si="24"/>
        <v>-0.44247723175250064</v>
      </c>
      <c r="BA96" s="2">
        <f t="shared" si="25"/>
        <v>-0.37109234628238574</v>
      </c>
      <c r="BB96" s="2">
        <f t="shared" si="26"/>
        <v>-0.32269086032293259</v>
      </c>
      <c r="BC96" s="2">
        <f t="shared" si="27"/>
        <v>-0.33004187964668441</v>
      </c>
      <c r="BD96" s="2">
        <f t="shared" si="28"/>
        <v>0.9041094935934606</v>
      </c>
      <c r="BE96" s="2">
        <f t="shared" si="29"/>
        <v>-0.25948948296256469</v>
      </c>
      <c r="BF96" s="2">
        <f t="shared" si="30"/>
        <v>8.8621590797684835E-2</v>
      </c>
      <c r="BG96" s="2" t="str">
        <f>IFERROR(#REF!/#REF!-1,"NA")</f>
        <v>NA</v>
      </c>
    </row>
    <row r="97" spans="1:59" x14ac:dyDescent="0.2">
      <c r="A97" t="str">
        <f t="shared" si="31"/>
        <v/>
      </c>
      <c r="B97" t="str">
        <f t="shared" si="32"/>
        <v>UT2021 CPACooling_Evaporative AC</v>
      </c>
      <c r="C97" t="s">
        <v>117</v>
      </c>
      <c r="D97" t="s">
        <v>114</v>
      </c>
      <c r="E97" s="3" t="s">
        <v>71</v>
      </c>
      <c r="F97" s="3" t="s">
        <v>3</v>
      </c>
      <c r="G97" s="3" t="s">
        <v>9</v>
      </c>
      <c r="H97" s="7">
        <f>INDEX('Saturation Data'!I:I,MATCH('Intensity Data'!$B97,'Saturation Data'!$C:$C,0))*INDEX('UEC Data'!I:I,MATCH('Intensity Data'!$B97,'UEC Data'!$C:$C,0))</f>
        <v>6.8322462331520811E-2</v>
      </c>
      <c r="I97" s="7">
        <f>INDEX('Saturation Data'!J:J,MATCH('Intensity Data'!$B97,'Saturation Data'!$C:$C,0))*INDEX('UEC Data'!J:J,MATCH('Intensity Data'!$B97,'UEC Data'!$C:$C,0))</f>
        <v>5.2941104091797281E-2</v>
      </c>
      <c r="J97" s="7">
        <f>INDEX('Saturation Data'!K:K,MATCH('Intensity Data'!$B97,'Saturation Data'!$C:$C,0))*INDEX('UEC Data'!K:K,MATCH('Intensity Data'!$B97,'UEC Data'!$C:$C,0))</f>
        <v>1.3433377392666308E-3</v>
      </c>
      <c r="K97" s="7">
        <f>INDEX('Saturation Data'!L:L,MATCH('Intensity Data'!$B97,'Saturation Data'!$C:$C,0))*INDEX('UEC Data'!L:L,MATCH('Intensity Data'!$B97,'UEC Data'!$C:$C,0))</f>
        <v>8.0138588821268564E-2</v>
      </c>
      <c r="L97" s="7">
        <f>INDEX('Saturation Data'!M:M,MATCH('Intensity Data'!$B97,'Saturation Data'!$C:$C,0))*INDEX('UEC Data'!M:M,MATCH('Intensity Data'!$B97,'UEC Data'!$C:$C,0))</f>
        <v>8.1989329958646481E-2</v>
      </c>
      <c r="M97" s="7">
        <f>INDEX('Saturation Data'!N:N,MATCH('Intensity Data'!$B97,'Saturation Data'!$C:$C,0))*INDEX('UEC Data'!N:N,MATCH('Intensity Data'!$B97,'UEC Data'!$C:$C,0))</f>
        <v>0.21374846770099462</v>
      </c>
      <c r="N97" s="7">
        <f>INDEX('Saturation Data'!O:O,MATCH('Intensity Data'!$B97,'Saturation Data'!$C:$C,0))*INDEX('UEC Data'!O:O,MATCH('Intensity Data'!$B97,'UEC Data'!$C:$C,0))</f>
        <v>2.8005625309706645E-3</v>
      </c>
      <c r="O97" s="7">
        <f>INDEX('Saturation Data'!P:P,MATCH('Intensity Data'!$B97,'Saturation Data'!$C:$C,0))*INDEX('UEC Data'!P:P,MATCH('Intensity Data'!$B97,'UEC Data'!$C:$C,0))</f>
        <v>0.12610950479341254</v>
      </c>
      <c r="P97" s="7">
        <f>INDEX('Saturation Data'!Q:Q,MATCH('Intensity Data'!$B97,'Saturation Data'!$C:$C,0))*INDEX('UEC Data'!Q:Q,MATCH('Intensity Data'!$B97,'UEC Data'!$C:$C,0))</f>
        <v>5.2900714471565802E-2</v>
      </c>
      <c r="Q97" s="7">
        <f>INDEX('Saturation Data'!R:R,MATCH('Intensity Data'!$B97,'Saturation Data'!$C:$C,0))*INDEX('UEC Data'!R:R,MATCH('Intensity Data'!$B97,'UEC Data'!$C:$C,0))</f>
        <v>7.0731649591199229E-4</v>
      </c>
      <c r="R97" s="7">
        <f>INDEX('Saturation Data'!S:S,MATCH('Intensity Data'!$B97,'Saturation Data'!$C:$C,0))*INDEX('UEC Data'!S:S,MATCH('Intensity Data'!$B97,'UEC Data'!$C:$C,0))</f>
        <v>2.1171901101873371E-2</v>
      </c>
      <c r="S97" s="7">
        <f>INDEX('Saturation Data'!T:T,MATCH('Intensity Data'!$B97,'Saturation Data'!$C:$C,0))*INDEX('UEC Data'!T:T,MATCH('Intensity Data'!$B97,'UEC Data'!$C:$C,0))</f>
        <v>0.10976226217140091</v>
      </c>
      <c r="T97" s="7">
        <f>INDEX('Saturation Data'!U:U,MATCH('Intensity Data'!$B97,'Saturation Data'!$C:$C,0))*INDEX('UEC Data'!U:U,MATCH('Intensity Data'!$B97,'UEC Data'!$C:$C,0))</f>
        <v>0.96063339407014969</v>
      </c>
      <c r="U97" s="7">
        <f>INDEX('Saturation Data'!V:V,MATCH('Intensity Data'!$B97,'Saturation Data'!$C:$C,0))*INDEX('UEC Data'!V:V,MATCH('Intensity Data'!$B97,'UEC Data'!$C:$C,0))</f>
        <v>7.6231850173204913E-2</v>
      </c>
      <c r="V97" t="str">
        <f t="shared" si="33"/>
        <v>HVAC</v>
      </c>
      <c r="AP97" s="5" t="s">
        <v>71</v>
      </c>
      <c r="AQ97" s="5" t="s">
        <v>3</v>
      </c>
      <c r="AR97" s="5" t="s">
        <v>9</v>
      </c>
      <c r="AS97" s="2">
        <f t="shared" si="17"/>
        <v>60.625540401604887</v>
      </c>
      <c r="AT97" s="2">
        <f t="shared" si="18"/>
        <v>44.682597343946632</v>
      </c>
      <c r="AU97" s="2">
        <f t="shared" si="19"/>
        <v>-0.98545703305757859</v>
      </c>
      <c r="AV97" s="2">
        <f t="shared" si="20"/>
        <v>66.694180138271548</v>
      </c>
      <c r="AW97" s="2">
        <f t="shared" si="21"/>
        <v>-0.1869255092910681</v>
      </c>
      <c r="AX97" s="2">
        <f t="shared" si="22"/>
        <v>4.8422510071831937</v>
      </c>
      <c r="AY97" s="2" t="str">
        <f t="shared" si="23"/>
        <v>NA</v>
      </c>
      <c r="AZ97" s="2">
        <f t="shared" si="24"/>
        <v>1827.116498177108</v>
      </c>
      <c r="BA97" s="2">
        <f t="shared" si="25"/>
        <v>1896.9097427642203</v>
      </c>
      <c r="BB97" s="2">
        <f t="shared" si="26"/>
        <v>-0.87939875610952545</v>
      </c>
      <c r="BC97" s="2" t="str">
        <f t="shared" si="27"/>
        <v>NA</v>
      </c>
      <c r="BD97" s="2">
        <f t="shared" si="28"/>
        <v>92.832064358363255</v>
      </c>
      <c r="BE97" s="2">
        <f t="shared" si="29"/>
        <v>121.78823191179306</v>
      </c>
      <c r="BF97" s="2">
        <f t="shared" si="30"/>
        <v>677.54827998111466</v>
      </c>
      <c r="BG97" s="2" t="str">
        <f>IFERROR(#REF!/#REF!-1,"NA")</f>
        <v>NA</v>
      </c>
    </row>
    <row r="98" spans="1:59" x14ac:dyDescent="0.2">
      <c r="A98" t="str">
        <f t="shared" si="31"/>
        <v/>
      </c>
      <c r="B98" t="str">
        <f t="shared" si="32"/>
        <v>UT2021 CPACooling_Air-Source Heat Pump</v>
      </c>
      <c r="C98" t="s">
        <v>117</v>
      </c>
      <c r="D98" t="s">
        <v>114</v>
      </c>
      <c r="E98" s="3" t="s">
        <v>72</v>
      </c>
      <c r="F98" s="3" t="s">
        <v>3</v>
      </c>
      <c r="G98" s="3" t="s">
        <v>10</v>
      </c>
      <c r="H98" s="7">
        <f>INDEX('Saturation Data'!I:I,MATCH('Intensity Data'!$B98,'Saturation Data'!$C:$C,0))*INDEX('UEC Data'!I:I,MATCH('Intensity Data'!$B98,'UEC Data'!$C:$C,0))</f>
        <v>0.27044839531485954</v>
      </c>
      <c r="I98" s="7">
        <f>INDEX('Saturation Data'!J:J,MATCH('Intensity Data'!$B98,'Saturation Data'!$C:$C,0))*INDEX('UEC Data'!J:J,MATCH('Intensity Data'!$B98,'UEC Data'!$C:$C,0))</f>
        <v>0.28146185442696042</v>
      </c>
      <c r="J98" s="7">
        <f>INDEX('Saturation Data'!K:K,MATCH('Intensity Data'!$B98,'Saturation Data'!$C:$C,0))*INDEX('UEC Data'!K:K,MATCH('Intensity Data'!$B98,'UEC Data'!$C:$C,0))</f>
        <v>0.31724815951646407</v>
      </c>
      <c r="K98" s="7">
        <f>INDEX('Saturation Data'!L:L,MATCH('Intensity Data'!$B98,'Saturation Data'!$C:$C,0))*INDEX('UEC Data'!L:L,MATCH('Intensity Data'!$B98,'UEC Data'!$C:$C,0))</f>
        <v>8.1184823376380555E-2</v>
      </c>
      <c r="L98" s="7">
        <f>INDEX('Saturation Data'!M:M,MATCH('Intensity Data'!$B98,'Saturation Data'!$C:$C,0))*INDEX('UEC Data'!M:M,MATCH('Intensity Data'!$B98,'UEC Data'!$C:$C,0))</f>
        <v>0.46271565681969062</v>
      </c>
      <c r="M98" s="7">
        <f>INDEX('Saturation Data'!N:N,MATCH('Intensity Data'!$B98,'Saturation Data'!$C:$C,0))*INDEX('UEC Data'!N:N,MATCH('Intensity Data'!$B98,'UEC Data'!$C:$C,0))</f>
        <v>0</v>
      </c>
      <c r="N98" s="7">
        <f>INDEX('Saturation Data'!O:O,MATCH('Intensity Data'!$B98,'Saturation Data'!$C:$C,0))*INDEX('UEC Data'!O:O,MATCH('Intensity Data'!$B98,'UEC Data'!$C:$C,0))</f>
        <v>2.4580778787108785E-2</v>
      </c>
      <c r="O98" s="7">
        <f>INDEX('Saturation Data'!P:P,MATCH('Intensity Data'!$B98,'Saturation Data'!$C:$C,0))*INDEX('UEC Data'!P:P,MATCH('Intensity Data'!$B98,'UEC Data'!$C:$C,0))</f>
        <v>3.2414242708510357E-3</v>
      </c>
      <c r="P98" s="7">
        <f>INDEX('Saturation Data'!Q:Q,MATCH('Intensity Data'!$B98,'Saturation Data'!$C:$C,0))*INDEX('UEC Data'!Q:Q,MATCH('Intensity Data'!$B98,'UEC Data'!$C:$C,0))</f>
        <v>7.1104253975778978E-2</v>
      </c>
      <c r="Q98" s="7">
        <f>INDEX('Saturation Data'!R:R,MATCH('Intensity Data'!$B98,'Saturation Data'!$C:$C,0))*INDEX('UEC Data'!R:R,MATCH('Intensity Data'!$B98,'UEC Data'!$C:$C,0))</f>
        <v>0.13674463241990595</v>
      </c>
      <c r="R98" s="7">
        <f>INDEX('Saturation Data'!S:S,MATCH('Intensity Data'!$B98,'Saturation Data'!$C:$C,0))*INDEX('UEC Data'!S:S,MATCH('Intensity Data'!$B98,'UEC Data'!$C:$C,0))</f>
        <v>2.8416609356519074E-2</v>
      </c>
      <c r="S98" s="7">
        <f>INDEX('Saturation Data'!T:T,MATCH('Intensity Data'!$B98,'Saturation Data'!$C:$C,0))*INDEX('UEC Data'!T:T,MATCH('Intensity Data'!$B98,'UEC Data'!$C:$C,0))</f>
        <v>0.14732126846825969</v>
      </c>
      <c r="T98" s="7">
        <f>INDEX('Saturation Data'!U:U,MATCH('Intensity Data'!$B98,'Saturation Data'!$C:$C,0))*INDEX('UEC Data'!U:U,MATCH('Intensity Data'!$B98,'UEC Data'!$C:$C,0))</f>
        <v>5.1076831398598541</v>
      </c>
      <c r="U98" s="7">
        <f>INDEX('Saturation Data'!V:V,MATCH('Intensity Data'!$B98,'Saturation Data'!$C:$C,0))*INDEX('UEC Data'!V:V,MATCH('Intensity Data'!$B98,'UEC Data'!$C:$C,0))</f>
        <v>0.14261175040552368</v>
      </c>
      <c r="V98" t="str">
        <f t="shared" si="33"/>
        <v>HVAC</v>
      </c>
      <c r="AP98" s="5" t="s">
        <v>72</v>
      </c>
      <c r="AQ98" s="5" t="s">
        <v>3</v>
      </c>
      <c r="AR98" s="5" t="s">
        <v>10</v>
      </c>
      <c r="AS98" s="2">
        <f t="shared" si="17"/>
        <v>-0.67627906050681985</v>
      </c>
      <c r="AT98" s="2">
        <f t="shared" si="18"/>
        <v>-0.67770509048411631</v>
      </c>
      <c r="AU98" s="2">
        <f t="shared" si="19"/>
        <v>0.32553935642500464</v>
      </c>
      <c r="AV98" s="2">
        <f t="shared" si="20"/>
        <v>-0.90896886251635434</v>
      </c>
      <c r="AW98" s="2">
        <f t="shared" si="21"/>
        <v>-0.26468700993622352</v>
      </c>
      <c r="AX98" s="2">
        <f t="shared" si="22"/>
        <v>-1</v>
      </c>
      <c r="AY98" s="2">
        <f t="shared" si="23"/>
        <v>-0.5249450931652111</v>
      </c>
      <c r="AZ98" s="2">
        <f t="shared" si="24"/>
        <v>-0.9905243411398017</v>
      </c>
      <c r="BA98" s="2">
        <f t="shared" si="25"/>
        <v>-0.48556904766997933</v>
      </c>
      <c r="BB98" s="2">
        <f t="shared" si="26"/>
        <v>-0.13136360626852173</v>
      </c>
      <c r="BC98" s="2">
        <f t="shared" si="27"/>
        <v>-0.4009201625220048</v>
      </c>
      <c r="BD98" s="2">
        <f t="shared" si="28"/>
        <v>2.216257151707083</v>
      </c>
      <c r="BE98" s="2">
        <f t="shared" si="29"/>
        <v>-0.13361252358465914</v>
      </c>
      <c r="BF98" s="2">
        <f t="shared" si="30"/>
        <v>-0.19075778266896348</v>
      </c>
      <c r="BG98" s="2" t="str">
        <f>IFERROR(#REF!/#REF!-1,"NA")</f>
        <v>NA</v>
      </c>
    </row>
    <row r="99" spans="1:59" x14ac:dyDescent="0.2">
      <c r="A99" t="str">
        <f t="shared" si="31"/>
        <v/>
      </c>
      <c r="B99" t="str">
        <f t="shared" si="32"/>
        <v>UT2021 CPACooling_Geothermal Heat Pump</v>
      </c>
      <c r="C99" t="s">
        <v>117</v>
      </c>
      <c r="D99" t="s">
        <v>114</v>
      </c>
      <c r="E99" s="3" t="s">
        <v>73</v>
      </c>
      <c r="F99" s="3" t="s">
        <v>3</v>
      </c>
      <c r="G99" s="3" t="s">
        <v>11</v>
      </c>
      <c r="H99" s="7">
        <f>INDEX('Saturation Data'!I:I,MATCH('Intensity Data'!$B99,'Saturation Data'!$C:$C,0))*INDEX('UEC Data'!I:I,MATCH('Intensity Data'!$B99,'UEC Data'!$C:$C,0))</f>
        <v>0.15638192907617079</v>
      </c>
      <c r="I99" s="7">
        <f>INDEX('Saturation Data'!J:J,MATCH('Intensity Data'!$B99,'Saturation Data'!$C:$C,0))*INDEX('UEC Data'!J:J,MATCH('Intensity Data'!$B99,'UEC Data'!$C:$C,0))</f>
        <v>5.7671681721694394E-2</v>
      </c>
      <c r="J99" s="7">
        <f>INDEX('Saturation Data'!K:K,MATCH('Intensity Data'!$B99,'Saturation Data'!$C:$C,0))*INDEX('UEC Data'!K:K,MATCH('Intensity Data'!$B99,'UEC Data'!$C:$C,0))</f>
        <v>0</v>
      </c>
      <c r="K99" s="7">
        <f>INDEX('Saturation Data'!L:L,MATCH('Intensity Data'!$B99,'Saturation Data'!$C:$C,0))*INDEX('UEC Data'!L:L,MATCH('Intensity Data'!$B99,'UEC Data'!$C:$C,0))</f>
        <v>0</v>
      </c>
      <c r="L99" s="7">
        <f>INDEX('Saturation Data'!M:M,MATCH('Intensity Data'!$B99,'Saturation Data'!$C:$C,0))*INDEX('UEC Data'!M:M,MATCH('Intensity Data'!$B99,'UEC Data'!$C:$C,0))</f>
        <v>0</v>
      </c>
      <c r="M99" s="7">
        <f>INDEX('Saturation Data'!N:N,MATCH('Intensity Data'!$B99,'Saturation Data'!$C:$C,0))*INDEX('UEC Data'!N:N,MATCH('Intensity Data'!$B99,'UEC Data'!$C:$C,0))</f>
        <v>0</v>
      </c>
      <c r="N99" s="7">
        <f>INDEX('Saturation Data'!O:O,MATCH('Intensity Data'!$B99,'Saturation Data'!$C:$C,0))*INDEX('UEC Data'!O:O,MATCH('Intensity Data'!$B99,'UEC Data'!$C:$C,0))</f>
        <v>7.1569511307319478E-2</v>
      </c>
      <c r="O99" s="7">
        <f>INDEX('Saturation Data'!P:P,MATCH('Intensity Data'!$B99,'Saturation Data'!$C:$C,0))*INDEX('UEC Data'!P:P,MATCH('Intensity Data'!$B99,'UEC Data'!$C:$C,0))</f>
        <v>0</v>
      </c>
      <c r="P99" s="7">
        <f>INDEX('Saturation Data'!Q:Q,MATCH('Intensity Data'!$B99,'Saturation Data'!$C:$C,0))*INDEX('UEC Data'!Q:Q,MATCH('Intensity Data'!$B99,'UEC Data'!$C:$C,0))</f>
        <v>1.2149132735995972E-2</v>
      </c>
      <c r="Q99" s="7">
        <f>INDEX('Saturation Data'!R:R,MATCH('Intensity Data'!$B99,'Saturation Data'!$C:$C,0))*INDEX('UEC Data'!R:R,MATCH('Intensity Data'!$B99,'UEC Data'!$C:$C,0))</f>
        <v>4.9948584534913003E-4</v>
      </c>
      <c r="R99" s="7">
        <f>INDEX('Saturation Data'!S:S,MATCH('Intensity Data'!$B99,'Saturation Data'!$C:$C,0))*INDEX('UEC Data'!S:S,MATCH('Intensity Data'!$B99,'UEC Data'!$C:$C,0))</f>
        <v>0</v>
      </c>
      <c r="S99" s="7">
        <f>INDEX('Saturation Data'!T:T,MATCH('Intensity Data'!$B99,'Saturation Data'!$C:$C,0))*INDEX('UEC Data'!T:T,MATCH('Intensity Data'!$B99,'UEC Data'!$C:$C,0))</f>
        <v>0</v>
      </c>
      <c r="T99" s="7">
        <f>INDEX('Saturation Data'!U:U,MATCH('Intensity Data'!$B99,'Saturation Data'!$C:$C,0))*INDEX('UEC Data'!U:U,MATCH('Intensity Data'!$B99,'UEC Data'!$C:$C,0))</f>
        <v>1.0464682597398844</v>
      </c>
      <c r="U99" s="7">
        <f>INDEX('Saturation Data'!V:V,MATCH('Intensity Data'!$B99,'Saturation Data'!$C:$C,0))*INDEX('UEC Data'!V:V,MATCH('Intensity Data'!$B99,'UEC Data'!$C:$C,0))</f>
        <v>0.1374984013728773</v>
      </c>
      <c r="V99" t="str">
        <f t="shared" si="33"/>
        <v>HVAC</v>
      </c>
      <c r="AP99" s="5" t="s">
        <v>73</v>
      </c>
      <c r="AQ99" s="5" t="s">
        <v>3</v>
      </c>
      <c r="AR99" s="5" t="s">
        <v>11</v>
      </c>
      <c r="AS99" s="2">
        <f t="shared" si="17"/>
        <v>-0.42712626641587248</v>
      </c>
      <c r="AT99" s="2">
        <f t="shared" si="18"/>
        <v>-0.7978820488096301</v>
      </c>
      <c r="AU99" s="2" t="str">
        <f t="shared" si="19"/>
        <v>NA</v>
      </c>
      <c r="AV99" s="2">
        <f t="shared" si="20"/>
        <v>-1</v>
      </c>
      <c r="AW99" s="2" t="str">
        <f t="shared" si="21"/>
        <v>NA</v>
      </c>
      <c r="AX99" s="2" t="str">
        <f t="shared" si="22"/>
        <v>NA</v>
      </c>
      <c r="AY99" s="2">
        <f t="shared" si="23"/>
        <v>0.51426278677617643</v>
      </c>
      <c r="AZ99" s="2">
        <f t="shared" si="24"/>
        <v>-1</v>
      </c>
      <c r="BA99" s="2">
        <f t="shared" si="25"/>
        <v>-0.80059644942774089</v>
      </c>
      <c r="BB99" s="2">
        <f t="shared" si="26"/>
        <v>-0.99685830670592412</v>
      </c>
      <c r="BC99" s="2" t="str">
        <f t="shared" si="27"/>
        <v>NA</v>
      </c>
      <c r="BD99" s="2" t="str">
        <f t="shared" si="28"/>
        <v>NA</v>
      </c>
      <c r="BE99" s="2">
        <f t="shared" si="29"/>
        <v>-0.45674936875390226</v>
      </c>
      <c r="BF99" s="2">
        <f t="shared" si="30"/>
        <v>5.7001696597933131</v>
      </c>
      <c r="BG99" s="2" t="str">
        <f>IFERROR(#REF!/#REF!-1,"NA")</f>
        <v>NA</v>
      </c>
    </row>
    <row r="100" spans="1:59" x14ac:dyDescent="0.2">
      <c r="A100" t="str">
        <f t="shared" si="31"/>
        <v/>
      </c>
      <c r="B100" t="str">
        <f t="shared" si="32"/>
        <v>UT2021 CPAHeating_Electric Furnace</v>
      </c>
      <c r="C100" t="s">
        <v>117</v>
      </c>
      <c r="D100" t="s">
        <v>114</v>
      </c>
      <c r="E100" s="3" t="s">
        <v>74</v>
      </c>
      <c r="F100" s="3" t="s">
        <v>12</v>
      </c>
      <c r="G100" s="3" t="s">
        <v>13</v>
      </c>
      <c r="H100" s="7">
        <f>INDEX('Saturation Data'!I:I,MATCH('Intensity Data'!$B100,'Saturation Data'!$C:$C,0))*INDEX('UEC Data'!I:I,MATCH('Intensity Data'!$B100,'UEC Data'!$C:$C,0))</f>
        <v>0.10850461166744416</v>
      </c>
      <c r="I100" s="7">
        <f>INDEX('Saturation Data'!J:J,MATCH('Intensity Data'!$B100,'Saturation Data'!$C:$C,0))*INDEX('UEC Data'!J:J,MATCH('Intensity Data'!$B100,'UEC Data'!$C:$C,0))</f>
        <v>0.13787128354140285</v>
      </c>
      <c r="J100" s="7">
        <f>INDEX('Saturation Data'!K:K,MATCH('Intensity Data'!$B100,'Saturation Data'!$C:$C,0))*INDEX('UEC Data'!K:K,MATCH('Intensity Data'!$B100,'UEC Data'!$C:$C,0))</f>
        <v>0.13049406914979639</v>
      </c>
      <c r="K100" s="7">
        <f>INDEX('Saturation Data'!L:L,MATCH('Intensity Data'!$B100,'Saturation Data'!$C:$C,0))*INDEX('UEC Data'!L:L,MATCH('Intensity Data'!$B100,'UEC Data'!$C:$C,0))</f>
        <v>1.0215827679329565</v>
      </c>
      <c r="L100" s="7">
        <f>INDEX('Saturation Data'!M:M,MATCH('Intensity Data'!$B100,'Saturation Data'!$C:$C,0))*INDEX('UEC Data'!M:M,MATCH('Intensity Data'!$B100,'UEC Data'!$C:$C,0))</f>
        <v>1.3669719416107093</v>
      </c>
      <c r="M100" s="7">
        <f>INDEX('Saturation Data'!N:N,MATCH('Intensity Data'!$B100,'Saturation Data'!$C:$C,0))*INDEX('UEC Data'!N:N,MATCH('Intensity Data'!$B100,'UEC Data'!$C:$C,0))</f>
        <v>0.39388856388438903</v>
      </c>
      <c r="N100" s="7">
        <f>INDEX('Saturation Data'!O:O,MATCH('Intensity Data'!$B100,'Saturation Data'!$C:$C,0))*INDEX('UEC Data'!O:O,MATCH('Intensity Data'!$B100,'UEC Data'!$C:$C,0))</f>
        <v>0</v>
      </c>
      <c r="O100" s="7">
        <f>INDEX('Saturation Data'!P:P,MATCH('Intensity Data'!$B100,'Saturation Data'!$C:$C,0))*INDEX('UEC Data'!P:P,MATCH('Intensity Data'!$B100,'UEC Data'!$C:$C,0))</f>
        <v>0</v>
      </c>
      <c r="P100" s="7">
        <f>INDEX('Saturation Data'!Q:Q,MATCH('Intensity Data'!$B100,'Saturation Data'!$C:$C,0))*INDEX('UEC Data'!Q:Q,MATCH('Intensity Data'!$B100,'UEC Data'!$C:$C,0))</f>
        <v>0.74945929243785425</v>
      </c>
      <c r="Q100" s="7">
        <f>INDEX('Saturation Data'!R:R,MATCH('Intensity Data'!$B100,'Saturation Data'!$C:$C,0))*INDEX('UEC Data'!R:R,MATCH('Intensity Data'!$B100,'UEC Data'!$C:$C,0))</f>
        <v>0.61613585630414813</v>
      </c>
      <c r="R100" s="7">
        <f>INDEX('Saturation Data'!S:S,MATCH('Intensity Data'!$B100,'Saturation Data'!$C:$C,0))*INDEX('UEC Data'!S:S,MATCH('Intensity Data'!$B100,'UEC Data'!$C:$C,0))</f>
        <v>0.12693277187516888</v>
      </c>
      <c r="S100" s="7">
        <f>INDEX('Saturation Data'!T:T,MATCH('Intensity Data'!$B100,'Saturation Data'!$C:$C,0))*INDEX('UEC Data'!T:T,MATCH('Intensity Data'!$B100,'UEC Data'!$C:$C,0))</f>
        <v>6.1509697073432644E-2</v>
      </c>
      <c r="T100" s="7">
        <f>INDEX('Saturation Data'!U:U,MATCH('Intensity Data'!$B100,'Saturation Data'!$C:$C,0))*INDEX('UEC Data'!U:U,MATCH('Intensity Data'!$B100,'UEC Data'!$C:$C,0))</f>
        <v>4.9714037299478264E-2</v>
      </c>
      <c r="U100" s="7">
        <f>INDEX('Saturation Data'!V:V,MATCH('Intensity Data'!$B100,'Saturation Data'!$C:$C,0))*INDEX('UEC Data'!V:V,MATCH('Intensity Data'!$B100,'UEC Data'!$C:$C,0))</f>
        <v>0</v>
      </c>
      <c r="V100" t="str">
        <f t="shared" si="33"/>
        <v>HVAC</v>
      </c>
      <c r="AP100" s="5" t="s">
        <v>74</v>
      </c>
      <c r="AQ100" s="5" t="s">
        <v>12</v>
      </c>
      <c r="AR100" s="5" t="s">
        <v>13</v>
      </c>
      <c r="AS100" s="2">
        <f t="shared" si="17"/>
        <v>0.86875372004036744</v>
      </c>
      <c r="AT100" s="2">
        <f t="shared" si="18"/>
        <v>1.7969676653233932</v>
      </c>
      <c r="AU100" s="2">
        <f t="shared" si="19"/>
        <v>-0.13145356775504746</v>
      </c>
      <c r="AV100" s="2">
        <f t="shared" si="20"/>
        <v>30.0095310259466</v>
      </c>
      <c r="AW100" s="2">
        <f t="shared" si="21"/>
        <v>3.2721050858894269</v>
      </c>
      <c r="AX100" s="2">
        <f t="shared" si="22"/>
        <v>1.02119886672003E-2</v>
      </c>
      <c r="AY100" s="2">
        <f t="shared" si="23"/>
        <v>-1</v>
      </c>
      <c r="AZ100" s="2" t="str">
        <f t="shared" si="24"/>
        <v>NA</v>
      </c>
      <c r="BA100" s="2" t="str">
        <f t="shared" si="25"/>
        <v>NA</v>
      </c>
      <c r="BB100" s="2">
        <f t="shared" si="26"/>
        <v>19.496860033945453</v>
      </c>
      <c r="BC100" s="2">
        <f t="shared" si="27"/>
        <v>1.8980745641039785</v>
      </c>
      <c r="BD100" s="2">
        <f t="shared" si="28"/>
        <v>1.3962206550698468</v>
      </c>
      <c r="BE100" s="2">
        <f t="shared" si="29"/>
        <v>0.37763282201687098</v>
      </c>
      <c r="BF100" s="2">
        <f t="shared" si="30"/>
        <v>-1</v>
      </c>
      <c r="BG100" s="2" t="str">
        <f>IFERROR(#REF!/#REF!-1,"NA")</f>
        <v>NA</v>
      </c>
    </row>
    <row r="101" spans="1:59" x14ac:dyDescent="0.2">
      <c r="A101" t="str">
        <f t="shared" si="31"/>
        <v/>
      </c>
      <c r="B101" t="str">
        <f t="shared" si="32"/>
        <v>UT2021 CPAHeating_Electric Room Heat</v>
      </c>
      <c r="C101" t="s">
        <v>117</v>
      </c>
      <c r="D101" t="s">
        <v>114</v>
      </c>
      <c r="E101" s="3" t="s">
        <v>75</v>
      </c>
      <c r="F101" s="3" t="s">
        <v>12</v>
      </c>
      <c r="G101" s="3" t="s">
        <v>14</v>
      </c>
      <c r="H101" s="7">
        <f>INDEX('Saturation Data'!I:I,MATCH('Intensity Data'!$B101,'Saturation Data'!$C:$C,0))*INDEX('UEC Data'!I:I,MATCH('Intensity Data'!$B101,'UEC Data'!$C:$C,0))</f>
        <v>0</v>
      </c>
      <c r="I101" s="7">
        <f>INDEX('Saturation Data'!J:J,MATCH('Intensity Data'!$B101,'Saturation Data'!$C:$C,0))*INDEX('UEC Data'!J:J,MATCH('Intensity Data'!$B101,'UEC Data'!$C:$C,0))</f>
        <v>4.0455606318626068E-2</v>
      </c>
      <c r="J101" s="7">
        <f>INDEX('Saturation Data'!K:K,MATCH('Intensity Data'!$B101,'Saturation Data'!$C:$C,0))*INDEX('UEC Data'!K:K,MATCH('Intensity Data'!$B101,'UEC Data'!$C:$C,0))</f>
        <v>0</v>
      </c>
      <c r="K101" s="7">
        <f>INDEX('Saturation Data'!L:L,MATCH('Intensity Data'!$B101,'Saturation Data'!$C:$C,0))*INDEX('UEC Data'!L:L,MATCH('Intensity Data'!$B101,'UEC Data'!$C:$C,0))</f>
        <v>7.1472472869694603E-2</v>
      </c>
      <c r="L101" s="7">
        <f>INDEX('Saturation Data'!M:M,MATCH('Intensity Data'!$B101,'Saturation Data'!$C:$C,0))*INDEX('UEC Data'!M:M,MATCH('Intensity Data'!$B101,'UEC Data'!$C:$C,0))</f>
        <v>0.10265129135282898</v>
      </c>
      <c r="M101" s="7">
        <f>INDEX('Saturation Data'!N:N,MATCH('Intensity Data'!$B101,'Saturation Data'!$C:$C,0))*INDEX('UEC Data'!N:N,MATCH('Intensity Data'!$B101,'UEC Data'!$C:$C,0))</f>
        <v>0</v>
      </c>
      <c r="N101" s="7">
        <f>INDEX('Saturation Data'!O:O,MATCH('Intensity Data'!$B101,'Saturation Data'!$C:$C,0))*INDEX('UEC Data'!O:O,MATCH('Intensity Data'!$B101,'UEC Data'!$C:$C,0))</f>
        <v>1.3892958792285458E-2</v>
      </c>
      <c r="O101" s="7">
        <f>INDEX('Saturation Data'!P:P,MATCH('Intensity Data'!$B101,'Saturation Data'!$C:$C,0))*INDEX('UEC Data'!P:P,MATCH('Intensity Data'!$B101,'UEC Data'!$C:$C,0))</f>
        <v>0</v>
      </c>
      <c r="P101" s="7">
        <f>INDEX('Saturation Data'!Q:Q,MATCH('Intensity Data'!$B101,'Saturation Data'!$C:$C,0))*INDEX('UEC Data'!Q:Q,MATCH('Intensity Data'!$B101,'UEC Data'!$C:$C,0))</f>
        <v>0.10101874445135017</v>
      </c>
      <c r="Q101" s="7">
        <f>INDEX('Saturation Data'!R:R,MATCH('Intensity Data'!$B101,'Saturation Data'!$C:$C,0))*INDEX('UEC Data'!R:R,MATCH('Intensity Data'!$B101,'UEC Data'!$C:$C,0))</f>
        <v>1.025488950708352</v>
      </c>
      <c r="R101" s="7">
        <f>INDEX('Saturation Data'!S:S,MATCH('Intensity Data'!$B101,'Saturation Data'!$C:$C,0))*INDEX('UEC Data'!S:S,MATCH('Intensity Data'!$B101,'UEC Data'!$C:$C,0))</f>
        <v>1.8842471968274314E-2</v>
      </c>
      <c r="S101" s="7">
        <f>INDEX('Saturation Data'!T:T,MATCH('Intensity Data'!$B101,'Saturation Data'!$C:$C,0))*INDEX('UEC Data'!T:T,MATCH('Intensity Data'!$B101,'UEC Data'!$C:$C,0))</f>
        <v>9.1307762822906285E-3</v>
      </c>
      <c r="T101" s="7">
        <f>INDEX('Saturation Data'!U:U,MATCH('Intensity Data'!$B101,'Saturation Data'!$C:$C,0))*INDEX('UEC Data'!U:U,MATCH('Intensity Data'!$B101,'UEC Data'!$C:$C,0))</f>
        <v>1.4587602797599374E-2</v>
      </c>
      <c r="U101" s="7">
        <f>INDEX('Saturation Data'!V:V,MATCH('Intensity Data'!$B101,'Saturation Data'!$C:$C,0))*INDEX('UEC Data'!V:V,MATCH('Intensity Data'!$B101,'UEC Data'!$C:$C,0))</f>
        <v>2.0490377693109189E-2</v>
      </c>
      <c r="V101" t="str">
        <f t="shared" si="33"/>
        <v>HVAC</v>
      </c>
      <c r="AP101" s="5" t="s">
        <v>75</v>
      </c>
      <c r="AQ101" s="5" t="s">
        <v>12</v>
      </c>
      <c r="AR101" s="5" t="s">
        <v>14</v>
      </c>
      <c r="AS101" s="2">
        <f t="shared" si="17"/>
        <v>-1</v>
      </c>
      <c r="AT101" s="2">
        <f t="shared" si="18"/>
        <v>-0.95527721341137106</v>
      </c>
      <c r="AU101" s="2">
        <f t="shared" si="19"/>
        <v>-1</v>
      </c>
      <c r="AV101" s="2">
        <f t="shared" si="20"/>
        <v>-0.88177836469559601</v>
      </c>
      <c r="AW101" s="2">
        <f t="shared" si="21"/>
        <v>2.7172842518909395</v>
      </c>
      <c r="AX101" s="2">
        <f t="shared" si="22"/>
        <v>-1</v>
      </c>
      <c r="AY101" s="2">
        <f t="shared" si="23"/>
        <v>0.94721173852265661</v>
      </c>
      <c r="AZ101" s="2">
        <f t="shared" si="24"/>
        <v>-1</v>
      </c>
      <c r="BA101" s="2">
        <f t="shared" si="25"/>
        <v>-0.61362685629952241</v>
      </c>
      <c r="BB101" s="2">
        <f t="shared" si="26"/>
        <v>9.5412908355148041E-3</v>
      </c>
      <c r="BC101" s="2">
        <f t="shared" si="27"/>
        <v>-0.91648841939797188</v>
      </c>
      <c r="BD101" s="2">
        <f t="shared" si="28"/>
        <v>-0.93094995661784141</v>
      </c>
      <c r="BE101" s="2">
        <f t="shared" si="29"/>
        <v>-0.97797200895083369</v>
      </c>
      <c r="BF101" s="2">
        <f t="shared" si="30"/>
        <v>-0.96254539151548013</v>
      </c>
      <c r="BG101" s="2" t="str">
        <f>IFERROR(#REF!/#REF!-1,"NA")</f>
        <v>NA</v>
      </c>
    </row>
    <row r="102" spans="1:59" x14ac:dyDescent="0.2">
      <c r="A102" t="str">
        <f t="shared" si="31"/>
        <v/>
      </c>
      <c r="B102" t="str">
        <f t="shared" si="32"/>
        <v>UT2021 CPAHeating_PTHP</v>
      </c>
      <c r="C102" t="s">
        <v>117</v>
      </c>
      <c r="D102" t="s">
        <v>114</v>
      </c>
      <c r="E102" s="3" t="s">
        <v>76</v>
      </c>
      <c r="F102" s="3" t="s">
        <v>12</v>
      </c>
      <c r="G102" s="3" t="s">
        <v>8</v>
      </c>
      <c r="H102" s="7">
        <f>INDEX('Saturation Data'!I:I,MATCH('Intensity Data'!$B102,'Saturation Data'!$C:$C,0))*INDEX('UEC Data'!I:I,MATCH('Intensity Data'!$B102,'UEC Data'!$C:$C,0))</f>
        <v>6.1899317520931457E-3</v>
      </c>
      <c r="I102" s="7">
        <f>INDEX('Saturation Data'!J:J,MATCH('Intensity Data'!$B102,'Saturation Data'!$C:$C,0))*INDEX('UEC Data'!J:J,MATCH('Intensity Data'!$B102,'UEC Data'!$C:$C,0))</f>
        <v>1.4246909988932681E-2</v>
      </c>
      <c r="J102" s="7">
        <f>INDEX('Saturation Data'!K:K,MATCH('Intensity Data'!$B102,'Saturation Data'!$C:$C,0))*INDEX('UEC Data'!K:K,MATCH('Intensity Data'!$B102,'UEC Data'!$C:$C,0))</f>
        <v>1.9424149589077455E-3</v>
      </c>
      <c r="K102" s="7">
        <f>INDEX('Saturation Data'!L:L,MATCH('Intensity Data'!$B102,'Saturation Data'!$C:$C,0))*INDEX('UEC Data'!L:L,MATCH('Intensity Data'!$B102,'UEC Data'!$C:$C,0))</f>
        <v>1.0847034835652648E-2</v>
      </c>
      <c r="L102" s="7">
        <f>INDEX('Saturation Data'!M:M,MATCH('Intensity Data'!$B102,'Saturation Data'!$C:$C,0))*INDEX('UEC Data'!M:M,MATCH('Intensity Data'!$B102,'UEC Data'!$C:$C,0))</f>
        <v>4.1620461918543412E-2</v>
      </c>
      <c r="M102" s="7">
        <f>INDEX('Saturation Data'!N:N,MATCH('Intensity Data'!$B102,'Saturation Data'!$C:$C,0))*INDEX('UEC Data'!N:N,MATCH('Intensity Data'!$B102,'UEC Data'!$C:$C,0))</f>
        <v>3.3976240637893004E-3</v>
      </c>
      <c r="N102" s="7">
        <f>INDEX('Saturation Data'!O:O,MATCH('Intensity Data'!$B102,'Saturation Data'!$C:$C,0))*INDEX('UEC Data'!O:O,MATCH('Intensity Data'!$B102,'UEC Data'!$C:$C,0))</f>
        <v>0</v>
      </c>
      <c r="O102" s="7">
        <f>INDEX('Saturation Data'!P:P,MATCH('Intensity Data'!$B102,'Saturation Data'!$C:$C,0))*INDEX('UEC Data'!P:P,MATCH('Intensity Data'!$B102,'UEC Data'!$C:$C,0))</f>
        <v>0.16838099217715785</v>
      </c>
      <c r="P102" s="7">
        <f>INDEX('Saturation Data'!Q:Q,MATCH('Intensity Data'!$B102,'Saturation Data'!$C:$C,0))*INDEX('UEC Data'!Q:Q,MATCH('Intensity Data'!$B102,'UEC Data'!$C:$C,0))</f>
        <v>6.9709204310469813E-2</v>
      </c>
      <c r="Q102" s="7">
        <f>INDEX('Saturation Data'!R:R,MATCH('Intensity Data'!$B102,'Saturation Data'!$C:$C,0))*INDEX('UEC Data'!R:R,MATCH('Intensity Data'!$B102,'UEC Data'!$C:$C,0))</f>
        <v>0.58482323137145342</v>
      </c>
      <c r="R102" s="7">
        <f>INDEX('Saturation Data'!S:S,MATCH('Intensity Data'!$B102,'Saturation Data'!$C:$C,0))*INDEX('UEC Data'!S:S,MATCH('Intensity Data'!$B102,'UEC Data'!$C:$C,0))</f>
        <v>7.3099090460239206E-3</v>
      </c>
      <c r="S102" s="7">
        <f>INDEX('Saturation Data'!T:T,MATCH('Intensity Data'!$B102,'Saturation Data'!$C:$C,0))*INDEX('UEC Data'!T:T,MATCH('Intensity Data'!$B102,'UEC Data'!$C:$C,0))</f>
        <v>1.9081059491397412E-3</v>
      </c>
      <c r="T102" s="7">
        <f>INDEX('Saturation Data'!U:U,MATCH('Intensity Data'!$B102,'Saturation Data'!$C:$C,0))*INDEX('UEC Data'!U:U,MATCH('Intensity Data'!$B102,'UEC Data'!$C:$C,0))</f>
        <v>5.4484095577950614E-3</v>
      </c>
      <c r="U102" s="7">
        <f>INDEX('Saturation Data'!V:V,MATCH('Intensity Data'!$B102,'Saturation Data'!$C:$C,0))*INDEX('UEC Data'!V:V,MATCH('Intensity Data'!$B102,'UEC Data'!$C:$C,0))</f>
        <v>8.9292297653626604E-2</v>
      </c>
      <c r="V102" t="str">
        <f t="shared" si="33"/>
        <v>HVAC</v>
      </c>
      <c r="AP102" s="5" t="s">
        <v>76</v>
      </c>
      <c r="AQ102" s="5" t="s">
        <v>12</v>
      </c>
      <c r="AR102" s="5" t="s">
        <v>8</v>
      </c>
      <c r="AS102" s="2">
        <f t="shared" si="17"/>
        <v>-0.77603461434437526</v>
      </c>
      <c r="AT102" s="2">
        <f t="shared" si="18"/>
        <v>-0.5688023020323788</v>
      </c>
      <c r="AU102" s="2">
        <f t="shared" si="19"/>
        <v>-0.92134669982914508</v>
      </c>
      <c r="AV102" s="2">
        <f t="shared" si="20"/>
        <v>-0.67851898032270852</v>
      </c>
      <c r="AW102" s="2">
        <f t="shared" si="21"/>
        <v>-0.35168375173358857</v>
      </c>
      <c r="AX102" s="2">
        <f t="shared" si="22"/>
        <v>-0.80984201591222527</v>
      </c>
      <c r="AY102" s="2" t="str">
        <f t="shared" si="23"/>
        <v>NA</v>
      </c>
      <c r="AZ102" s="2">
        <f t="shared" si="24"/>
        <v>0.37436439857122217</v>
      </c>
      <c r="BA102" s="2">
        <f t="shared" si="25"/>
        <v>0.14949437921189257</v>
      </c>
      <c r="BB102" s="2">
        <f t="shared" si="26"/>
        <v>1.6367656817436829</v>
      </c>
      <c r="BC102" s="2">
        <f t="shared" si="27"/>
        <v>-0.50576516142377259</v>
      </c>
      <c r="BD102" s="2">
        <f t="shared" si="28"/>
        <v>-0.61910955947854496</v>
      </c>
      <c r="BE102" s="2">
        <f t="shared" si="29"/>
        <v>-0.72187905884608417</v>
      </c>
      <c r="BF102" s="2">
        <f t="shared" si="30"/>
        <v>0.14025016480220853</v>
      </c>
      <c r="BG102" s="2" t="str">
        <f>IFERROR(#REF!/#REF!-1,"NA")</f>
        <v>NA</v>
      </c>
    </row>
    <row r="103" spans="1:59" x14ac:dyDescent="0.2">
      <c r="A103" t="str">
        <f t="shared" si="31"/>
        <v/>
      </c>
      <c r="B103" t="str">
        <f t="shared" si="32"/>
        <v>UT2021 CPAHeating_Air-Source Heat Pump</v>
      </c>
      <c r="C103" t="s">
        <v>117</v>
      </c>
      <c r="D103" t="s">
        <v>114</v>
      </c>
      <c r="E103" s="3" t="s">
        <v>77</v>
      </c>
      <c r="F103" s="3" t="s">
        <v>12</v>
      </c>
      <c r="G103" s="3" t="s">
        <v>10</v>
      </c>
      <c r="H103" s="7">
        <f>INDEX('Saturation Data'!I:I,MATCH('Intensity Data'!$B103,'Saturation Data'!$C:$C,0))*INDEX('UEC Data'!I:I,MATCH('Intensity Data'!$B103,'UEC Data'!$C:$C,0))</f>
        <v>8.920519052892413E-2</v>
      </c>
      <c r="I103" s="7">
        <f>INDEX('Saturation Data'!J:J,MATCH('Intensity Data'!$B103,'Saturation Data'!$C:$C,0))*INDEX('UEC Data'!J:J,MATCH('Intensity Data'!$B103,'UEC Data'!$C:$C,0))</f>
        <v>0.31466798740754975</v>
      </c>
      <c r="J103" s="7">
        <f>INDEX('Saturation Data'!K:K,MATCH('Intensity Data'!$B103,'Saturation Data'!$C:$C,0))*INDEX('UEC Data'!K:K,MATCH('Intensity Data'!$B103,'UEC Data'!$C:$C,0))</f>
        <v>6.8349587215669694E-2</v>
      </c>
      <c r="K103" s="7">
        <f>INDEX('Saturation Data'!L:L,MATCH('Intensity Data'!$B103,'Saturation Data'!$C:$C,0))*INDEX('UEC Data'!L:L,MATCH('Intensity Data'!$B103,'UEC Data'!$C:$C,0))</f>
        <v>7.3940363826533892E-2</v>
      </c>
      <c r="L103" s="7">
        <f>INDEX('Saturation Data'!M:M,MATCH('Intensity Data'!$B103,'Saturation Data'!$C:$C,0))*INDEX('UEC Data'!M:M,MATCH('Intensity Data'!$B103,'UEC Data'!$C:$C,0))</f>
        <v>0.14006510820999588</v>
      </c>
      <c r="M103" s="7">
        <f>INDEX('Saturation Data'!N:N,MATCH('Intensity Data'!$B103,'Saturation Data'!$C:$C,0))*INDEX('UEC Data'!N:N,MATCH('Intensity Data'!$B103,'UEC Data'!$C:$C,0))</f>
        <v>0</v>
      </c>
      <c r="N103" s="7">
        <f>INDEX('Saturation Data'!O:O,MATCH('Intensity Data'!$B103,'Saturation Data'!$C:$C,0))*INDEX('UEC Data'!O:O,MATCH('Intensity Data'!$B103,'UEC Data'!$C:$C,0))</f>
        <v>5.0665722270187605E-2</v>
      </c>
      <c r="O103" s="7">
        <f>INDEX('Saturation Data'!P:P,MATCH('Intensity Data'!$B103,'Saturation Data'!$C:$C,0))*INDEX('UEC Data'!P:P,MATCH('Intensity Data'!$B103,'UEC Data'!$C:$C,0))</f>
        <v>1.0544047948027397E-2</v>
      </c>
      <c r="P103" s="7">
        <f>INDEX('Saturation Data'!Q:Q,MATCH('Intensity Data'!$B103,'Saturation Data'!$C:$C,0))*INDEX('UEC Data'!Q:Q,MATCH('Intensity Data'!$B103,'UEC Data'!$C:$C,0))</f>
        <v>0.2100863499517798</v>
      </c>
      <c r="Q103" s="7">
        <f>INDEX('Saturation Data'!R:R,MATCH('Intensity Data'!$B103,'Saturation Data'!$C:$C,0))*INDEX('UEC Data'!R:R,MATCH('Intensity Data'!$B103,'UEC Data'!$C:$C,0))</f>
        <v>0.290028127437362</v>
      </c>
      <c r="R103" s="7">
        <f>INDEX('Saturation Data'!S:S,MATCH('Intensity Data'!$B103,'Saturation Data'!$C:$C,0))*INDEX('UEC Data'!S:S,MATCH('Intensity Data'!$B103,'UEC Data'!$C:$C,0))</f>
        <v>3.701027188044792E-2</v>
      </c>
      <c r="S103" s="7">
        <f>INDEX('Saturation Data'!T:T,MATCH('Intensity Data'!$B103,'Saturation Data'!$C:$C,0))*INDEX('UEC Data'!T:T,MATCH('Intensity Data'!$B103,'UEC Data'!$C:$C,0))</f>
        <v>4.9984779281268966E-2</v>
      </c>
      <c r="T103" s="7">
        <f>INDEX('Saturation Data'!U:U,MATCH('Intensity Data'!$B103,'Saturation Data'!$C:$C,0))*INDEX('UEC Data'!U:U,MATCH('Intensity Data'!$B103,'UEC Data'!$C:$C,0))</f>
        <v>0.12033767823726306</v>
      </c>
      <c r="U103" s="7">
        <f>INDEX('Saturation Data'!V:V,MATCH('Intensity Data'!$B103,'Saturation Data'!$C:$C,0))*INDEX('UEC Data'!V:V,MATCH('Intensity Data'!$B103,'UEC Data'!$C:$C,0))</f>
        <v>0.13910058516034718</v>
      </c>
      <c r="V103" t="str">
        <f t="shared" si="33"/>
        <v>HVAC</v>
      </c>
      <c r="AP103" s="5" t="s">
        <v>77</v>
      </c>
      <c r="AQ103" s="5" t="s">
        <v>12</v>
      </c>
      <c r="AR103" s="5" t="s">
        <v>10</v>
      </c>
      <c r="AS103" s="2">
        <f t="shared" si="17"/>
        <v>-0.84765368575544531</v>
      </c>
      <c r="AT103" s="2">
        <f t="shared" si="18"/>
        <v>-0.55047370539878226</v>
      </c>
      <c r="AU103" s="2">
        <f t="shared" si="19"/>
        <v>-0.57646522918726095</v>
      </c>
      <c r="AV103" s="2">
        <f t="shared" si="20"/>
        <v>-0.89656377306359203</v>
      </c>
      <c r="AW103" s="2">
        <f t="shared" si="21"/>
        <v>-0.54075787016877253</v>
      </c>
      <c r="AX103" s="2">
        <f t="shared" si="22"/>
        <v>-1</v>
      </c>
      <c r="AY103" s="2">
        <f t="shared" si="23"/>
        <v>9.2593831574612429E-2</v>
      </c>
      <c r="AZ103" s="2">
        <f t="shared" si="24"/>
        <v>-0.97920732149948086</v>
      </c>
      <c r="BA103" s="2">
        <f t="shared" si="25"/>
        <v>-0.16303211141635843</v>
      </c>
      <c r="BB103" s="2">
        <f t="shared" si="26"/>
        <v>2.0134309716644334</v>
      </c>
      <c r="BC103" s="2">
        <f t="shared" si="27"/>
        <v>-0.60625708136503564</v>
      </c>
      <c r="BD103" s="2">
        <f t="shared" si="28"/>
        <v>-0.42680647955362672</v>
      </c>
      <c r="BE103" s="2">
        <f t="shared" si="29"/>
        <v>-0.71005718092374626</v>
      </c>
      <c r="BF103" s="2">
        <f t="shared" si="30"/>
        <v>-0.24468896563464271</v>
      </c>
      <c r="BG103" s="2" t="str">
        <f>IFERROR(#REF!/#REF!-1,"NA")</f>
        <v>NA</v>
      </c>
    </row>
    <row r="104" spans="1:59" x14ac:dyDescent="0.2">
      <c r="A104" t="str">
        <f t="shared" si="31"/>
        <v/>
      </c>
      <c r="B104" t="str">
        <f t="shared" si="32"/>
        <v>UT2021 CPAHeating_Geothermal Heat Pump</v>
      </c>
      <c r="C104" t="s">
        <v>117</v>
      </c>
      <c r="D104" t="s">
        <v>114</v>
      </c>
      <c r="E104" s="3" t="s">
        <v>78</v>
      </c>
      <c r="F104" s="3" t="s">
        <v>12</v>
      </c>
      <c r="G104" s="3" t="s">
        <v>11</v>
      </c>
      <c r="H104" s="7">
        <f>INDEX('Saturation Data'!I:I,MATCH('Intensity Data'!$B104,'Saturation Data'!$C:$C,0))*INDEX('UEC Data'!I:I,MATCH('Intensity Data'!$B104,'UEC Data'!$C:$C,0))</f>
        <v>5.340592230282714E-2</v>
      </c>
      <c r="I104" s="7">
        <f>INDEX('Saturation Data'!J:J,MATCH('Intensity Data'!$B104,'Saturation Data'!$C:$C,0))*INDEX('UEC Data'!J:J,MATCH('Intensity Data'!$B104,'UEC Data'!$C:$C,0))</f>
        <v>6.3639862204166148E-2</v>
      </c>
      <c r="J104" s="7">
        <f>INDEX('Saturation Data'!K:K,MATCH('Intensity Data'!$B104,'Saturation Data'!$C:$C,0))*INDEX('UEC Data'!K:K,MATCH('Intensity Data'!$B104,'UEC Data'!$C:$C,0))</f>
        <v>0</v>
      </c>
      <c r="K104" s="7">
        <f>INDEX('Saturation Data'!L:L,MATCH('Intensity Data'!$B104,'Saturation Data'!$C:$C,0))*INDEX('UEC Data'!L:L,MATCH('Intensity Data'!$B104,'UEC Data'!$C:$C,0))</f>
        <v>0</v>
      </c>
      <c r="L104" s="7">
        <f>INDEX('Saturation Data'!M:M,MATCH('Intensity Data'!$B104,'Saturation Data'!$C:$C,0))*INDEX('UEC Data'!M:M,MATCH('Intensity Data'!$B104,'UEC Data'!$C:$C,0))</f>
        <v>0</v>
      </c>
      <c r="M104" s="7">
        <f>INDEX('Saturation Data'!N:N,MATCH('Intensity Data'!$B104,'Saturation Data'!$C:$C,0))*INDEX('UEC Data'!N:N,MATCH('Intensity Data'!$B104,'UEC Data'!$C:$C,0))</f>
        <v>0</v>
      </c>
      <c r="N104" s="7">
        <f>INDEX('Saturation Data'!O:O,MATCH('Intensity Data'!$B104,'Saturation Data'!$C:$C,0))*INDEX('UEC Data'!O:O,MATCH('Intensity Data'!$B104,'UEC Data'!$C:$C,0))</f>
        <v>0.1321968273618013</v>
      </c>
      <c r="O104" s="7">
        <f>INDEX('Saturation Data'!P:P,MATCH('Intensity Data'!$B104,'Saturation Data'!$C:$C,0))*INDEX('UEC Data'!P:P,MATCH('Intensity Data'!$B104,'UEC Data'!$C:$C,0))</f>
        <v>0</v>
      </c>
      <c r="P104" s="7">
        <f>INDEX('Saturation Data'!Q:Q,MATCH('Intensity Data'!$B104,'Saturation Data'!$C:$C,0))*INDEX('UEC Data'!Q:Q,MATCH('Intensity Data'!$B104,'UEC Data'!$C:$C,0))</f>
        <v>3.1995906593511619E-2</v>
      </c>
      <c r="Q104" s="7">
        <f>INDEX('Saturation Data'!R:R,MATCH('Intensity Data'!$B104,'Saturation Data'!$C:$C,0))*INDEX('UEC Data'!R:R,MATCH('Intensity Data'!$B104,'UEC Data'!$C:$C,0))</f>
        <v>1.0318786741338873E-3</v>
      </c>
      <c r="R104" s="7">
        <f>INDEX('Saturation Data'!S:S,MATCH('Intensity Data'!$B104,'Saturation Data'!$C:$C,0))*INDEX('UEC Data'!S:S,MATCH('Intensity Data'!$B104,'UEC Data'!$C:$C,0))</f>
        <v>0</v>
      </c>
      <c r="S104" s="7">
        <f>INDEX('Saturation Data'!T:T,MATCH('Intensity Data'!$B104,'Saturation Data'!$C:$C,0))*INDEX('UEC Data'!T:T,MATCH('Intensity Data'!$B104,'UEC Data'!$C:$C,0))</f>
        <v>0</v>
      </c>
      <c r="T104" s="7">
        <f>INDEX('Saturation Data'!U:U,MATCH('Intensity Data'!$B104,'Saturation Data'!$C:$C,0))*INDEX('UEC Data'!U:U,MATCH('Intensity Data'!$B104,'UEC Data'!$C:$C,0))</f>
        <v>2.5527064641493E-2</v>
      </c>
      <c r="U104" s="7">
        <f>INDEX('Saturation Data'!V:V,MATCH('Intensity Data'!$B104,'Saturation Data'!$C:$C,0))*INDEX('UEC Data'!V:V,MATCH('Intensity Data'!$B104,'UEC Data'!$C:$C,0))</f>
        <v>0.13170075357356714</v>
      </c>
      <c r="V104" t="str">
        <f t="shared" si="33"/>
        <v>HVAC</v>
      </c>
      <c r="AP104" s="5" t="s">
        <v>78</v>
      </c>
      <c r="AQ104" s="5" t="s">
        <v>12</v>
      </c>
      <c r="AR104" s="5" t="s">
        <v>11</v>
      </c>
      <c r="AS104" s="2">
        <f t="shared" si="17"/>
        <v>-0.80419954001391869</v>
      </c>
      <c r="AT104" s="2">
        <f t="shared" si="18"/>
        <v>-0.78972348824446281</v>
      </c>
      <c r="AU104" s="2" t="str">
        <f t="shared" si="19"/>
        <v>NA</v>
      </c>
      <c r="AV104" s="2">
        <f t="shared" si="20"/>
        <v>-1</v>
      </c>
      <c r="AW104" s="2" t="str">
        <f t="shared" si="21"/>
        <v>NA</v>
      </c>
      <c r="AX104" s="2" t="str">
        <f t="shared" si="22"/>
        <v>NA</v>
      </c>
      <c r="AY104" s="2">
        <f t="shared" si="23"/>
        <v>1.7059583231656039</v>
      </c>
      <c r="AZ104" s="2">
        <f t="shared" si="24"/>
        <v>-1</v>
      </c>
      <c r="BA104" s="2">
        <f t="shared" si="25"/>
        <v>-0.76618280510686398</v>
      </c>
      <c r="BB104" s="2">
        <f t="shared" si="26"/>
        <v>-0.98622607667949846</v>
      </c>
      <c r="BC104" s="2" t="str">
        <f t="shared" si="27"/>
        <v>NA</v>
      </c>
      <c r="BD104" s="2" t="str">
        <f t="shared" si="28"/>
        <v>NA</v>
      </c>
      <c r="BE104" s="2">
        <f t="shared" si="29"/>
        <v>-0.86796348016708036</v>
      </c>
      <c r="BF104" s="2">
        <f t="shared" si="30"/>
        <v>3.5939727116444251</v>
      </c>
      <c r="BG104" s="2" t="str">
        <f>IFERROR(#REF!/#REF!-1,"NA")</f>
        <v>NA</v>
      </c>
    </row>
    <row r="105" spans="1:59" x14ac:dyDescent="0.2">
      <c r="A105" t="str">
        <f t="shared" si="31"/>
        <v/>
      </c>
      <c r="B105" t="str">
        <f t="shared" si="32"/>
        <v>UT2021 CPAVentilation_Ventilation</v>
      </c>
      <c r="C105" t="s">
        <v>117</v>
      </c>
      <c r="D105" t="s">
        <v>114</v>
      </c>
      <c r="E105" s="3" t="s">
        <v>79</v>
      </c>
      <c r="F105" s="3" t="s">
        <v>15</v>
      </c>
      <c r="G105" s="3" t="s">
        <v>15</v>
      </c>
      <c r="H105" s="7">
        <f>INDEX('Saturation Data'!I:I,MATCH('Intensity Data'!$B105,'Saturation Data'!$C:$C,0))*INDEX('UEC Data'!I:I,MATCH('Intensity Data'!$B105,'UEC Data'!$C:$C,0))</f>
        <v>3.3131287928981052</v>
      </c>
      <c r="I105" s="7">
        <f>INDEX('Saturation Data'!J:J,MATCH('Intensity Data'!$B105,'Saturation Data'!$C:$C,0))*INDEX('UEC Data'!J:J,MATCH('Intensity Data'!$B105,'UEC Data'!$C:$C,0))</f>
        <v>2.6776248235150168</v>
      </c>
      <c r="J105" s="7">
        <f>INDEX('Saturation Data'!K:K,MATCH('Intensity Data'!$B105,'Saturation Data'!$C:$C,0))*INDEX('UEC Data'!K:K,MATCH('Intensity Data'!$B105,'UEC Data'!$C:$C,0))</f>
        <v>3.0801735217697059</v>
      </c>
      <c r="K105" s="7">
        <f>INDEX('Saturation Data'!L:L,MATCH('Intensity Data'!$B105,'Saturation Data'!$C:$C,0))*INDEX('UEC Data'!L:L,MATCH('Intensity Data'!$B105,'UEC Data'!$C:$C,0))</f>
        <v>2.5377911282435988</v>
      </c>
      <c r="L105" s="7">
        <f>INDEX('Saturation Data'!M:M,MATCH('Intensity Data'!$B105,'Saturation Data'!$C:$C,0))*INDEX('UEC Data'!M:M,MATCH('Intensity Data'!$B105,'UEC Data'!$C:$C,0))</f>
        <v>4.8329165360047694</v>
      </c>
      <c r="M105" s="7">
        <f>INDEX('Saturation Data'!N:N,MATCH('Intensity Data'!$B105,'Saturation Data'!$C:$C,0))*INDEX('UEC Data'!N:N,MATCH('Intensity Data'!$B105,'UEC Data'!$C:$C,0))</f>
        <v>2.7043340715203357</v>
      </c>
      <c r="N105" s="7">
        <f>INDEX('Saturation Data'!O:O,MATCH('Intensity Data'!$B105,'Saturation Data'!$C:$C,0))*INDEX('UEC Data'!O:O,MATCH('Intensity Data'!$B105,'UEC Data'!$C:$C,0))</f>
        <v>4.7852085823060539</v>
      </c>
      <c r="O105" s="7">
        <f>INDEX('Saturation Data'!P:P,MATCH('Intensity Data'!$B105,'Saturation Data'!$C:$C,0))*INDEX('UEC Data'!P:P,MATCH('Intensity Data'!$B105,'UEC Data'!$C:$C,0))</f>
        <v>3.5254617681476637</v>
      </c>
      <c r="P105" s="7">
        <f>INDEX('Saturation Data'!Q:Q,MATCH('Intensity Data'!$B105,'Saturation Data'!$C:$C,0))*INDEX('UEC Data'!Q:Q,MATCH('Intensity Data'!$B105,'UEC Data'!$C:$C,0))</f>
        <v>1.0619270414051845</v>
      </c>
      <c r="Q105" s="7">
        <f>INDEX('Saturation Data'!R:R,MATCH('Intensity Data'!$B105,'Saturation Data'!$C:$C,0))*INDEX('UEC Data'!R:R,MATCH('Intensity Data'!$B105,'UEC Data'!$C:$C,0))</f>
        <v>1.6875460872095871</v>
      </c>
      <c r="R105" s="7">
        <f>INDEX('Saturation Data'!S:S,MATCH('Intensity Data'!$B105,'Saturation Data'!$C:$C,0))*INDEX('UEC Data'!S:S,MATCH('Intensity Data'!$B105,'UEC Data'!$C:$C,0))</f>
        <v>0.5665697454077534</v>
      </c>
      <c r="S105" s="7">
        <f>INDEX('Saturation Data'!T:T,MATCH('Intensity Data'!$B105,'Saturation Data'!$C:$C,0))*INDEX('UEC Data'!T:T,MATCH('Intensity Data'!$B105,'UEC Data'!$C:$C,0))</f>
        <v>1.0593836263691976</v>
      </c>
      <c r="T105" s="7">
        <f>INDEX('Saturation Data'!U:U,MATCH('Intensity Data'!$B105,'Saturation Data'!$C:$C,0))*INDEX('UEC Data'!U:U,MATCH('Intensity Data'!$B105,'UEC Data'!$C:$C,0))</f>
        <v>33.131287928981052</v>
      </c>
      <c r="U105" s="7">
        <f>INDEX('Saturation Data'!V:V,MATCH('Intensity Data'!$B105,'Saturation Data'!$C:$C,0))*INDEX('UEC Data'!V:V,MATCH('Intensity Data'!$B105,'UEC Data'!$C:$C,0))</f>
        <v>1.4038363552691893</v>
      </c>
      <c r="V105" t="str">
        <f t="shared" si="33"/>
        <v>HVAC</v>
      </c>
      <c r="AP105" s="5" t="s">
        <v>79</v>
      </c>
      <c r="AQ105" s="5" t="s">
        <v>15</v>
      </c>
      <c r="AR105" s="5" t="s">
        <v>15</v>
      </c>
      <c r="AS105" s="2">
        <f t="shared" si="17"/>
        <v>0.1199359443454231</v>
      </c>
      <c r="AT105" s="2">
        <f t="shared" si="18"/>
        <v>1.2796605018104739</v>
      </c>
      <c r="AU105" s="2">
        <f t="shared" si="19"/>
        <v>4.1190143059136819E-2</v>
      </c>
      <c r="AV105" s="2">
        <f t="shared" si="20"/>
        <v>1.1606097112990579</v>
      </c>
      <c r="AW105" s="2">
        <f t="shared" si="21"/>
        <v>1.2719092573859379</v>
      </c>
      <c r="AX105" s="2">
        <f t="shared" si="22"/>
        <v>0.3436014234211866</v>
      </c>
      <c r="AY105" s="2">
        <f t="shared" si="23"/>
        <v>0.38224994837555415</v>
      </c>
      <c r="AZ105" s="2">
        <f t="shared" si="24"/>
        <v>1.3885938382243372</v>
      </c>
      <c r="BA105" s="2">
        <f t="shared" si="25"/>
        <v>0.46887790354407843</v>
      </c>
      <c r="BB105" s="2">
        <f t="shared" si="26"/>
        <v>0.90148521128429815</v>
      </c>
      <c r="BC105" s="2">
        <f t="shared" si="27"/>
        <v>1.5485451587949637</v>
      </c>
      <c r="BD105" s="2">
        <f t="shared" si="28"/>
        <v>0.55750081340397561</v>
      </c>
      <c r="BE105" s="2">
        <f t="shared" si="29"/>
        <v>0.30528664842123909</v>
      </c>
      <c r="BF105" s="2">
        <f t="shared" si="30"/>
        <v>1.0953551619847444</v>
      </c>
      <c r="BG105" s="2" t="str">
        <f>IFERROR(#REF!/#REF!-1,"NA")</f>
        <v>NA</v>
      </c>
    </row>
    <row r="106" spans="1:59" x14ac:dyDescent="0.2">
      <c r="A106" t="str">
        <f t="shared" si="31"/>
        <v/>
      </c>
      <c r="B106" t="str">
        <f t="shared" si="32"/>
        <v>UT2021 CPAWater Heating_Water Heater</v>
      </c>
      <c r="C106" t="s">
        <v>117</v>
      </c>
      <c r="D106" t="s">
        <v>114</v>
      </c>
      <c r="E106" s="3" t="s">
        <v>80</v>
      </c>
      <c r="F106" s="3" t="s">
        <v>16</v>
      </c>
      <c r="G106" s="3" t="s">
        <v>17</v>
      </c>
      <c r="H106" s="7">
        <f>INDEX('Saturation Data'!I:I,MATCH('Intensity Data'!$B106,'Saturation Data'!$C:$C,0))*INDEX('UEC Data'!I:I,MATCH('Intensity Data'!$B106,'UEC Data'!$C:$C,0))</f>
        <v>0.46857662812873985</v>
      </c>
      <c r="I106" s="7">
        <f>INDEX('Saturation Data'!J:J,MATCH('Intensity Data'!$B106,'Saturation Data'!$C:$C,0))*INDEX('UEC Data'!J:J,MATCH('Intensity Data'!$B106,'UEC Data'!$C:$C,0))</f>
        <v>0.28231909391222504</v>
      </c>
      <c r="J106" s="7">
        <f>INDEX('Saturation Data'!K:K,MATCH('Intensity Data'!$B106,'Saturation Data'!$C:$C,0))*INDEX('UEC Data'!K:K,MATCH('Intensity Data'!$B106,'UEC Data'!$C:$C,0))</f>
        <v>0.2817244893101471</v>
      </c>
      <c r="K106" s="7">
        <f>INDEX('Saturation Data'!L:L,MATCH('Intensity Data'!$B106,'Saturation Data'!$C:$C,0))*INDEX('UEC Data'!L:L,MATCH('Intensity Data'!$B106,'UEC Data'!$C:$C,0))</f>
        <v>0.29289274279256244</v>
      </c>
      <c r="L106" s="7">
        <f>INDEX('Saturation Data'!M:M,MATCH('Intensity Data'!$B106,'Saturation Data'!$C:$C,0))*INDEX('UEC Data'!M:M,MATCH('Intensity Data'!$B106,'UEC Data'!$C:$C,0))</f>
        <v>2.9442226525451263</v>
      </c>
      <c r="M106" s="7">
        <f>INDEX('Saturation Data'!N:N,MATCH('Intensity Data'!$B106,'Saturation Data'!$C:$C,0))*INDEX('UEC Data'!N:N,MATCH('Intensity Data'!$B106,'UEC Data'!$C:$C,0))</f>
        <v>1.4393062467673534</v>
      </c>
      <c r="N106" s="7">
        <f>INDEX('Saturation Data'!O:O,MATCH('Intensity Data'!$B106,'Saturation Data'!$C:$C,0))*INDEX('UEC Data'!O:O,MATCH('Intensity Data'!$B106,'UEC Data'!$C:$C,0))</f>
        <v>7.5589532344436342E-2</v>
      </c>
      <c r="O106" s="7">
        <f>INDEX('Saturation Data'!P:P,MATCH('Intensity Data'!$B106,'Saturation Data'!$C:$C,0))*INDEX('UEC Data'!P:P,MATCH('Intensity Data'!$B106,'UEC Data'!$C:$C,0))</f>
        <v>0.49078738589440118</v>
      </c>
      <c r="P106" s="7">
        <f>INDEX('Saturation Data'!Q:Q,MATCH('Intensity Data'!$B106,'Saturation Data'!$C:$C,0))*INDEX('UEC Data'!Q:Q,MATCH('Intensity Data'!$B106,'UEC Data'!$C:$C,0))</f>
        <v>0.19088614361249201</v>
      </c>
      <c r="Q106" s="7">
        <f>INDEX('Saturation Data'!R:R,MATCH('Intensity Data'!$B106,'Saturation Data'!$C:$C,0))*INDEX('UEC Data'!R:R,MATCH('Intensity Data'!$B106,'UEC Data'!$C:$C,0))</f>
        <v>0.38623429712600005</v>
      </c>
      <c r="R106" s="7">
        <f>INDEX('Saturation Data'!S:S,MATCH('Intensity Data'!$B106,'Saturation Data'!$C:$C,0))*INDEX('UEC Data'!S:S,MATCH('Intensity Data'!$B106,'UEC Data'!$C:$C,0))</f>
        <v>0.11940156392988958</v>
      </c>
      <c r="S106" s="7">
        <f>INDEX('Saturation Data'!T:T,MATCH('Intensity Data'!$B106,'Saturation Data'!$C:$C,0))*INDEX('UEC Data'!T:T,MATCH('Intensity Data'!$B106,'UEC Data'!$C:$C,0))</f>
        <v>0.21009415939782902</v>
      </c>
      <c r="T106" s="7">
        <f>INDEX('Saturation Data'!U:U,MATCH('Intensity Data'!$B106,'Saturation Data'!$C:$C,0))*INDEX('UEC Data'!U:U,MATCH('Intensity Data'!$B106,'UEC Data'!$C:$C,0))</f>
        <v>0.28231909391222504</v>
      </c>
      <c r="U106" s="7">
        <f>INDEX('Saturation Data'!V:V,MATCH('Intensity Data'!$B106,'Saturation Data'!$C:$C,0))*INDEX('UEC Data'!V:V,MATCH('Intensity Data'!$B106,'UEC Data'!$C:$C,0))</f>
        <v>0.1630219260967726</v>
      </c>
      <c r="V106" t="str">
        <f t="shared" si="33"/>
        <v>Water Heating</v>
      </c>
      <c r="AP106" s="5" t="s">
        <v>80</v>
      </c>
      <c r="AQ106" s="5" t="s">
        <v>16</v>
      </c>
      <c r="AR106" s="5" t="s">
        <v>17</v>
      </c>
      <c r="AS106" s="2">
        <f t="shared" si="17"/>
        <v>5.4461028791692678E-2</v>
      </c>
      <c r="AT106" s="2">
        <f t="shared" si="18"/>
        <v>-0.46049023480325935</v>
      </c>
      <c r="AU106" s="2">
        <f t="shared" si="19"/>
        <v>-0.53046082787019055</v>
      </c>
      <c r="AV106" s="2">
        <f t="shared" si="20"/>
        <v>-0.45627595135381427</v>
      </c>
      <c r="AW106" s="2">
        <f t="shared" si="21"/>
        <v>-0.3851474222694059</v>
      </c>
      <c r="AX106" s="2">
        <f t="shared" si="22"/>
        <v>9.7373561243929929E-2</v>
      </c>
      <c r="AY106" s="2">
        <f t="shared" si="23"/>
        <v>-0.44427847047763702</v>
      </c>
      <c r="AZ106" s="2">
        <f t="shared" si="24"/>
        <v>-0.61934379676290718</v>
      </c>
      <c r="BA106" s="2">
        <f t="shared" si="25"/>
        <v>-0.61934379676290718</v>
      </c>
      <c r="BB106" s="2">
        <f t="shared" si="26"/>
        <v>-0.74142799999999998</v>
      </c>
      <c r="BC106" s="2">
        <f t="shared" si="27"/>
        <v>2.7282798616194315E-2</v>
      </c>
      <c r="BD106" s="2">
        <f t="shared" si="28"/>
        <v>2.7282798616194315E-2</v>
      </c>
      <c r="BE106" s="2">
        <f t="shared" si="29"/>
        <v>-3.7399181473470544E-2</v>
      </c>
      <c r="BF106" s="2">
        <f t="shared" si="30"/>
        <v>-0.75734829576597273</v>
      </c>
      <c r="BG106" s="2" t="str">
        <f>IFERROR(#REF!/#REF!-1,"NA")</f>
        <v>NA</v>
      </c>
    </row>
    <row r="107" spans="1:59" x14ac:dyDescent="0.2">
      <c r="A107" t="str">
        <f t="shared" si="31"/>
        <v/>
      </c>
      <c r="B107" t="str">
        <f t="shared" si="32"/>
        <v>UT2021 CPAInterior Lighting_General Service Lighting</v>
      </c>
      <c r="C107" t="s">
        <v>117</v>
      </c>
      <c r="D107" t="s">
        <v>114</v>
      </c>
      <c r="E107" s="3" t="s">
        <v>81</v>
      </c>
      <c r="F107" s="3" t="s">
        <v>18</v>
      </c>
      <c r="G107" s="3" t="s">
        <v>19</v>
      </c>
      <c r="H107" s="7">
        <f>INDEX('Saturation Data'!I:I,MATCH('Intensity Data'!$B107,'Saturation Data'!$C:$C,0))*INDEX('UEC Data'!I:I,MATCH('Intensity Data'!$B107,'UEC Data'!$C:$C,0))</f>
        <v>0.37247216614194351</v>
      </c>
      <c r="I107" s="7">
        <f>INDEX('Saturation Data'!J:J,MATCH('Intensity Data'!$B107,'Saturation Data'!$C:$C,0))*INDEX('UEC Data'!J:J,MATCH('Intensity Data'!$B107,'UEC Data'!$C:$C,0))</f>
        <v>0.2993321771540709</v>
      </c>
      <c r="J107" s="7">
        <f>INDEX('Saturation Data'!K:K,MATCH('Intensity Data'!$B107,'Saturation Data'!$C:$C,0))*INDEX('UEC Data'!K:K,MATCH('Intensity Data'!$B107,'UEC Data'!$C:$C,0))</f>
        <v>0.66475542045134894</v>
      </c>
      <c r="K107" s="7">
        <f>INDEX('Saturation Data'!L:L,MATCH('Intensity Data'!$B107,'Saturation Data'!$C:$C,0))*INDEX('UEC Data'!L:L,MATCH('Intensity Data'!$B107,'UEC Data'!$C:$C,0))</f>
        <v>0.41328544232008207</v>
      </c>
      <c r="L107" s="7">
        <f>INDEX('Saturation Data'!M:M,MATCH('Intensity Data'!$B107,'Saturation Data'!$C:$C,0))*INDEX('UEC Data'!M:M,MATCH('Intensity Data'!$B107,'UEC Data'!$C:$C,0))</f>
        <v>2.9041093362009973</v>
      </c>
      <c r="M107" s="7">
        <f>INDEX('Saturation Data'!N:N,MATCH('Intensity Data'!$B107,'Saturation Data'!$C:$C,0))*INDEX('UEC Data'!N:N,MATCH('Intensity Data'!$B107,'UEC Data'!$C:$C,0))</f>
        <v>0.49829576475338133</v>
      </c>
      <c r="N107" s="7">
        <f>INDEX('Saturation Data'!O:O,MATCH('Intensity Data'!$B107,'Saturation Data'!$C:$C,0))*INDEX('UEC Data'!O:O,MATCH('Intensity Data'!$B107,'UEC Data'!$C:$C,0))</f>
        <v>3.3020475193161194</v>
      </c>
      <c r="O107" s="7">
        <f>INDEX('Saturation Data'!P:P,MATCH('Intensity Data'!$B107,'Saturation Data'!$C:$C,0))*INDEX('UEC Data'!P:P,MATCH('Intensity Data'!$B107,'UEC Data'!$C:$C,0))</f>
        <v>0.22924923337210532</v>
      </c>
      <c r="P107" s="7">
        <f>INDEX('Saturation Data'!Q:Q,MATCH('Intensity Data'!$B107,'Saturation Data'!$C:$C,0))*INDEX('UEC Data'!Q:Q,MATCH('Intensity Data'!$B107,'UEC Data'!$C:$C,0))</f>
        <v>0.16505944802791583</v>
      </c>
      <c r="Q107" s="7">
        <f>INDEX('Saturation Data'!R:R,MATCH('Intensity Data'!$B107,'Saturation Data'!$C:$C,0))*INDEX('UEC Data'!R:R,MATCH('Intensity Data'!$B107,'UEC Data'!$C:$C,0))</f>
        <v>1.996509408235615</v>
      </c>
      <c r="R107" s="7">
        <f>INDEX('Saturation Data'!S:S,MATCH('Intensity Data'!$B107,'Saturation Data'!$C:$C,0))*INDEX('UEC Data'!S:S,MATCH('Intensity Data'!$B107,'UEC Data'!$C:$C,0))</f>
        <v>0.17377788197782101</v>
      </c>
      <c r="S107" s="7">
        <f>INDEX('Saturation Data'!T:T,MATCH('Intensity Data'!$B107,'Saturation Data'!$C:$C,0))*INDEX('UEC Data'!T:T,MATCH('Intensity Data'!$B107,'UEC Data'!$C:$C,0))</f>
        <v>0.17377788197782101</v>
      </c>
      <c r="T107" s="7">
        <f>INDEX('Saturation Data'!U:U,MATCH('Intensity Data'!$B107,'Saturation Data'!$C:$C,0))*INDEX('UEC Data'!U:U,MATCH('Intensity Data'!$B107,'UEC Data'!$C:$C,0))</f>
        <v>0.39109577444904076</v>
      </c>
      <c r="U107" s="7">
        <f>INDEX('Saturation Data'!V:V,MATCH('Intensity Data'!$B107,'Saturation Data'!$C:$C,0))*INDEX('UEC Data'!V:V,MATCH('Intensity Data'!$B107,'UEC Data'!$C:$C,0))</f>
        <v>0.74256180740325817</v>
      </c>
      <c r="V107" t="str">
        <f t="shared" si="33"/>
        <v>Interior Lighting</v>
      </c>
      <c r="AP107" s="5" t="s">
        <v>81</v>
      </c>
      <c r="AQ107" s="5" t="s">
        <v>18</v>
      </c>
      <c r="AR107" s="5" t="s">
        <v>19</v>
      </c>
      <c r="AS107" s="2">
        <f t="shared" si="17"/>
        <v>0.49861845484782674</v>
      </c>
      <c r="AT107" s="2">
        <f t="shared" si="18"/>
        <v>0.21427188965508437</v>
      </c>
      <c r="AU107" s="2">
        <f t="shared" si="19"/>
        <v>0.33537355829005722</v>
      </c>
      <c r="AV107" s="2">
        <f t="shared" si="20"/>
        <v>0.25790272386772717</v>
      </c>
      <c r="AW107" s="2">
        <f t="shared" si="21"/>
        <v>1.1668913474564206</v>
      </c>
      <c r="AX107" s="2">
        <f t="shared" si="22"/>
        <v>0.30570018950254552</v>
      </c>
      <c r="AY107" s="2">
        <f t="shared" si="23"/>
        <v>5.0152513718046734</v>
      </c>
      <c r="AZ107" s="2">
        <f t="shared" si="24"/>
        <v>1.425703612528757</v>
      </c>
      <c r="BA107" s="2">
        <f t="shared" si="25"/>
        <v>1.4862285445098822E-2</v>
      </c>
      <c r="BB107" s="2">
        <f t="shared" si="26"/>
        <v>1.4691778850677042</v>
      </c>
      <c r="BC107" s="2">
        <f t="shared" si="27"/>
        <v>1.3990137367068511</v>
      </c>
      <c r="BD107" s="2">
        <f t="shared" si="28"/>
        <v>1.3990137367068511</v>
      </c>
      <c r="BE107" s="2">
        <f t="shared" si="29"/>
        <v>-0.17561444828433348</v>
      </c>
      <c r="BF107" s="2">
        <f t="shared" si="30"/>
        <v>0.97265217039890017</v>
      </c>
      <c r="BG107" s="2" t="str">
        <f>IFERROR(#REF!/#REF!-1,"NA")</f>
        <v>NA</v>
      </c>
    </row>
    <row r="108" spans="1:59" x14ac:dyDescent="0.2">
      <c r="A108" t="str">
        <f t="shared" si="31"/>
        <v/>
      </c>
      <c r="B108" t="str">
        <f t="shared" si="32"/>
        <v>UT2021 CPAInterior Lighting_Exempted Lighting</v>
      </c>
      <c r="C108" t="s">
        <v>117</v>
      </c>
      <c r="D108" t="s">
        <v>114</v>
      </c>
      <c r="E108" s="3" t="s">
        <v>82</v>
      </c>
      <c r="F108" s="3" t="s">
        <v>18</v>
      </c>
      <c r="G108" s="3" t="s">
        <v>20</v>
      </c>
      <c r="H108" s="7">
        <f>INDEX('Saturation Data'!I:I,MATCH('Intensity Data'!$B108,'Saturation Data'!$C:$C,0))*INDEX('UEC Data'!I:I,MATCH('Intensity Data'!$B108,'UEC Data'!$C:$C,0))</f>
        <v>7.599164207762138E-2</v>
      </c>
      <c r="I108" s="7">
        <f>INDEX('Saturation Data'!J:J,MATCH('Intensity Data'!$B108,'Saturation Data'!$C:$C,0))*INDEX('UEC Data'!J:J,MATCH('Intensity Data'!$B108,'UEC Data'!$C:$C,0))</f>
        <v>6.1069646906015712E-2</v>
      </c>
      <c r="J108" s="7">
        <f>INDEX('Saturation Data'!K:K,MATCH('Intensity Data'!$B108,'Saturation Data'!$C:$C,0))*INDEX('UEC Data'!K:K,MATCH('Intensity Data'!$B108,'UEC Data'!$C:$C,0))</f>
        <v>0.14762522254385085</v>
      </c>
      <c r="K108" s="7">
        <f>INDEX('Saturation Data'!L:L,MATCH('Intensity Data'!$B108,'Saturation Data'!$C:$C,0))*INDEX('UEC Data'!L:L,MATCH('Intensity Data'!$B108,'UEC Data'!$C:$C,0))</f>
        <v>9.1780154805223071E-2</v>
      </c>
      <c r="L108" s="7">
        <f>INDEX('Saturation Data'!M:M,MATCH('Intensity Data'!$B108,'Saturation Data'!$C:$C,0))*INDEX('UEC Data'!M:M,MATCH('Intensity Data'!$B108,'UEC Data'!$C:$C,0))</f>
        <v>0.75557978296998729</v>
      </c>
      <c r="M108" s="7">
        <f>INDEX('Saturation Data'!N:N,MATCH('Intensity Data'!$B108,'Saturation Data'!$C:$C,0))*INDEX('UEC Data'!N:N,MATCH('Intensity Data'!$B108,'UEC Data'!$C:$C,0))</f>
        <v>0.13401537177848055</v>
      </c>
      <c r="N108" s="7">
        <f>INDEX('Saturation Data'!O:O,MATCH('Intensity Data'!$B108,'Saturation Data'!$C:$C,0))*INDEX('UEC Data'!O:O,MATCH('Intensity Data'!$B108,'UEC Data'!$C:$C,0))</f>
        <v>0.79895816457204283</v>
      </c>
      <c r="O108" s="7">
        <f>INDEX('Saturation Data'!P:P,MATCH('Intensity Data'!$B108,'Saturation Data'!$C:$C,0))*INDEX('UEC Data'!P:P,MATCH('Intensity Data'!$B108,'UEC Data'!$C:$C,0))</f>
        <v>3.6782277677910535E-2</v>
      </c>
      <c r="P108" s="7">
        <f>INDEX('Saturation Data'!Q:Q,MATCH('Intensity Data'!$B108,'Saturation Data'!$C:$C,0))*INDEX('UEC Data'!Q:Q,MATCH('Intensity Data'!$B108,'UEC Data'!$C:$C,0))</f>
        <v>2.6483239928095585E-2</v>
      </c>
      <c r="Q108" s="7">
        <f>INDEX('Saturation Data'!R:R,MATCH('Intensity Data'!$B108,'Saturation Data'!$C:$C,0))*INDEX('UEC Data'!R:R,MATCH('Intensity Data'!$B108,'UEC Data'!$C:$C,0))</f>
        <v>0.40656667575674943</v>
      </c>
      <c r="R108" s="7">
        <f>INDEX('Saturation Data'!S:S,MATCH('Intensity Data'!$B108,'Saturation Data'!$C:$C,0))*INDEX('UEC Data'!S:S,MATCH('Intensity Data'!$B108,'UEC Data'!$C:$C,0))</f>
        <v>4.1877757719269444E-2</v>
      </c>
      <c r="S108" s="7">
        <f>INDEX('Saturation Data'!T:T,MATCH('Intensity Data'!$B108,'Saturation Data'!$C:$C,0))*INDEX('UEC Data'!T:T,MATCH('Intensity Data'!$B108,'UEC Data'!$C:$C,0))</f>
        <v>4.1877757719269444E-2</v>
      </c>
      <c r="T108" s="7">
        <f>INDEX('Saturation Data'!U:U,MATCH('Intensity Data'!$B108,'Saturation Data'!$C:$C,0))*INDEX('UEC Data'!U:U,MATCH('Intensity Data'!$B108,'UEC Data'!$C:$C,0))</f>
        <v>7.9791224181502446E-2</v>
      </c>
      <c r="U108" s="7">
        <f>INDEX('Saturation Data'!V:V,MATCH('Intensity Data'!$B108,'Saturation Data'!$C:$C,0))*INDEX('UEC Data'!V:V,MATCH('Intensity Data'!$B108,'UEC Data'!$C:$C,0))</f>
        <v>0.14164339261541331</v>
      </c>
      <c r="V108" t="str">
        <f t="shared" si="33"/>
        <v>Interior Lighting</v>
      </c>
      <c r="AP108" s="5" t="s">
        <v>82</v>
      </c>
      <c r="AQ108" s="5" t="s">
        <v>18</v>
      </c>
      <c r="AR108" s="5" t="s">
        <v>20</v>
      </c>
      <c r="AS108" s="2">
        <f t="shared" si="17"/>
        <v>-0.26216710399209786</v>
      </c>
      <c r="AT108" s="2">
        <f t="shared" si="18"/>
        <v>-0.53987717805397395</v>
      </c>
      <c r="AU108" s="2">
        <f t="shared" si="19"/>
        <v>-0.68830663594179076</v>
      </c>
      <c r="AV108" s="2">
        <f t="shared" si="20"/>
        <v>-0.70638932512459363</v>
      </c>
      <c r="AW108" s="2">
        <f t="shared" si="21"/>
        <v>-0.19557811253775059</v>
      </c>
      <c r="AX108" s="2">
        <f t="shared" si="22"/>
        <v>-0.54597974132079119</v>
      </c>
      <c r="AY108" s="2">
        <f t="shared" si="23"/>
        <v>2.5003788011238348</v>
      </c>
      <c r="AZ108" s="2">
        <f t="shared" si="24"/>
        <v>-9.03131675696488E-2</v>
      </c>
      <c r="BA108" s="2">
        <f t="shared" si="25"/>
        <v>-0.8542704287820071</v>
      </c>
      <c r="BB108" s="2">
        <f t="shared" si="26"/>
        <v>-5.0489558128182899E-2</v>
      </c>
      <c r="BC108" s="2">
        <f t="shared" si="27"/>
        <v>0.16924642948832891</v>
      </c>
      <c r="BD108" s="2">
        <f t="shared" si="28"/>
        <v>0.16924642948832891</v>
      </c>
      <c r="BE108" s="2">
        <f t="shared" si="29"/>
        <v>-0.70056707102303262</v>
      </c>
      <c r="BF108" s="2">
        <f t="shared" si="30"/>
        <v>-0.38062921622954793</v>
      </c>
      <c r="BG108" s="2" t="str">
        <f>IFERROR(#REF!/#REF!-1,"NA")</f>
        <v>NA</v>
      </c>
    </row>
    <row r="109" spans="1:59" x14ac:dyDescent="0.2">
      <c r="A109" t="str">
        <f t="shared" si="31"/>
        <v/>
      </c>
      <c r="B109" t="str">
        <f t="shared" si="32"/>
        <v>UT2021 CPAInterior Lighting_High-Bay Lighting</v>
      </c>
      <c r="C109" t="s">
        <v>117</v>
      </c>
      <c r="D109" t="s">
        <v>114</v>
      </c>
      <c r="E109" s="3" t="s">
        <v>83</v>
      </c>
      <c r="F109" s="3" t="s">
        <v>18</v>
      </c>
      <c r="G109" s="3" t="s">
        <v>21</v>
      </c>
      <c r="H109" s="7">
        <f>INDEX('Saturation Data'!I:I,MATCH('Intensity Data'!$B109,'Saturation Data'!$C:$C,0))*INDEX('UEC Data'!I:I,MATCH('Intensity Data'!$B109,'UEC Data'!$C:$C,0))</f>
        <v>0.54122451054829301</v>
      </c>
      <c r="I109" s="7">
        <f>INDEX('Saturation Data'!J:J,MATCH('Intensity Data'!$B109,'Saturation Data'!$C:$C,0))*INDEX('UEC Data'!J:J,MATCH('Intensity Data'!$B109,'UEC Data'!$C:$C,0))</f>
        <v>0.36320888996712453</v>
      </c>
      <c r="J109" s="7">
        <f>INDEX('Saturation Data'!K:K,MATCH('Intensity Data'!$B109,'Saturation Data'!$C:$C,0))*INDEX('UEC Data'!K:K,MATCH('Intensity Data'!$B109,'UEC Data'!$C:$C,0))</f>
        <v>1.1317917596222062</v>
      </c>
      <c r="K109" s="7">
        <f>INDEX('Saturation Data'!L:L,MATCH('Intensity Data'!$B109,'Saturation Data'!$C:$C,0))*INDEX('UEC Data'!L:L,MATCH('Intensity Data'!$B109,'UEC Data'!$C:$C,0))</f>
        <v>0.70364685055459553</v>
      </c>
      <c r="L109" s="7">
        <f>INDEX('Saturation Data'!M:M,MATCH('Intensity Data'!$B109,'Saturation Data'!$C:$C,0))*INDEX('UEC Data'!M:M,MATCH('Intensity Data'!$B109,'UEC Data'!$C:$C,0))</f>
        <v>0.77224193391109752</v>
      </c>
      <c r="M109" s="7">
        <f>INDEX('Saturation Data'!N:N,MATCH('Intensity Data'!$B109,'Saturation Data'!$C:$C,0))*INDEX('UEC Data'!N:N,MATCH('Intensity Data'!$B109,'UEC Data'!$C:$C,0))</f>
        <v>1.5630835857126379</v>
      </c>
      <c r="N109" s="7">
        <f>INDEX('Saturation Data'!O:O,MATCH('Intensity Data'!$B109,'Saturation Data'!$C:$C,0))*INDEX('UEC Data'!O:O,MATCH('Intensity Data'!$B109,'UEC Data'!$C:$C,0))</f>
        <v>0.41408542717869407</v>
      </c>
      <c r="O109" s="7">
        <f>INDEX('Saturation Data'!P:P,MATCH('Intensity Data'!$B109,'Saturation Data'!$C:$C,0))*INDEX('UEC Data'!P:P,MATCH('Intensity Data'!$B109,'UEC Data'!$C:$C,0))</f>
        <v>0.74630482466494474</v>
      </c>
      <c r="P109" s="7">
        <f>INDEX('Saturation Data'!Q:Q,MATCH('Intensity Data'!$B109,'Saturation Data'!$C:$C,0))*INDEX('UEC Data'!Q:Q,MATCH('Intensity Data'!$B109,'UEC Data'!$C:$C,0))</f>
        <v>0.66473207451363703</v>
      </c>
      <c r="Q109" s="7">
        <f>INDEX('Saturation Data'!R:R,MATCH('Intensity Data'!$B109,'Saturation Data'!$C:$C,0))*INDEX('UEC Data'!R:R,MATCH('Intensity Data'!$B109,'UEC Data'!$C:$C,0))</f>
        <v>0.21115815936523363</v>
      </c>
      <c r="R109" s="7">
        <f>INDEX('Saturation Data'!S:S,MATCH('Intensity Data'!$B109,'Saturation Data'!$C:$C,0))*INDEX('UEC Data'!S:S,MATCH('Intensity Data'!$B109,'UEC Data'!$C:$C,0))</f>
        <v>0.6613401553001963</v>
      </c>
      <c r="S109" s="7">
        <f>INDEX('Saturation Data'!T:T,MATCH('Intensity Data'!$B109,'Saturation Data'!$C:$C,0))*INDEX('UEC Data'!T:T,MATCH('Intensity Data'!$B109,'UEC Data'!$C:$C,0))</f>
        <v>0.6613401553001963</v>
      </c>
      <c r="T109" s="7">
        <f>INDEX('Saturation Data'!U:U,MATCH('Intensity Data'!$B109,'Saturation Data'!$C:$C,0))*INDEX('UEC Data'!U:U,MATCH('Intensity Data'!$B109,'UEC Data'!$C:$C,0))</f>
        <v>0.52727465502750082</v>
      </c>
      <c r="U109" s="7">
        <f>INDEX('Saturation Data'!V:V,MATCH('Intensity Data'!$B109,'Saturation Data'!$C:$C,0))*INDEX('UEC Data'!V:V,MATCH('Intensity Data'!$B109,'UEC Data'!$C:$C,0))</f>
        <v>0.88671988435732074</v>
      </c>
      <c r="V109" t="str">
        <f t="shared" si="33"/>
        <v>Interior Lighting</v>
      </c>
      <c r="AP109" s="5" t="s">
        <v>83</v>
      </c>
      <c r="AQ109" s="5" t="s">
        <v>18</v>
      </c>
      <c r="AR109" s="5" t="s">
        <v>21</v>
      </c>
      <c r="AS109" s="2">
        <f t="shared" si="17"/>
        <v>-0.46400529187809081</v>
      </c>
      <c r="AT109" s="2">
        <f t="shared" si="18"/>
        <v>-0.7594216016629306</v>
      </c>
      <c r="AU109" s="2">
        <f t="shared" si="19"/>
        <v>-0.43148845899057242</v>
      </c>
      <c r="AV109" s="2">
        <f t="shared" si="20"/>
        <v>-0.46447028882186081</v>
      </c>
      <c r="AW109" s="2">
        <f t="shared" si="21"/>
        <v>-0.73543883262064647</v>
      </c>
      <c r="AX109" s="2">
        <f t="shared" si="22"/>
        <v>-0.22629254145402977</v>
      </c>
      <c r="AY109" s="2">
        <f t="shared" si="23"/>
        <v>-0.84034809021609902</v>
      </c>
      <c r="AZ109" s="2">
        <f t="shared" si="24"/>
        <v>-0.4756438351996487</v>
      </c>
      <c r="BA109" s="2">
        <f t="shared" si="25"/>
        <v>-0.17948550663905549</v>
      </c>
      <c r="BB109" s="2">
        <f t="shared" si="26"/>
        <v>-0.83584030585180447</v>
      </c>
      <c r="BC109" s="2">
        <f t="shared" si="27"/>
        <v>-0.60949399215824152</v>
      </c>
      <c r="BD109" s="2">
        <f t="shared" si="28"/>
        <v>-0.60949399215824152</v>
      </c>
      <c r="BE109" s="2">
        <f t="shared" si="29"/>
        <v>-0.80744946940897422</v>
      </c>
      <c r="BF109" s="2">
        <f t="shared" si="30"/>
        <v>-0.43153336290896904</v>
      </c>
      <c r="BG109" s="2" t="str">
        <f>IFERROR(#REF!/#REF!-1,"NA")</f>
        <v>NA</v>
      </c>
    </row>
    <row r="110" spans="1:59" x14ac:dyDescent="0.2">
      <c r="A110" t="str">
        <f t="shared" si="31"/>
        <v/>
      </c>
      <c r="B110" t="str">
        <f t="shared" si="32"/>
        <v>UT2021 CPAInterior Lighting_Linear Lighting</v>
      </c>
      <c r="C110" t="s">
        <v>117</v>
      </c>
      <c r="D110" t="s">
        <v>114</v>
      </c>
      <c r="E110" s="3" t="s">
        <v>84</v>
      </c>
      <c r="F110" s="3" t="s">
        <v>18</v>
      </c>
      <c r="G110" s="3" t="s">
        <v>22</v>
      </c>
      <c r="H110" s="7">
        <f>INDEX('Saturation Data'!I:I,MATCH('Intensity Data'!$B110,'Saturation Data'!$C:$C,0))*INDEX('UEC Data'!I:I,MATCH('Intensity Data'!$B110,'UEC Data'!$C:$C,0))</f>
        <v>2.6061557666062276</v>
      </c>
      <c r="I110" s="7">
        <f>INDEX('Saturation Data'!J:J,MATCH('Intensity Data'!$B110,'Saturation Data'!$C:$C,0))*INDEX('UEC Data'!J:J,MATCH('Intensity Data'!$B110,'UEC Data'!$C:$C,0))</f>
        <v>1.9978353858714515</v>
      </c>
      <c r="J110" s="7">
        <f>INDEX('Saturation Data'!K:K,MATCH('Intensity Data'!$B110,'Saturation Data'!$C:$C,0))*INDEX('UEC Data'!K:K,MATCH('Intensity Data'!$B110,'UEC Data'!$C:$C,0))</f>
        <v>5.1530087512767855</v>
      </c>
      <c r="K110" s="7">
        <f>INDEX('Saturation Data'!L:L,MATCH('Intensity Data'!$B110,'Saturation Data'!$C:$C,0))*INDEX('UEC Data'!L:L,MATCH('Intensity Data'!$B110,'UEC Data'!$C:$C,0))</f>
        <v>3.2036797828661592</v>
      </c>
      <c r="L110" s="7">
        <f>INDEX('Saturation Data'!M:M,MATCH('Intensity Data'!$B110,'Saturation Data'!$C:$C,0))*INDEX('UEC Data'!M:M,MATCH('Intensity Data'!$B110,'UEC Data'!$C:$C,0))</f>
        <v>2.9248042013484525</v>
      </c>
      <c r="M110" s="7">
        <f>INDEX('Saturation Data'!N:N,MATCH('Intensity Data'!$B110,'Saturation Data'!$C:$C,0))*INDEX('UEC Data'!N:N,MATCH('Intensity Data'!$B110,'UEC Data'!$C:$C,0))</f>
        <v>6.2745862974371702</v>
      </c>
      <c r="N110" s="7">
        <f>INDEX('Saturation Data'!O:O,MATCH('Intensity Data'!$B110,'Saturation Data'!$C:$C,0))*INDEX('UEC Data'!O:O,MATCH('Intensity Data'!$B110,'UEC Data'!$C:$C,0))</f>
        <v>2.554589788367251</v>
      </c>
      <c r="O110" s="7">
        <f>INDEX('Saturation Data'!P:P,MATCH('Intensity Data'!$B110,'Saturation Data'!$C:$C,0))*INDEX('UEC Data'!P:P,MATCH('Intensity Data'!$B110,'UEC Data'!$C:$C,0))</f>
        <v>3.4186960459566769</v>
      </c>
      <c r="P110" s="7">
        <f>INDEX('Saturation Data'!Q:Q,MATCH('Intensity Data'!$B110,'Saturation Data'!$C:$C,0))*INDEX('UEC Data'!Q:Q,MATCH('Intensity Data'!$B110,'UEC Data'!$C:$C,0))</f>
        <v>2.5910845124484423</v>
      </c>
      <c r="Q110" s="7">
        <f>INDEX('Saturation Data'!R:R,MATCH('Intensity Data'!$B110,'Saturation Data'!$C:$C,0))*INDEX('UEC Data'!R:R,MATCH('Intensity Data'!$B110,'UEC Data'!$C:$C,0))</f>
        <v>0.61074610807244245</v>
      </c>
      <c r="R110" s="7">
        <f>INDEX('Saturation Data'!S:S,MATCH('Intensity Data'!$B110,'Saturation Data'!$C:$C,0))*INDEX('UEC Data'!S:S,MATCH('Intensity Data'!$B110,'UEC Data'!$C:$C,0))</f>
        <v>1.9243613180253121</v>
      </c>
      <c r="S110" s="7">
        <f>INDEX('Saturation Data'!T:T,MATCH('Intensity Data'!$B110,'Saturation Data'!$C:$C,0))*INDEX('UEC Data'!T:T,MATCH('Intensity Data'!$B110,'UEC Data'!$C:$C,0))</f>
        <v>1.9243613180253121</v>
      </c>
      <c r="T110" s="7">
        <f>INDEX('Saturation Data'!U:U,MATCH('Intensity Data'!$B110,'Saturation Data'!$C:$C,0))*INDEX('UEC Data'!U:U,MATCH('Intensity Data'!$B110,'UEC Data'!$C:$C,0))</f>
        <v>2.6812593684839907</v>
      </c>
      <c r="U110" s="7">
        <f>INDEX('Saturation Data'!V:V,MATCH('Intensity Data'!$B110,'Saturation Data'!$C:$C,0))*INDEX('UEC Data'!V:V,MATCH('Intensity Data'!$B110,'UEC Data'!$C:$C,0))</f>
        <v>2.7190993624129263</v>
      </c>
      <c r="V110" t="str">
        <f t="shared" si="33"/>
        <v>Interior Lighting</v>
      </c>
      <c r="AP110" s="5" t="s">
        <v>84</v>
      </c>
      <c r="AQ110" s="5" t="s">
        <v>18</v>
      </c>
      <c r="AR110" s="5" t="s">
        <v>22</v>
      </c>
      <c r="AS110" s="2">
        <f t="shared" si="17"/>
        <v>0.51112070924832786</v>
      </c>
      <c r="AT110" s="2">
        <f t="shared" si="18"/>
        <v>0.29598302787247932</v>
      </c>
      <c r="AU110" s="2">
        <f t="shared" si="19"/>
        <v>0.71577189767630123</v>
      </c>
      <c r="AV110" s="2">
        <f t="shared" si="20"/>
        <v>0.6162324993063244</v>
      </c>
      <c r="AW110" s="2">
        <f t="shared" si="21"/>
        <v>0.56620696347534394</v>
      </c>
      <c r="AX110" s="2">
        <f t="shared" si="22"/>
        <v>0.25225049108261954</v>
      </c>
      <c r="AY110" s="2">
        <f t="shared" si="23"/>
        <v>-0.36727411347516814</v>
      </c>
      <c r="AZ110" s="2">
        <f t="shared" si="24"/>
        <v>0.56286452660446717</v>
      </c>
      <c r="BA110" s="2">
        <f t="shared" si="25"/>
        <v>0.71288466894106461</v>
      </c>
      <c r="BB110" s="2">
        <f t="shared" si="26"/>
        <v>0.33981238373578937</v>
      </c>
      <c r="BC110" s="2">
        <f t="shared" si="27"/>
        <v>5.8356138842203178</v>
      </c>
      <c r="BD110" s="2">
        <f t="shared" si="28"/>
        <v>5.8356138842203178</v>
      </c>
      <c r="BE110" s="2">
        <f t="shared" si="29"/>
        <v>-0.31375770713143514</v>
      </c>
      <c r="BF110" s="2">
        <f t="shared" si="30"/>
        <v>0.85709283169919548</v>
      </c>
      <c r="BG110" s="2" t="str">
        <f>IFERROR(#REF!/#REF!-1,"NA")</f>
        <v>NA</v>
      </c>
    </row>
    <row r="111" spans="1:59" x14ac:dyDescent="0.2">
      <c r="A111" t="str">
        <f t="shared" si="31"/>
        <v/>
      </c>
      <c r="B111" t="str">
        <f t="shared" si="32"/>
        <v>UT2021 CPAExterior Lighting_General Service Lighting</v>
      </c>
      <c r="C111" t="s">
        <v>117</v>
      </c>
      <c r="D111" t="s">
        <v>114</v>
      </c>
      <c r="E111" s="3" t="s">
        <v>85</v>
      </c>
      <c r="F111" s="3" t="s">
        <v>23</v>
      </c>
      <c r="G111" s="3" t="s">
        <v>19</v>
      </c>
      <c r="H111" s="7">
        <f>INDEX('Saturation Data'!I:I,MATCH('Intensity Data'!$B111,'Saturation Data'!$C:$C,0))*INDEX('UEC Data'!I:I,MATCH('Intensity Data'!$B111,'UEC Data'!$C:$C,0))</f>
        <v>0.15845128507119696</v>
      </c>
      <c r="I111" s="7">
        <f>INDEX('Saturation Data'!J:J,MATCH('Intensity Data'!$B111,'Saturation Data'!$C:$C,0))*INDEX('UEC Data'!J:J,MATCH('Intensity Data'!$B111,'UEC Data'!$C:$C,0))</f>
        <v>0.23864923693397974</v>
      </c>
      <c r="J111" s="7">
        <f>INDEX('Saturation Data'!K:K,MATCH('Intensity Data'!$B111,'Saturation Data'!$C:$C,0))*INDEX('UEC Data'!K:K,MATCH('Intensity Data'!$B111,'UEC Data'!$C:$C,0))</f>
        <v>1.4047004098649973</v>
      </c>
      <c r="K111" s="7">
        <f>INDEX('Saturation Data'!L:L,MATCH('Intensity Data'!$B111,'Saturation Data'!$C:$C,0))*INDEX('UEC Data'!L:L,MATCH('Intensity Data'!$B111,'UEC Data'!$C:$C,0))</f>
        <v>1.1852159708235914</v>
      </c>
      <c r="L111" s="7">
        <f>INDEX('Saturation Data'!M:M,MATCH('Intensity Data'!$B111,'Saturation Data'!$C:$C,0))*INDEX('UEC Data'!M:M,MATCH('Intensity Data'!$B111,'UEC Data'!$C:$C,0))</f>
        <v>0.98165544033487351</v>
      </c>
      <c r="M111" s="7">
        <f>INDEX('Saturation Data'!N:N,MATCH('Intensity Data'!$B111,'Saturation Data'!$C:$C,0))*INDEX('UEC Data'!N:N,MATCH('Intensity Data'!$B111,'UEC Data'!$C:$C,0))</f>
        <v>1.1534633797025637</v>
      </c>
      <c r="N111" s="7">
        <f>INDEX('Saturation Data'!O:O,MATCH('Intensity Data'!$B111,'Saturation Data'!$C:$C,0))*INDEX('UEC Data'!O:O,MATCH('Intensity Data'!$B111,'UEC Data'!$C:$C,0))</f>
        <v>0.17205887602182451</v>
      </c>
      <c r="O111" s="7">
        <f>INDEX('Saturation Data'!P:P,MATCH('Intensity Data'!$B111,'Saturation Data'!$C:$C,0))*INDEX('UEC Data'!P:P,MATCH('Intensity Data'!$B111,'UEC Data'!$C:$C,0))</f>
        <v>0.50364492336610389</v>
      </c>
      <c r="P111" s="7">
        <f>INDEX('Saturation Data'!Q:Q,MATCH('Intensity Data'!$B111,'Saturation Data'!$C:$C,0))*INDEX('UEC Data'!Q:Q,MATCH('Intensity Data'!$B111,'UEC Data'!$C:$C,0))</f>
        <v>0.40883734916890108</v>
      </c>
      <c r="Q111" s="7">
        <f>INDEX('Saturation Data'!R:R,MATCH('Intensity Data'!$B111,'Saturation Data'!$C:$C,0))*INDEX('UEC Data'!R:R,MATCH('Intensity Data'!$B111,'UEC Data'!$C:$C,0))</f>
        <v>0.21247170923213402</v>
      </c>
      <c r="R111" s="7">
        <f>INDEX('Saturation Data'!S:S,MATCH('Intensity Data'!$B111,'Saturation Data'!$C:$C,0))*INDEX('UEC Data'!S:S,MATCH('Intensity Data'!$B111,'UEC Data'!$C:$C,0))</f>
        <v>0.32819515510574104</v>
      </c>
      <c r="S111" s="7">
        <f>INDEX('Saturation Data'!T:T,MATCH('Intensity Data'!$B111,'Saturation Data'!$C:$C,0))*INDEX('UEC Data'!T:T,MATCH('Intensity Data'!$B111,'UEC Data'!$C:$C,0))</f>
        <v>0.32819515510574104</v>
      </c>
      <c r="T111" s="7">
        <f>INDEX('Saturation Data'!U:U,MATCH('Intensity Data'!$B111,'Saturation Data'!$C:$C,0))*INDEX('UEC Data'!U:U,MATCH('Intensity Data'!$B111,'UEC Data'!$C:$C,0))</f>
        <v>0.20106832393394614</v>
      </c>
      <c r="U111" s="7">
        <f>INDEX('Saturation Data'!V:V,MATCH('Intensity Data'!$B111,'Saturation Data'!$C:$C,0))*INDEX('UEC Data'!V:V,MATCH('Intensity Data'!$B111,'UEC Data'!$C:$C,0))</f>
        <v>0.46093070162825411</v>
      </c>
      <c r="V111" t="str">
        <f t="shared" si="33"/>
        <v>Exterior Lighting</v>
      </c>
      <c r="AP111" s="5" t="s">
        <v>85</v>
      </c>
      <c r="AQ111" s="5" t="s">
        <v>23</v>
      </c>
      <c r="AR111" s="5" t="s">
        <v>19</v>
      </c>
      <c r="AS111" s="2">
        <f t="shared" si="17"/>
        <v>0.65894883853562125</v>
      </c>
      <c r="AT111" s="2">
        <f t="shared" si="18"/>
        <v>0.46924268606126551</v>
      </c>
      <c r="AU111" s="2">
        <f t="shared" si="19"/>
        <v>4.9035381141067713</v>
      </c>
      <c r="AV111" s="2">
        <f t="shared" si="20"/>
        <v>3.9811102837775882</v>
      </c>
      <c r="AW111" s="2">
        <f t="shared" si="21"/>
        <v>2.5543771904252024</v>
      </c>
      <c r="AX111" s="2">
        <f t="shared" si="22"/>
        <v>2.1865283109896434</v>
      </c>
      <c r="AY111" s="2">
        <f t="shared" si="23"/>
        <v>2.8996707586779036</v>
      </c>
      <c r="AZ111" s="2">
        <f t="shared" si="24"/>
        <v>24.16411857903768</v>
      </c>
      <c r="BA111" s="2">
        <f t="shared" si="25"/>
        <v>101.44078823484787</v>
      </c>
      <c r="BB111" s="2">
        <f t="shared" si="26"/>
        <v>4.5793148926168605</v>
      </c>
      <c r="BC111" s="2">
        <f t="shared" si="27"/>
        <v>15.468512780121038</v>
      </c>
      <c r="BD111" s="2">
        <f t="shared" si="28"/>
        <v>15.468512780121038</v>
      </c>
      <c r="BE111" s="2">
        <f t="shared" si="29"/>
        <v>0.83700822433702471</v>
      </c>
      <c r="BF111" s="2">
        <f t="shared" si="30"/>
        <v>3.9628383656695183</v>
      </c>
      <c r="BG111" s="2" t="str">
        <f>IFERROR(#REF!/#REF!-1,"NA")</f>
        <v>NA</v>
      </c>
    </row>
    <row r="112" spans="1:59" x14ac:dyDescent="0.2">
      <c r="A112" t="str">
        <f t="shared" si="31"/>
        <v/>
      </c>
      <c r="B112" t="str">
        <f t="shared" si="32"/>
        <v>UT2021 CPAExterior Lighting_Area Lighting</v>
      </c>
      <c r="C112" t="s">
        <v>117</v>
      </c>
      <c r="D112" t="s">
        <v>114</v>
      </c>
      <c r="E112" s="3" t="s">
        <v>86</v>
      </c>
      <c r="F112" s="3" t="s">
        <v>23</v>
      </c>
      <c r="G112" s="3" t="s">
        <v>24</v>
      </c>
      <c r="H112" s="7">
        <f>INDEX('Saturation Data'!I:I,MATCH('Intensity Data'!$B112,'Saturation Data'!$C:$C,0))*INDEX('UEC Data'!I:I,MATCH('Intensity Data'!$B112,'UEC Data'!$C:$C,0))</f>
        <v>0.50360862378183135</v>
      </c>
      <c r="I112" s="7">
        <f>INDEX('Saturation Data'!J:J,MATCH('Intensity Data'!$B112,'Saturation Data'!$C:$C,0))*INDEX('UEC Data'!J:J,MATCH('Intensity Data'!$B112,'UEC Data'!$C:$C,0))</f>
        <v>0.43464524092232948</v>
      </c>
      <c r="J112" s="7">
        <f>INDEX('Saturation Data'!K:K,MATCH('Intensity Data'!$B112,'Saturation Data'!$C:$C,0))*INDEX('UEC Data'!K:K,MATCH('Intensity Data'!$B112,'UEC Data'!$C:$C,0))</f>
        <v>0.77664876999847299</v>
      </c>
      <c r="K112" s="7">
        <f>INDEX('Saturation Data'!L:L,MATCH('Intensity Data'!$B112,'Saturation Data'!$C:$C,0))*INDEX('UEC Data'!L:L,MATCH('Intensity Data'!$B112,'UEC Data'!$C:$C,0))</f>
        <v>0.6552973996862117</v>
      </c>
      <c r="L112" s="7">
        <f>INDEX('Saturation Data'!M:M,MATCH('Intensity Data'!$B112,'Saturation Data'!$C:$C,0))*INDEX('UEC Data'!M:M,MATCH('Intensity Data'!$B112,'UEC Data'!$C:$C,0))</f>
        <v>1.3066469933251164</v>
      </c>
      <c r="M112" s="7">
        <f>INDEX('Saturation Data'!N:N,MATCH('Intensity Data'!$B112,'Saturation Data'!$C:$C,0))*INDEX('UEC Data'!N:N,MATCH('Intensity Data'!$B112,'UEC Data'!$C:$C,0))</f>
        <v>0.58554295848857152</v>
      </c>
      <c r="N112" s="7">
        <f>INDEX('Saturation Data'!O:O,MATCH('Intensity Data'!$B112,'Saturation Data'!$C:$C,0))*INDEX('UEC Data'!O:O,MATCH('Intensity Data'!$B112,'UEC Data'!$C:$C,0))</f>
        <v>0.39564208330665285</v>
      </c>
      <c r="O112" s="7">
        <f>INDEX('Saturation Data'!P:P,MATCH('Intensity Data'!$B112,'Saturation Data'!$C:$C,0))*INDEX('UEC Data'!P:P,MATCH('Intensity Data'!$B112,'UEC Data'!$C:$C,0))</f>
        <v>0.37842460603938571</v>
      </c>
      <c r="P112" s="7">
        <f>INDEX('Saturation Data'!Q:Q,MATCH('Intensity Data'!$B112,'Saturation Data'!$C:$C,0))*INDEX('UEC Data'!Q:Q,MATCH('Intensity Data'!$B112,'UEC Data'!$C:$C,0))</f>
        <v>0.62730740763931281</v>
      </c>
      <c r="Q112" s="7">
        <f>INDEX('Saturation Data'!R:R,MATCH('Intensity Data'!$B112,'Saturation Data'!$C:$C,0))*INDEX('UEC Data'!R:R,MATCH('Intensity Data'!$B112,'UEC Data'!$C:$C,0))</f>
        <v>0.9763322787880645</v>
      </c>
      <c r="R112" s="7">
        <f>INDEX('Saturation Data'!S:S,MATCH('Intensity Data'!$B112,'Saturation Data'!$C:$C,0))*INDEX('UEC Data'!S:S,MATCH('Intensity Data'!$B112,'UEC Data'!$C:$C,0))</f>
        <v>0.19213895462938912</v>
      </c>
      <c r="S112" s="7">
        <f>INDEX('Saturation Data'!T:T,MATCH('Intensity Data'!$B112,'Saturation Data'!$C:$C,0))*INDEX('UEC Data'!T:T,MATCH('Intensity Data'!$B112,'UEC Data'!$C:$C,0))</f>
        <v>0.19213895462938912</v>
      </c>
      <c r="T112" s="7">
        <f>INDEX('Saturation Data'!U:U,MATCH('Intensity Data'!$B112,'Saturation Data'!$C:$C,0))*INDEX('UEC Data'!U:U,MATCH('Intensity Data'!$B112,'UEC Data'!$C:$C,0))</f>
        <v>0.4927682400849841</v>
      </c>
      <c r="U112" s="7">
        <f>INDEX('Saturation Data'!V:V,MATCH('Intensity Data'!$B112,'Saturation Data'!$C:$C,0))*INDEX('UEC Data'!V:V,MATCH('Intensity Data'!$B112,'UEC Data'!$C:$C,0))</f>
        <v>0.37898394417907205</v>
      </c>
      <c r="V112" t="str">
        <f t="shared" si="33"/>
        <v>Exterior Lighting</v>
      </c>
      <c r="AP112" s="5" t="s">
        <v>86</v>
      </c>
      <c r="AQ112" s="5" t="s">
        <v>23</v>
      </c>
      <c r="AR112" s="5" t="s">
        <v>24</v>
      </c>
      <c r="AS112" s="2">
        <f t="shared" si="17"/>
        <v>-0.60583965415547836</v>
      </c>
      <c r="AT112" s="2">
        <f t="shared" si="18"/>
        <v>-0.72444254093925142</v>
      </c>
      <c r="AU112" s="2">
        <f t="shared" si="19"/>
        <v>-8.0319178814753367E-2</v>
      </c>
      <c r="AV112" s="2">
        <f t="shared" si="20"/>
        <v>-0.224019307124948</v>
      </c>
      <c r="AW112" s="2">
        <f t="shared" si="21"/>
        <v>-0.38970747104275438</v>
      </c>
      <c r="AX112" s="2">
        <f t="shared" si="22"/>
        <v>-0.6716689639661042</v>
      </c>
      <c r="AY112" s="2">
        <f t="shared" si="23"/>
        <v>-0.40442313235240546</v>
      </c>
      <c r="AZ112" s="2">
        <f t="shared" si="24"/>
        <v>0.31696061708850154</v>
      </c>
      <c r="BA112" s="2">
        <f t="shared" si="25"/>
        <v>4.2256090012732219</v>
      </c>
      <c r="BB112" s="2">
        <f t="shared" si="26"/>
        <v>-0.43569881030051394</v>
      </c>
      <c r="BC112" s="2">
        <f t="shared" si="27"/>
        <v>-0.49112144597437013</v>
      </c>
      <c r="BD112" s="2">
        <f t="shared" si="28"/>
        <v>-0.49112144597437013</v>
      </c>
      <c r="BE112" s="2">
        <f t="shared" si="29"/>
        <v>-0.5587738474156192</v>
      </c>
      <c r="BF112" s="2">
        <f t="shared" si="30"/>
        <v>-0.40623022097822714</v>
      </c>
      <c r="BG112" s="2" t="str">
        <f>IFERROR(#REF!/#REF!-1,"NA")</f>
        <v>NA</v>
      </c>
    </row>
    <row r="113" spans="1:59" x14ac:dyDescent="0.2">
      <c r="A113" t="str">
        <f t="shared" si="31"/>
        <v/>
      </c>
      <c r="B113" t="str">
        <f t="shared" si="32"/>
        <v>UT2021 CPAExterior Lighting_Linear Lighting</v>
      </c>
      <c r="C113" t="s">
        <v>117</v>
      </c>
      <c r="D113" t="s">
        <v>114</v>
      </c>
      <c r="E113" s="3" t="s">
        <v>87</v>
      </c>
      <c r="F113" s="3" t="s">
        <v>23</v>
      </c>
      <c r="G113" s="3" t="s">
        <v>22</v>
      </c>
      <c r="H113" s="7">
        <f>INDEX('Saturation Data'!I:I,MATCH('Intensity Data'!$B113,'Saturation Data'!$C:$C,0))*INDEX('UEC Data'!I:I,MATCH('Intensity Data'!$B113,'UEC Data'!$C:$C,0))</f>
        <v>0.30223741087577055</v>
      </c>
      <c r="I113" s="7">
        <f>INDEX('Saturation Data'!J:J,MATCH('Intensity Data'!$B113,'Saturation Data'!$C:$C,0))*INDEX('UEC Data'!J:J,MATCH('Intensity Data'!$B113,'UEC Data'!$C:$C,0))</f>
        <v>0.18955892776847366</v>
      </c>
      <c r="J113" s="7">
        <f>INDEX('Saturation Data'!K:K,MATCH('Intensity Data'!$B113,'Saturation Data'!$C:$C,0))*INDEX('UEC Data'!K:K,MATCH('Intensity Data'!$B113,'UEC Data'!$C:$C,0))</f>
        <v>0.44149971926877257</v>
      </c>
      <c r="K113" s="7">
        <f>INDEX('Saturation Data'!L:L,MATCH('Intensity Data'!$B113,'Saturation Data'!$C:$C,0))*INDEX('UEC Data'!L:L,MATCH('Intensity Data'!$B113,'UEC Data'!$C:$C,0))</f>
        <v>0.37251538813302687</v>
      </c>
      <c r="L113" s="7">
        <f>INDEX('Saturation Data'!M:M,MATCH('Intensity Data'!$B113,'Saturation Data'!$C:$C,0))*INDEX('UEC Data'!M:M,MATCH('Intensity Data'!$B113,'UEC Data'!$C:$C,0))</f>
        <v>0.55163564319230873</v>
      </c>
      <c r="M113" s="7">
        <f>INDEX('Saturation Data'!N:N,MATCH('Intensity Data'!$B113,'Saturation Data'!$C:$C,0))*INDEX('UEC Data'!N:N,MATCH('Intensity Data'!$B113,'UEC Data'!$C:$C,0))</f>
        <v>0.55948822101661666</v>
      </c>
      <c r="N113" s="7">
        <f>INDEX('Saturation Data'!O:O,MATCH('Intensity Data'!$B113,'Saturation Data'!$C:$C,0))*INDEX('UEC Data'!O:O,MATCH('Intensity Data'!$B113,'UEC Data'!$C:$C,0))</f>
        <v>0.22720776912154109</v>
      </c>
      <c r="O113" s="7">
        <f>INDEX('Saturation Data'!P:P,MATCH('Intensity Data'!$B113,'Saturation Data'!$C:$C,0))*INDEX('UEC Data'!P:P,MATCH('Intensity Data'!$B113,'UEC Data'!$C:$C,0))</f>
        <v>0.80597390034074423</v>
      </c>
      <c r="P113" s="7">
        <f>INDEX('Saturation Data'!Q:Q,MATCH('Intensity Data'!$B113,'Saturation Data'!$C:$C,0))*INDEX('UEC Data'!Q:Q,MATCH('Intensity Data'!$B113,'UEC Data'!$C:$C,0))</f>
        <v>0.78579538235206581</v>
      </c>
      <c r="Q113" s="7">
        <f>INDEX('Saturation Data'!R:R,MATCH('Intensity Data'!$B113,'Saturation Data'!$C:$C,0))*INDEX('UEC Data'!R:R,MATCH('Intensity Data'!$B113,'UEC Data'!$C:$C,0))</f>
        <v>4.6380927315754203E-2</v>
      </c>
      <c r="R113" s="7">
        <f>INDEX('Saturation Data'!S:S,MATCH('Intensity Data'!$B113,'Saturation Data'!$C:$C,0))*INDEX('UEC Data'!S:S,MATCH('Intensity Data'!$B113,'UEC Data'!$C:$C,0))</f>
        <v>0.5171225606516352</v>
      </c>
      <c r="S113" s="7">
        <f>INDEX('Saturation Data'!T:T,MATCH('Intensity Data'!$B113,'Saturation Data'!$C:$C,0))*INDEX('UEC Data'!T:T,MATCH('Intensity Data'!$B113,'UEC Data'!$C:$C,0))</f>
        <v>0.5171225606516352</v>
      </c>
      <c r="T113" s="7">
        <f>INDEX('Saturation Data'!U:U,MATCH('Intensity Data'!$B113,'Saturation Data'!$C:$C,0))*INDEX('UEC Data'!U:U,MATCH('Intensity Data'!$B113,'UEC Data'!$C:$C,0))</f>
        <v>0.26259561080946686</v>
      </c>
      <c r="U113" s="7">
        <f>INDEX('Saturation Data'!V:V,MATCH('Intensity Data'!$B113,'Saturation Data'!$C:$C,0))*INDEX('UEC Data'!V:V,MATCH('Intensity Data'!$B113,'UEC Data'!$C:$C,0))</f>
        <v>0.29497570126359923</v>
      </c>
      <c r="V113" t="str">
        <f t="shared" si="33"/>
        <v>Exterior Lighting</v>
      </c>
      <c r="AP113" s="5" t="s">
        <v>87</v>
      </c>
      <c r="AQ113" s="5" t="s">
        <v>23</v>
      </c>
      <c r="AR113" s="5" t="s">
        <v>22</v>
      </c>
      <c r="AS113" s="2">
        <f t="shared" si="17"/>
        <v>0.67927768617499917</v>
      </c>
      <c r="AT113" s="2">
        <f t="shared" si="18"/>
        <v>1.6068129686494195</v>
      </c>
      <c r="AU113" s="2">
        <f t="shared" si="19"/>
        <v>4.5273576738763976</v>
      </c>
      <c r="AV113" s="2">
        <f t="shared" si="20"/>
        <v>3.6637080373332109</v>
      </c>
      <c r="AW113" s="2">
        <f t="shared" si="21"/>
        <v>0.36679568513535066</v>
      </c>
      <c r="AX113" s="2">
        <f t="shared" si="22"/>
        <v>0.46631837279218002</v>
      </c>
      <c r="AY113" s="2">
        <f t="shared" si="23"/>
        <v>1.7742128486691966</v>
      </c>
      <c r="AZ113" s="2">
        <f t="shared" si="24"/>
        <v>7.5654825070830656E-2</v>
      </c>
      <c r="BA113" s="2">
        <f t="shared" si="25"/>
        <v>0.19587318304523693</v>
      </c>
      <c r="BB113" s="2">
        <f t="shared" si="26"/>
        <v>0.81302474013470749</v>
      </c>
      <c r="BC113" s="2">
        <f t="shared" si="27"/>
        <v>5.6852146451015084</v>
      </c>
      <c r="BD113" s="2">
        <f t="shared" si="28"/>
        <v>5.6852146451015084</v>
      </c>
      <c r="BE113" s="2">
        <f t="shared" si="29"/>
        <v>9.0524119329735031E-2</v>
      </c>
      <c r="BF113" s="2">
        <f t="shared" si="30"/>
        <v>3.9984449575542014</v>
      </c>
      <c r="BG113" s="2" t="str">
        <f>IFERROR(#REF!/#REF!-1,"NA")</f>
        <v>NA</v>
      </c>
    </row>
    <row r="114" spans="1:59" x14ac:dyDescent="0.2">
      <c r="A114" t="str">
        <f t="shared" si="31"/>
        <v/>
      </c>
      <c r="B114" t="str">
        <f t="shared" si="32"/>
        <v>UT2021 CPARefrigeration _Walk-in Refrigerator/Freezer</v>
      </c>
      <c r="C114" t="s">
        <v>117</v>
      </c>
      <c r="D114" t="s">
        <v>114</v>
      </c>
      <c r="E114" s="3" t="s">
        <v>88</v>
      </c>
      <c r="F114" s="3" t="s">
        <v>25</v>
      </c>
      <c r="G114" s="3" t="s">
        <v>26</v>
      </c>
      <c r="H114" s="7">
        <f>INDEX('Saturation Data'!I:I,MATCH('Intensity Data'!$B114,'Saturation Data'!$C:$C,0))*INDEX('UEC Data'!I:I,MATCH('Intensity Data'!$B114,'UEC Data'!$C:$C,0))</f>
        <v>1.7459310344827587E-3</v>
      </c>
      <c r="I114" s="7">
        <f>INDEX('Saturation Data'!J:J,MATCH('Intensity Data'!$B114,'Saturation Data'!$C:$C,0))*INDEX('UEC Data'!J:J,MATCH('Intensity Data'!$B114,'UEC Data'!$C:$C,0))</f>
        <v>2.396280623608017E-3</v>
      </c>
      <c r="J114" s="7">
        <f>INDEX('Saturation Data'!K:K,MATCH('Intensity Data'!$B114,'Saturation Data'!$C:$C,0))*INDEX('UEC Data'!K:K,MATCH('Intensity Data'!$B114,'UEC Data'!$C:$C,0))</f>
        <v>2.3014545454545453E-3</v>
      </c>
      <c r="K114" s="7">
        <f>INDEX('Saturation Data'!L:L,MATCH('Intensity Data'!$B114,'Saturation Data'!$C:$C,0))*INDEX('UEC Data'!L:L,MATCH('Intensity Data'!$B114,'UEC Data'!$C:$C,0))</f>
        <v>1.5392514503816793E-2</v>
      </c>
      <c r="L114" s="7">
        <f>INDEX('Saturation Data'!M:M,MATCH('Intensity Data'!$B114,'Saturation Data'!$C:$C,0))*INDEX('UEC Data'!M:M,MATCH('Intensity Data'!$B114,'UEC Data'!$C:$C,0))</f>
        <v>3.7254795454545451</v>
      </c>
      <c r="M114" s="7">
        <f>INDEX('Saturation Data'!N:N,MATCH('Intensity Data'!$B114,'Saturation Data'!$C:$C,0))*INDEX('UEC Data'!N:N,MATCH('Intensity Data'!$B114,'UEC Data'!$C:$C,0))</f>
        <v>0.16877333333333333</v>
      </c>
      <c r="N114" s="7">
        <f>INDEX('Saturation Data'!O:O,MATCH('Intensity Data'!$B114,'Saturation Data'!$C:$C,0))*INDEX('UEC Data'!O:O,MATCH('Intensity Data'!$B114,'UEC Data'!$C:$C,0))</f>
        <v>7.0116278571428561E-2</v>
      </c>
      <c r="O114" s="7">
        <f>INDEX('Saturation Data'!P:P,MATCH('Intensity Data'!$B114,'Saturation Data'!$C:$C,0))*INDEX('UEC Data'!P:P,MATCH('Intensity Data'!$B114,'UEC Data'!$C:$C,0))</f>
        <v>4.1561302669191072E-2</v>
      </c>
      <c r="P114" s="7">
        <f>INDEX('Saturation Data'!Q:Q,MATCH('Intensity Data'!$B114,'Saturation Data'!$C:$C,0))*INDEX('UEC Data'!Q:Q,MATCH('Intensity Data'!$B114,'UEC Data'!$C:$C,0))</f>
        <v>5.9602669565217391E-2</v>
      </c>
      <c r="Q114" s="7">
        <f>INDEX('Saturation Data'!R:R,MATCH('Intensity Data'!$B114,'Saturation Data'!$C:$C,0))*INDEX('UEC Data'!R:R,MATCH('Intensity Data'!$B114,'UEC Data'!$C:$C,0))</f>
        <v>1.7932166666666662E-2</v>
      </c>
      <c r="R114" s="7">
        <f>INDEX('Saturation Data'!S:S,MATCH('Intensity Data'!$B114,'Saturation Data'!$C:$C,0))*INDEX('UEC Data'!S:S,MATCH('Intensity Data'!$B114,'UEC Data'!$C:$C,0))</f>
        <v>9.9356357927786604E-3</v>
      </c>
      <c r="S114" s="7">
        <f>INDEX('Saturation Data'!T:T,MATCH('Intensity Data'!$B114,'Saturation Data'!$C:$C,0))*INDEX('UEC Data'!T:T,MATCH('Intensity Data'!$B114,'UEC Data'!$C:$C,0))</f>
        <v>10.4466474</v>
      </c>
      <c r="T114" s="7">
        <f>INDEX('Saturation Data'!U:U,MATCH('Intensity Data'!$B114,'Saturation Data'!$C:$C,0))*INDEX('UEC Data'!U:U,MATCH('Intensity Data'!$B114,'UEC Data'!$C:$C,0))</f>
        <v>2.6931914893617019E-3</v>
      </c>
      <c r="U114" s="7">
        <f>INDEX('Saturation Data'!V:V,MATCH('Intensity Data'!$B114,'Saturation Data'!$C:$C,0))*INDEX('UEC Data'!V:V,MATCH('Intensity Data'!$B114,'UEC Data'!$C:$C,0))</f>
        <v>6.0874351145038157E-3</v>
      </c>
      <c r="V114" t="str">
        <f t="shared" si="33"/>
        <v xml:space="preserve">Refrigeration </v>
      </c>
      <c r="AP114" s="5" t="s">
        <v>88</v>
      </c>
      <c r="AQ114" s="5" t="s">
        <v>25</v>
      </c>
      <c r="AR114" s="5" t="s">
        <v>26</v>
      </c>
      <c r="AS114" s="2">
        <f t="shared" si="17"/>
        <v>-0.36506066280742033</v>
      </c>
      <c r="AT114" s="2" t="str">
        <f t="shared" si="18"/>
        <v>NA</v>
      </c>
      <c r="AU114" s="2">
        <f t="shared" si="19"/>
        <v>-0.64709755047442863</v>
      </c>
      <c r="AV114" s="2" t="str">
        <f t="shared" si="20"/>
        <v>NA</v>
      </c>
      <c r="AW114" s="2">
        <f t="shared" si="21"/>
        <v>-0.25728102386030238</v>
      </c>
      <c r="AX114" s="2">
        <f t="shared" si="22"/>
        <v>-0.79423959258378851</v>
      </c>
      <c r="AY114" s="2">
        <f t="shared" si="23"/>
        <v>-9.4893016286625609E-2</v>
      </c>
      <c r="AZ114" s="2">
        <f t="shared" si="24"/>
        <v>2.386081043676143</v>
      </c>
      <c r="BA114" s="2">
        <f t="shared" si="25"/>
        <v>0.86179211487734064</v>
      </c>
      <c r="BB114" s="2">
        <f t="shared" si="26"/>
        <v>0.5747079210596282</v>
      </c>
      <c r="BC114" s="2">
        <f t="shared" si="27"/>
        <v>1.1004981853282332</v>
      </c>
      <c r="BD114" s="2">
        <f t="shared" si="28"/>
        <v>-0.23228609884940932</v>
      </c>
      <c r="BE114" s="2">
        <f t="shared" si="29"/>
        <v>0.30308431524264279</v>
      </c>
      <c r="BF114" s="2">
        <f t="shared" si="30"/>
        <v>-0.89311786672431681</v>
      </c>
      <c r="BG114" s="2" t="str">
        <f>IFERROR(#REF!/#REF!-1,"NA")</f>
        <v>NA</v>
      </c>
    </row>
    <row r="115" spans="1:59" x14ac:dyDescent="0.2">
      <c r="A115" t="str">
        <f t="shared" si="31"/>
        <v/>
      </c>
      <c r="B115" t="str">
        <f t="shared" si="32"/>
        <v>UT2021 CPARefrigeration _Reach-in Refrigerator/Freezer</v>
      </c>
      <c r="C115" t="s">
        <v>117</v>
      </c>
      <c r="D115" t="s">
        <v>114</v>
      </c>
      <c r="E115" s="3" t="s">
        <v>89</v>
      </c>
      <c r="F115" s="3" t="s">
        <v>25</v>
      </c>
      <c r="G115" s="3" t="s">
        <v>27</v>
      </c>
      <c r="H115" s="7">
        <f>INDEX('Saturation Data'!I:I,MATCH('Intensity Data'!$B115,'Saturation Data'!$C:$C,0))*INDEX('UEC Data'!I:I,MATCH('Intensity Data'!$B115,'UEC Data'!$C:$C,0))</f>
        <v>0.22013793103448279</v>
      </c>
      <c r="I115" s="7">
        <f>INDEX('Saturation Data'!J:J,MATCH('Intensity Data'!$B115,'Saturation Data'!$C:$C,0))*INDEX('UEC Data'!J:J,MATCH('Intensity Data'!$B115,'UEC Data'!$C:$C,0))</f>
        <v>0.22156792873051226</v>
      </c>
      <c r="J115" s="7">
        <f>INDEX('Saturation Data'!K:K,MATCH('Intensity Data'!$B115,'Saturation Data'!$C:$C,0))*INDEX('UEC Data'!K:K,MATCH('Intensity Data'!$B115,'UEC Data'!$C:$C,0))</f>
        <v>9.6727272727272731E-2</v>
      </c>
      <c r="K115" s="7">
        <f>INDEX('Saturation Data'!L:L,MATCH('Intensity Data'!$B115,'Saturation Data'!$C:$C,0))*INDEX('UEC Data'!L:L,MATCH('Intensity Data'!$B115,'UEC Data'!$C:$C,0))</f>
        <v>6.4692824427480922E-2</v>
      </c>
      <c r="L115" s="7">
        <f>INDEX('Saturation Data'!M:M,MATCH('Intensity Data'!$B115,'Saturation Data'!$C:$C,0))*INDEX('UEC Data'!M:M,MATCH('Intensity Data'!$B115,'UEC Data'!$C:$C,0))</f>
        <v>0.4836363636363637</v>
      </c>
      <c r="M115" s="7">
        <f>INDEX('Saturation Data'!N:N,MATCH('Intensity Data'!$B115,'Saturation Data'!$C:$C,0))*INDEX('UEC Data'!N:N,MATCH('Intensity Data'!$B115,'UEC Data'!$C:$C,0))</f>
        <v>3.9451588502269272</v>
      </c>
      <c r="N115" s="7">
        <f>INDEX('Saturation Data'!O:O,MATCH('Intensity Data'!$B115,'Saturation Data'!$C:$C,0))*INDEX('UEC Data'!O:O,MATCH('Intensity Data'!$B115,'UEC Data'!$C:$C,0))</f>
        <v>6.3785714285714279E-2</v>
      </c>
      <c r="O115" s="7">
        <f>INDEX('Saturation Data'!P:P,MATCH('Intensity Data'!$B115,'Saturation Data'!$C:$C,0))*INDEX('UEC Data'!P:P,MATCH('Intensity Data'!$B115,'UEC Data'!$C:$C,0))</f>
        <v>4.3340906559750529E-2</v>
      </c>
      <c r="P115" s="7">
        <f>INDEX('Saturation Data'!Q:Q,MATCH('Intensity Data'!$B115,'Saturation Data'!$C:$C,0))*INDEX('UEC Data'!Q:Q,MATCH('Intensity Data'!$B115,'UEC Data'!$C:$C,0))</f>
        <v>6.2154782608695655E-2</v>
      </c>
      <c r="Q115" s="7">
        <f>INDEX('Saturation Data'!R:R,MATCH('Intensity Data'!$B115,'Saturation Data'!$C:$C,0))*INDEX('UEC Data'!R:R,MATCH('Intensity Data'!$B115,'UEC Data'!$C:$C,0))</f>
        <v>6.8188888888888882E-2</v>
      </c>
      <c r="R115" s="7">
        <f>INDEX('Saturation Data'!S:S,MATCH('Intensity Data'!$B115,'Saturation Data'!$C:$C,0))*INDEX('UEC Data'!S:S,MATCH('Intensity Data'!$B115,'UEC Data'!$C:$C,0))</f>
        <v>1.0857142857142857E-2</v>
      </c>
      <c r="S115" s="7">
        <f>INDEX('Saturation Data'!T:T,MATCH('Intensity Data'!$B115,'Saturation Data'!$C:$C,0))*INDEX('UEC Data'!T:T,MATCH('Intensity Data'!$B115,'UEC Data'!$C:$C,0))</f>
        <v>1.2494780000000001</v>
      </c>
      <c r="T115" s="7">
        <f>INDEX('Saturation Data'!U:U,MATCH('Intensity Data'!$B115,'Saturation Data'!$C:$C,0))*INDEX('UEC Data'!U:U,MATCH('Intensity Data'!$B115,'UEC Data'!$C:$C,0))</f>
        <v>1.1319148936170215E-2</v>
      </c>
      <c r="U115" s="7">
        <f>INDEX('Saturation Data'!V:V,MATCH('Intensity Data'!$B115,'Saturation Data'!$C:$C,0))*INDEX('UEC Data'!V:V,MATCH('Intensity Data'!$B115,'UEC Data'!$C:$C,0))</f>
        <v>2.5584732824427484E-2</v>
      </c>
      <c r="V115" t="str">
        <f t="shared" si="33"/>
        <v xml:space="preserve">Refrigeration </v>
      </c>
      <c r="AP115" s="5" t="s">
        <v>89</v>
      </c>
      <c r="AQ115" s="5" t="s">
        <v>25</v>
      </c>
      <c r="AR115" s="5" t="s">
        <v>27</v>
      </c>
      <c r="AS115" s="2">
        <f t="shared" si="17"/>
        <v>49.957568651329069</v>
      </c>
      <c r="AT115" s="2">
        <f t="shared" si="18"/>
        <v>16.588085051913495</v>
      </c>
      <c r="AU115" s="2">
        <f t="shared" si="19"/>
        <v>8.4408235797950795</v>
      </c>
      <c r="AV115" s="2">
        <f t="shared" si="20"/>
        <v>26.008309564357599</v>
      </c>
      <c r="AW115" s="2">
        <f t="shared" si="21"/>
        <v>1.2707623051647179</v>
      </c>
      <c r="AX115" s="2">
        <f t="shared" si="22"/>
        <v>13.44928403140467</v>
      </c>
      <c r="AY115" s="2">
        <f t="shared" si="23"/>
        <v>1.4213363680433329</v>
      </c>
      <c r="AZ115" s="2">
        <f t="shared" si="24"/>
        <v>3.5292110898083333</v>
      </c>
      <c r="BA115" s="2">
        <f t="shared" si="25"/>
        <v>1.4903271318235669</v>
      </c>
      <c r="BB115" s="2">
        <f t="shared" si="26"/>
        <v>3.2126484790388501</v>
      </c>
      <c r="BC115" s="2">
        <f t="shared" si="27"/>
        <v>4.6192392044948507</v>
      </c>
      <c r="BD115" s="2">
        <f t="shared" si="28"/>
        <v>92.79228889714264</v>
      </c>
      <c r="BE115" s="2">
        <f t="shared" si="29"/>
        <v>2.4860027597831826</v>
      </c>
      <c r="BF115" s="2">
        <f t="shared" si="30"/>
        <v>0.71558236353032934</v>
      </c>
      <c r="BG115" s="2" t="str">
        <f>IFERROR(#REF!/#REF!-1,"NA")</f>
        <v>NA</v>
      </c>
    </row>
    <row r="116" spans="1:59" x14ac:dyDescent="0.2">
      <c r="A116" t="str">
        <f t="shared" si="31"/>
        <v/>
      </c>
      <c r="B116" t="str">
        <f t="shared" si="32"/>
        <v>UT2021 CPARefrigeration _Glass Door Display</v>
      </c>
      <c r="C116" t="s">
        <v>117</v>
      </c>
      <c r="D116" t="s">
        <v>114</v>
      </c>
      <c r="E116" s="3" t="s">
        <v>90</v>
      </c>
      <c r="F116" s="3" t="s">
        <v>25</v>
      </c>
      <c r="G116" s="3" t="s">
        <v>28</v>
      </c>
      <c r="H116" s="7">
        <f>INDEX('Saturation Data'!I:I,MATCH('Intensity Data'!$B116,'Saturation Data'!$C:$C,0))*INDEX('UEC Data'!I:I,MATCH('Intensity Data'!$B116,'UEC Data'!$C:$C,0))</f>
        <v>2.1517241379310343E-2</v>
      </c>
      <c r="I116" s="7">
        <f>INDEX('Saturation Data'!J:J,MATCH('Intensity Data'!$B116,'Saturation Data'!$C:$C,0))*INDEX('UEC Data'!J:J,MATCH('Intensity Data'!$B116,'UEC Data'!$C:$C,0))</f>
        <v>1.4766146993318482E-2</v>
      </c>
      <c r="J116" s="7">
        <f>INDEX('Saturation Data'!K:K,MATCH('Intensity Data'!$B116,'Saturation Data'!$C:$C,0))*INDEX('UEC Data'!K:K,MATCH('Intensity Data'!$B116,'UEC Data'!$C:$C,0))</f>
        <v>1.4917677272727272</v>
      </c>
      <c r="K116" s="7">
        <f>INDEX('Saturation Data'!L:L,MATCH('Intensity Data'!$B116,'Saturation Data'!$C:$C,0))*INDEX('UEC Data'!L:L,MATCH('Intensity Data'!$B116,'UEC Data'!$C:$C,0))</f>
        <v>0.38746380916030532</v>
      </c>
      <c r="L116" s="7">
        <f>INDEX('Saturation Data'!M:M,MATCH('Intensity Data'!$B116,'Saturation Data'!$C:$C,0))*INDEX('UEC Data'!M:M,MATCH('Intensity Data'!$B116,'UEC Data'!$C:$C,0))</f>
        <v>0.18436363636363634</v>
      </c>
      <c r="M116" s="7">
        <f>INDEX('Saturation Data'!N:N,MATCH('Intensity Data'!$B116,'Saturation Data'!$C:$C,0))*INDEX('UEC Data'!N:N,MATCH('Intensity Data'!$B116,'UEC Data'!$C:$C,0))</f>
        <v>12.4912125</v>
      </c>
      <c r="N116" s="7">
        <f>INDEX('Saturation Data'!O:O,MATCH('Intensity Data'!$B116,'Saturation Data'!$C:$C,0))*INDEX('UEC Data'!O:O,MATCH('Intensity Data'!$B116,'UEC Data'!$C:$C,0))</f>
        <v>0.11835942857142857</v>
      </c>
      <c r="O116" s="7">
        <f>INDEX('Saturation Data'!P:P,MATCH('Intensity Data'!$B116,'Saturation Data'!$C:$C,0))*INDEX('UEC Data'!P:P,MATCH('Intensity Data'!$B116,'UEC Data'!$C:$C,0))</f>
        <v>8.855853658536586E-2</v>
      </c>
      <c r="P116" s="7">
        <f>INDEX('Saturation Data'!Q:Q,MATCH('Intensity Data'!$B116,'Saturation Data'!$C:$C,0))*INDEX('UEC Data'!Q:Q,MATCH('Intensity Data'!$B116,'UEC Data'!$C:$C,0))</f>
        <v>0.12700095652173915</v>
      </c>
      <c r="Q116" s="7">
        <f>INDEX('Saturation Data'!R:R,MATCH('Intensity Data'!$B116,'Saturation Data'!$C:$C,0))*INDEX('UEC Data'!R:R,MATCH('Intensity Data'!$B116,'UEC Data'!$C:$C,0))</f>
        <v>0.21694833333333333</v>
      </c>
      <c r="R116" s="7">
        <f>INDEX('Saturation Data'!S:S,MATCH('Intensity Data'!$B116,'Saturation Data'!$C:$C,0))*INDEX('UEC Data'!S:S,MATCH('Intensity Data'!$B116,'UEC Data'!$C:$C,0))</f>
        <v>5.6271428571428576E-2</v>
      </c>
      <c r="S116" s="7">
        <f>INDEX('Saturation Data'!T:T,MATCH('Intensity Data'!$B116,'Saturation Data'!$C:$C,0))*INDEX('UEC Data'!T:T,MATCH('Intensity Data'!$B116,'UEC Data'!$C:$C,0))</f>
        <v>2.8135714285714288E-2</v>
      </c>
      <c r="T116" s="7">
        <f>INDEX('Saturation Data'!U:U,MATCH('Intensity Data'!$B116,'Saturation Data'!$C:$C,0))*INDEX('UEC Data'!U:U,MATCH('Intensity Data'!$B116,'UEC Data'!$C:$C,0))</f>
        <v>6.4225531914893622E-2</v>
      </c>
      <c r="U116" s="7">
        <f>INDEX('Saturation Data'!V:V,MATCH('Intensity Data'!$B116,'Saturation Data'!$C:$C,0))*INDEX('UEC Data'!V:V,MATCH('Intensity Data'!$B116,'UEC Data'!$C:$C,0))</f>
        <v>9.8280000000000006E-2</v>
      </c>
      <c r="V116" t="str">
        <f t="shared" si="33"/>
        <v xml:space="preserve">Refrigeration </v>
      </c>
      <c r="AP116" s="5" t="s">
        <v>90</v>
      </c>
      <c r="AQ116" s="5" t="s">
        <v>25</v>
      </c>
      <c r="AR116" s="5" t="s">
        <v>28</v>
      </c>
      <c r="AS116" s="2">
        <f t="shared" si="17"/>
        <v>-0.12217797327598501</v>
      </c>
      <c r="AT116" s="2" t="str">
        <f t="shared" si="18"/>
        <v>NA</v>
      </c>
      <c r="AU116" s="2">
        <f t="shared" si="19"/>
        <v>23.310120717972328</v>
      </c>
      <c r="AV116" s="2">
        <f t="shared" si="20"/>
        <v>156.61277795771542</v>
      </c>
      <c r="AW116" s="2">
        <f t="shared" si="21"/>
        <v>1.2707623051647174</v>
      </c>
      <c r="AX116" s="2">
        <f t="shared" si="22"/>
        <v>2.901306688479262</v>
      </c>
      <c r="AY116" s="2">
        <f t="shared" si="23"/>
        <v>1.4213363680433333</v>
      </c>
      <c r="AZ116" s="2">
        <f t="shared" si="24"/>
        <v>8.0584221796166666</v>
      </c>
      <c r="BA116" s="2">
        <f t="shared" si="25"/>
        <v>3.9806542636471347</v>
      </c>
      <c r="BB116" s="2">
        <f t="shared" si="26"/>
        <v>3.2126484790388501</v>
      </c>
      <c r="BC116" s="2">
        <f t="shared" si="27"/>
        <v>4.6192392044948525</v>
      </c>
      <c r="BD116" s="2">
        <f t="shared" si="28"/>
        <v>-0.59250331760355468</v>
      </c>
      <c r="BE116" s="2">
        <f t="shared" si="29"/>
        <v>51.905218354356535</v>
      </c>
      <c r="BF116" s="2">
        <f t="shared" si="30"/>
        <v>21.47412896224731</v>
      </c>
      <c r="BG116" s="2" t="str">
        <f>IFERROR(#REF!/#REF!-1,"NA")</f>
        <v>NA</v>
      </c>
    </row>
    <row r="117" spans="1:59" x14ac:dyDescent="0.2">
      <c r="A117" t="str">
        <f t="shared" si="31"/>
        <v/>
      </c>
      <c r="B117" t="str">
        <f t="shared" si="32"/>
        <v>UT2021 CPARefrigeration _Open Display Case</v>
      </c>
      <c r="C117" t="s">
        <v>117</v>
      </c>
      <c r="D117" t="s">
        <v>114</v>
      </c>
      <c r="E117" s="3" t="s">
        <v>91</v>
      </c>
      <c r="F117" s="3" t="s">
        <v>25</v>
      </c>
      <c r="G117" s="3" t="s">
        <v>29</v>
      </c>
      <c r="H117" s="7">
        <f>INDEX('Saturation Data'!I:I,MATCH('Intensity Data'!$B117,'Saturation Data'!$C:$C,0))*INDEX('UEC Data'!I:I,MATCH('Intensity Data'!$B117,'UEC Data'!$C:$C,0))</f>
        <v>5.7770114942528742E-3</v>
      </c>
      <c r="I117" s="7">
        <f>INDEX('Saturation Data'!J:J,MATCH('Intensity Data'!$B117,'Saturation Data'!$C:$C,0))*INDEX('UEC Data'!J:J,MATCH('Intensity Data'!$B117,'UEC Data'!$C:$C,0))</f>
        <v>3.1715664439495167E-3</v>
      </c>
      <c r="J117" s="7">
        <f>INDEX('Saturation Data'!K:K,MATCH('Intensity Data'!$B117,'Saturation Data'!$C:$C,0))*INDEX('UEC Data'!K:K,MATCH('Intensity Data'!$B117,'UEC Data'!$C:$C,0))</f>
        <v>0.77769734848484839</v>
      </c>
      <c r="K117" s="7">
        <f>INDEX('Saturation Data'!L:L,MATCH('Intensity Data'!$B117,'Saturation Data'!$C:$C,0))*INDEX('UEC Data'!L:L,MATCH('Intensity Data'!$B117,'UEC Data'!$C:$C,0))</f>
        <v>0.41610963778625948</v>
      </c>
      <c r="L117" s="7">
        <f>INDEX('Saturation Data'!M:M,MATCH('Intensity Data'!$B117,'Saturation Data'!$C:$C,0))*INDEX('UEC Data'!M:M,MATCH('Intensity Data'!$B117,'UEC Data'!$C:$C,0))</f>
        <v>0.19799393939393936</v>
      </c>
      <c r="M117" s="7">
        <f>INDEX('Saturation Data'!N:N,MATCH('Intensity Data'!$B117,'Saturation Data'!$C:$C,0))*INDEX('UEC Data'!N:N,MATCH('Intensity Data'!$B117,'UEC Data'!$C:$C,0))</f>
        <v>5.9952152361111111</v>
      </c>
      <c r="N117" s="7">
        <f>INDEX('Saturation Data'!O:O,MATCH('Intensity Data'!$B117,'Saturation Data'!$C:$C,0))*INDEX('UEC Data'!O:O,MATCH('Intensity Data'!$B117,'UEC Data'!$C:$C,0))</f>
        <v>0.12710993333333331</v>
      </c>
      <c r="O117" s="7">
        <f>INDEX('Saturation Data'!P:P,MATCH('Intensity Data'!$B117,'Saturation Data'!$C:$C,0))*INDEX('UEC Data'!P:P,MATCH('Intensity Data'!$B117,'UEC Data'!$C:$C,0))</f>
        <v>9.5105813008130077E-2</v>
      </c>
      <c r="P117" s="7">
        <f>INDEX('Saturation Data'!Q:Q,MATCH('Intensity Data'!$B117,'Saturation Data'!$C:$C,0))*INDEX('UEC Data'!Q:Q,MATCH('Intensity Data'!$B117,'UEC Data'!$C:$C,0))</f>
        <v>0.13639034347826087</v>
      </c>
      <c r="Q117" s="7">
        <f>INDEX('Saturation Data'!R:R,MATCH('Intensity Data'!$B117,'Saturation Data'!$C:$C,0))*INDEX('UEC Data'!R:R,MATCH('Intensity Data'!$B117,'UEC Data'!$C:$C,0))</f>
        <v>0.23298767592592592</v>
      </c>
      <c r="R117" s="7">
        <f>INDEX('Saturation Data'!S:S,MATCH('Intensity Data'!$B117,'Saturation Data'!$C:$C,0))*INDEX('UEC Data'!S:S,MATCH('Intensity Data'!$B117,'UEC Data'!$C:$C,0))</f>
        <v>6.0431666666666675E-2</v>
      </c>
      <c r="S117" s="7">
        <f>INDEX('Saturation Data'!T:T,MATCH('Intensity Data'!$B117,'Saturation Data'!$C:$C,0))*INDEX('UEC Data'!T:T,MATCH('Intensity Data'!$B117,'UEC Data'!$C:$C,0))</f>
        <v>3.0215833333333338E-2</v>
      </c>
      <c r="T117" s="7">
        <f>INDEX('Saturation Data'!U:U,MATCH('Intensity Data'!$B117,'Saturation Data'!$C:$C,0))*INDEX('UEC Data'!U:U,MATCH('Intensity Data'!$B117,'UEC Data'!$C:$C,0))</f>
        <v>6.8973829787234042E-2</v>
      </c>
      <c r="U117" s="7">
        <f>INDEX('Saturation Data'!V:V,MATCH('Intensity Data'!$B117,'Saturation Data'!$C:$C,0))*INDEX('UEC Data'!V:V,MATCH('Intensity Data'!$B117,'UEC Data'!$C:$C,0))</f>
        <v>0.105546</v>
      </c>
      <c r="V117" t="str">
        <f t="shared" si="33"/>
        <v xml:space="preserve">Refrigeration </v>
      </c>
      <c r="AP117" s="5" t="s">
        <v>91</v>
      </c>
      <c r="AQ117" s="5" t="s">
        <v>25</v>
      </c>
      <c r="AR117" s="5" t="s">
        <v>29</v>
      </c>
      <c r="AS117" s="2">
        <f t="shared" si="17"/>
        <v>-0.96023909617097358</v>
      </c>
      <c r="AT117" s="2" t="str">
        <f t="shared" si="18"/>
        <v>NA</v>
      </c>
      <c r="AU117" s="2">
        <f t="shared" si="19"/>
        <v>1.1381081073114512</v>
      </c>
      <c r="AV117" s="2">
        <f t="shared" si="20"/>
        <v>27.556250883746365</v>
      </c>
      <c r="AW117" s="2">
        <f t="shared" si="21"/>
        <v>-0.58858374984651007</v>
      </c>
      <c r="AX117" s="2">
        <f t="shared" si="22"/>
        <v>-0.68410452194697946</v>
      </c>
      <c r="AY117" s="2">
        <f t="shared" si="23"/>
        <v>-0.56130277192160927</v>
      </c>
      <c r="AZ117" s="2">
        <f t="shared" si="24"/>
        <v>0.64120307835335355</v>
      </c>
      <c r="BA117" s="2">
        <f t="shared" si="25"/>
        <v>-9.7606078892499726E-2</v>
      </c>
      <c r="BB117" s="2">
        <f t="shared" si="26"/>
        <v>-0.23675320991588933</v>
      </c>
      <c r="BC117" s="2">
        <f t="shared" si="27"/>
        <v>1.8092610120658881E-2</v>
      </c>
      <c r="BD117" s="2">
        <f t="shared" si="28"/>
        <v>-0.92616983440308953</v>
      </c>
      <c r="BE117" s="2">
        <f t="shared" si="29"/>
        <v>8.5853566440641078</v>
      </c>
      <c r="BF117" s="2">
        <f t="shared" si="30"/>
        <v>3.0718580901592976</v>
      </c>
      <c r="BG117" s="2" t="str">
        <f>IFERROR(#REF!/#REF!-1,"NA")</f>
        <v>NA</v>
      </c>
    </row>
    <row r="118" spans="1:59" x14ac:dyDescent="0.2">
      <c r="A118" t="str">
        <f t="shared" si="31"/>
        <v/>
      </c>
      <c r="B118" t="str">
        <f t="shared" si="32"/>
        <v>UT2021 CPARefrigeration _Icemaker</v>
      </c>
      <c r="C118" t="s">
        <v>117</v>
      </c>
      <c r="D118" t="s">
        <v>114</v>
      </c>
      <c r="E118" s="3" t="s">
        <v>92</v>
      </c>
      <c r="F118" s="3" t="s">
        <v>25</v>
      </c>
      <c r="G118" s="3" t="s">
        <v>30</v>
      </c>
      <c r="H118" s="7">
        <f>INDEX('Saturation Data'!I:I,MATCH('Intensity Data'!$B118,'Saturation Data'!$C:$C,0))*INDEX('UEC Data'!I:I,MATCH('Intensity Data'!$B118,'UEC Data'!$C:$C,0))</f>
        <v>9.8903862068965523E-2</v>
      </c>
      <c r="I118" s="7">
        <f>INDEX('Saturation Data'!J:J,MATCH('Intensity Data'!$B118,'Saturation Data'!$C:$C,0))*INDEX('UEC Data'!J:J,MATCH('Intensity Data'!$B118,'UEC Data'!$C:$C,0))</f>
        <v>5.4297999999999999E-2</v>
      </c>
      <c r="J118" s="7">
        <f>INDEX('Saturation Data'!K:K,MATCH('Intensity Data'!$B118,'Saturation Data'!$C:$C,0))*INDEX('UEC Data'!K:K,MATCH('Intensity Data'!$B118,'UEC Data'!$C:$C,0))</f>
        <v>0.15215054545454548</v>
      </c>
      <c r="K118" s="7">
        <f>INDEX('Saturation Data'!L:L,MATCH('Intensity Data'!$B118,'Saturation Data'!$C:$C,0))*INDEX('UEC Data'!L:L,MATCH('Intensity Data'!$B118,'UEC Data'!$C:$C,0))</f>
        <v>0.40704336000000002</v>
      </c>
      <c r="L118" s="7">
        <f>INDEX('Saturation Data'!M:M,MATCH('Intensity Data'!$B118,'Saturation Data'!$C:$C,0))*INDEX('UEC Data'!M:M,MATCH('Intensity Data'!$B118,'UEC Data'!$C:$C,0))</f>
        <v>4.2378572727272728</v>
      </c>
      <c r="M118" s="7">
        <f>INDEX('Saturation Data'!N:N,MATCH('Intensity Data'!$B118,'Saturation Data'!$C:$C,0))*INDEX('UEC Data'!N:N,MATCH('Intensity Data'!$B118,'UEC Data'!$C:$C,0))</f>
        <v>2.6850361</v>
      </c>
      <c r="N118" s="7">
        <f>INDEX('Saturation Data'!O:O,MATCH('Intensity Data'!$B118,'Saturation Data'!$C:$C,0))*INDEX('UEC Data'!O:O,MATCH('Intensity Data'!$B118,'UEC Data'!$C:$C,0))</f>
        <v>0.19386667428571427</v>
      </c>
      <c r="O118" s="7">
        <f>INDEX('Saturation Data'!P:P,MATCH('Intensity Data'!$B118,'Saturation Data'!$C:$C,0))*INDEX('UEC Data'!P:P,MATCH('Intensity Data'!$B118,'UEC Data'!$C:$C,0))</f>
        <v>0.14505434146341464</v>
      </c>
      <c r="P118" s="7">
        <f>INDEX('Saturation Data'!Q:Q,MATCH('Intensity Data'!$B118,'Saturation Data'!$C:$C,0))*INDEX('UEC Data'!Q:Q,MATCH('Intensity Data'!$B118,'UEC Data'!$C:$C,0))</f>
        <v>0.20802105391304349</v>
      </c>
      <c r="Q118" s="7">
        <f>INDEX('Saturation Data'!R:R,MATCH('Intensity Data'!$B118,'Saturation Data'!$C:$C,0))*INDEX('UEC Data'!R:R,MATCH('Intensity Data'!$B118,'UEC Data'!$C:$C,0))</f>
        <v>0.35535024444444446</v>
      </c>
      <c r="R118" s="7">
        <f>INDEX('Saturation Data'!S:S,MATCH('Intensity Data'!$B118,'Saturation Data'!$C:$C,0))*INDEX('UEC Data'!S:S,MATCH('Intensity Data'!$B118,'UEC Data'!$C:$C,0))</f>
        <v>6.9127285714285711E-2</v>
      </c>
      <c r="S118" s="7">
        <f>INDEX('Saturation Data'!T:T,MATCH('Intensity Data'!$B118,'Saturation Data'!$C:$C,0))*INDEX('UEC Data'!T:T,MATCH('Intensity Data'!$B118,'UEC Data'!$C:$C,0))</f>
        <v>0.41841400000000001</v>
      </c>
      <c r="T118" s="7">
        <f>INDEX('Saturation Data'!U:U,MATCH('Intensity Data'!$B118,'Saturation Data'!$C:$C,0))*INDEX('UEC Data'!U:U,MATCH('Intensity Data'!$B118,'UEC Data'!$C:$C,0))</f>
        <v>6.9316595744680848E-3</v>
      </c>
      <c r="U118" s="7">
        <f>INDEX('Saturation Data'!V:V,MATCH('Intensity Data'!$B118,'Saturation Data'!$C:$C,0))*INDEX('UEC Data'!V:V,MATCH('Intensity Data'!$B118,'UEC Data'!$C:$C,0))</f>
        <v>0.16097759999999997</v>
      </c>
      <c r="V118" t="str">
        <f t="shared" si="33"/>
        <v xml:space="preserve">Refrigeration </v>
      </c>
      <c r="AP118" s="5" t="s">
        <v>92</v>
      </c>
      <c r="AQ118" s="5" t="s">
        <v>25</v>
      </c>
      <c r="AR118" s="5" t="s">
        <v>30</v>
      </c>
      <c r="AS118" s="2">
        <f t="shared" si="17"/>
        <v>3.2464640542774221</v>
      </c>
      <c r="AT118" s="2">
        <f t="shared" si="18"/>
        <v>3.4100057342046952</v>
      </c>
      <c r="AU118" s="2">
        <f t="shared" si="19"/>
        <v>0.18010294747438493</v>
      </c>
      <c r="AV118" s="2">
        <f t="shared" si="20"/>
        <v>52.092565320090721</v>
      </c>
      <c r="AW118" s="2">
        <f t="shared" si="21"/>
        <v>0.70307172887353842</v>
      </c>
      <c r="AX118" s="2">
        <f t="shared" si="22"/>
        <v>8.8255131413551773</v>
      </c>
      <c r="AY118" s="2">
        <f t="shared" si="23"/>
        <v>0.21066818402166643</v>
      </c>
      <c r="AZ118" s="2">
        <f t="shared" si="24"/>
        <v>3.5292110898083333</v>
      </c>
      <c r="BA118" s="2">
        <f t="shared" si="25"/>
        <v>1.4903271318235669</v>
      </c>
      <c r="BB118" s="2">
        <f t="shared" si="26"/>
        <v>3.212648479038851</v>
      </c>
      <c r="BC118" s="2">
        <f t="shared" si="27"/>
        <v>3.2144294033711374</v>
      </c>
      <c r="BD118" s="2">
        <f t="shared" si="28"/>
        <v>-0.59250331760355479</v>
      </c>
      <c r="BE118" s="2">
        <f t="shared" si="29"/>
        <v>2.4860027597831817</v>
      </c>
      <c r="BF118" s="2">
        <f t="shared" si="30"/>
        <v>2.5878239084047419</v>
      </c>
      <c r="BG118" s="2" t="str">
        <f>IFERROR(#REF!/#REF!-1,"NA")</f>
        <v>NA</v>
      </c>
    </row>
    <row r="119" spans="1:59" x14ac:dyDescent="0.2">
      <c r="A119" t="str">
        <f t="shared" si="31"/>
        <v/>
      </c>
      <c r="B119" t="str">
        <f t="shared" si="32"/>
        <v>UT2021 CPARefrigeration _Vending Machine</v>
      </c>
      <c r="C119" t="s">
        <v>117</v>
      </c>
      <c r="D119" t="s">
        <v>114</v>
      </c>
      <c r="E119" s="3" t="s">
        <v>93</v>
      </c>
      <c r="F119" s="3" t="s">
        <v>25</v>
      </c>
      <c r="G119" s="3" t="s">
        <v>31</v>
      </c>
      <c r="H119" s="7">
        <f>INDEX('Saturation Data'!I:I,MATCH('Intensity Data'!$B119,'Saturation Data'!$C:$C,0))*INDEX('UEC Data'!I:I,MATCH('Intensity Data'!$B119,'UEC Data'!$C:$C,0))</f>
        <v>2.5131613793103448E-2</v>
      </c>
      <c r="I119" s="7">
        <f>INDEX('Saturation Data'!J:J,MATCH('Intensity Data'!$B119,'Saturation Data'!$C:$C,0))*INDEX('UEC Data'!J:J,MATCH('Intensity Data'!$B119,'UEC Data'!$C:$C,0))</f>
        <v>6.8985999999999992E-2</v>
      </c>
      <c r="J119" s="7">
        <f>INDEX('Saturation Data'!K:K,MATCH('Intensity Data'!$B119,'Saturation Data'!$C:$C,0))*INDEX('UEC Data'!K:K,MATCH('Intensity Data'!$B119,'UEC Data'!$C:$C,0))</f>
        <v>9.665418181818182E-2</v>
      </c>
      <c r="K119" s="7">
        <f>INDEX('Saturation Data'!L:L,MATCH('Intensity Data'!$B119,'Saturation Data'!$C:$C,0))*INDEX('UEC Data'!L:L,MATCH('Intensity Data'!$B119,'UEC Data'!$C:$C,0))</f>
        <v>0.12928787999999999</v>
      </c>
      <c r="L119" s="7">
        <f>INDEX('Saturation Data'!M:M,MATCH('Intensity Data'!$B119,'Saturation Data'!$C:$C,0))*INDEX('UEC Data'!M:M,MATCH('Intensity Data'!$B119,'UEC Data'!$C:$C,0))</f>
        <v>0.4486856818181818</v>
      </c>
      <c r="M119" s="7">
        <f>INDEX('Saturation Data'!N:N,MATCH('Intensity Data'!$B119,'Saturation Data'!$C:$C,0))*INDEX('UEC Data'!N:N,MATCH('Intensity Data'!$B119,'UEC Data'!$C:$C,0))</f>
        <v>1.6722341666666667</v>
      </c>
      <c r="N119" s="7">
        <f>INDEX('Saturation Data'!O:O,MATCH('Intensity Data'!$B119,'Saturation Data'!$C:$C,0))*INDEX('UEC Data'!O:O,MATCH('Intensity Data'!$B119,'UEC Data'!$C:$C,0))</f>
        <v>6.1577251428571435E-2</v>
      </c>
      <c r="O119" s="7">
        <f>INDEX('Saturation Data'!P:P,MATCH('Intensity Data'!$B119,'Saturation Data'!$C:$C,0))*INDEX('UEC Data'!P:P,MATCH('Intensity Data'!$B119,'UEC Data'!$C:$C,0))</f>
        <v>4.6073146341463415E-2</v>
      </c>
      <c r="P119" s="7">
        <f>INDEX('Saturation Data'!Q:Q,MATCH('Intensity Data'!$B119,'Saturation Data'!$C:$C,0))*INDEX('UEC Data'!Q:Q,MATCH('Intensity Data'!$B119,'UEC Data'!$C:$C,0))</f>
        <v>6.607306173913044E-2</v>
      </c>
      <c r="Q119" s="7">
        <f>INDEX('Saturation Data'!R:R,MATCH('Intensity Data'!$B119,'Saturation Data'!$C:$C,0))*INDEX('UEC Data'!R:R,MATCH('Intensity Data'!$B119,'UEC Data'!$C:$C,0))</f>
        <v>0.11286876111111109</v>
      </c>
      <c r="R119" s="7">
        <f>INDEX('Saturation Data'!S:S,MATCH('Intensity Data'!$B119,'Saturation Data'!$C:$C,0))*INDEX('UEC Data'!S:S,MATCH('Intensity Data'!$B119,'UEC Data'!$C:$C,0))</f>
        <v>2.9275571428571432E-2</v>
      </c>
      <c r="S119" s="7">
        <f>INDEX('Saturation Data'!T:T,MATCH('Intensity Data'!$B119,'Saturation Data'!$C:$C,0))*INDEX('UEC Data'!T:T,MATCH('Intensity Data'!$B119,'UEC Data'!$C:$C,0))</f>
        <v>0.26579900000000001</v>
      </c>
      <c r="T119" s="7">
        <f>INDEX('Saturation Data'!U:U,MATCH('Intensity Data'!$B119,'Saturation Data'!$C:$C,0))*INDEX('UEC Data'!U:U,MATCH('Intensity Data'!$B119,'UEC Data'!$C:$C,0))</f>
        <v>2.2016808510638298E-3</v>
      </c>
      <c r="U119" s="7">
        <f>INDEX('Saturation Data'!V:V,MATCH('Intensity Data'!$B119,'Saturation Data'!$C:$C,0))*INDEX('UEC Data'!V:V,MATCH('Intensity Data'!$B119,'UEC Data'!$C:$C,0))</f>
        <v>5.1130799999999997E-2</v>
      </c>
      <c r="V119" t="str">
        <f t="shared" si="33"/>
        <v xml:space="preserve">Refrigeration </v>
      </c>
      <c r="AP119" s="5" t="s">
        <v>93</v>
      </c>
      <c r="AQ119" s="5" t="s">
        <v>25</v>
      </c>
      <c r="AR119" s="5" t="s">
        <v>31</v>
      </c>
      <c r="AS119" s="2">
        <f t="shared" si="17"/>
        <v>0.14881007548385194</v>
      </c>
      <c r="AT119" s="2">
        <f t="shared" si="18"/>
        <v>10.930535512935101</v>
      </c>
      <c r="AU119" s="2">
        <f t="shared" si="19"/>
        <v>0.59628592028368477</v>
      </c>
      <c r="AV119" s="2">
        <f t="shared" si="20"/>
        <v>34.908271678154691</v>
      </c>
      <c r="AW119" s="2">
        <f t="shared" si="21"/>
        <v>-0.6160519402350656</v>
      </c>
      <c r="AX119" s="2">
        <f t="shared" si="22"/>
        <v>5.5150216221600177</v>
      </c>
      <c r="AY119" s="2">
        <f t="shared" si="23"/>
        <v>-0.18118475154001279</v>
      </c>
      <c r="AZ119" s="2">
        <f t="shared" si="24"/>
        <v>2.0632564337403694</v>
      </c>
      <c r="BA119" s="2">
        <f t="shared" si="25"/>
        <v>0.68429125015667247</v>
      </c>
      <c r="BB119" s="2">
        <f t="shared" si="26"/>
        <v>0.42457729399497124</v>
      </c>
      <c r="BC119" s="2">
        <f t="shared" si="27"/>
        <v>2.8004787819733519</v>
      </c>
      <c r="BD119" s="2">
        <f t="shared" si="28"/>
        <v>-0.448792820945075</v>
      </c>
      <c r="BE119" s="2">
        <f t="shared" si="29"/>
        <v>1.3576998665333591</v>
      </c>
      <c r="BF119" s="2">
        <f t="shared" si="30"/>
        <v>0.21328245169220383</v>
      </c>
      <c r="BG119" s="2" t="str">
        <f>IFERROR(#REF!/#REF!-1,"NA")</f>
        <v>NA</v>
      </c>
    </row>
    <row r="120" spans="1:59" x14ac:dyDescent="0.2">
      <c r="A120" t="str">
        <f t="shared" si="31"/>
        <v/>
      </c>
      <c r="B120" t="str">
        <f t="shared" si="32"/>
        <v>UT2021 CPAFood Preparation_Oven</v>
      </c>
      <c r="C120" t="s">
        <v>117</v>
      </c>
      <c r="D120" t="s">
        <v>114</v>
      </c>
      <c r="E120" s="3" t="s">
        <v>94</v>
      </c>
      <c r="F120" s="3" t="s">
        <v>32</v>
      </c>
      <c r="G120" s="3" t="s">
        <v>33</v>
      </c>
      <c r="H120" s="7">
        <f>INDEX('Saturation Data'!I:I,MATCH('Intensity Data'!$B120,'Saturation Data'!$C:$C,0))*INDEX('UEC Data'!I:I,MATCH('Intensity Data'!$B120,'UEC Data'!$C:$C,0))</f>
        <v>2.7444620689655176E-2</v>
      </c>
      <c r="I120" s="7">
        <f>INDEX('Saturation Data'!J:J,MATCH('Intensity Data'!$B120,'Saturation Data'!$C:$C,0))*INDEX('UEC Data'!J:J,MATCH('Intensity Data'!$B120,'UEC Data'!$C:$C,0))</f>
        <v>1.20662354E-2</v>
      </c>
      <c r="J120" s="7">
        <f>INDEX('Saturation Data'!K:K,MATCH('Intensity Data'!$B120,'Saturation Data'!$C:$C,0))*INDEX('UEC Data'!K:K,MATCH('Intensity Data'!$B120,'UEC Data'!$C:$C,0))</f>
        <v>7.5050830909090899E-2</v>
      </c>
      <c r="K120" s="7">
        <f>INDEX('Saturation Data'!L:L,MATCH('Intensity Data'!$B120,'Saturation Data'!$C:$C,0))*INDEX('UEC Data'!L:L,MATCH('Intensity Data'!$B120,'UEC Data'!$C:$C,0))</f>
        <v>1.6162175241666667E-2</v>
      </c>
      <c r="L120" s="7">
        <f>INDEX('Saturation Data'!M:M,MATCH('Intensity Data'!$B120,'Saturation Data'!$C:$C,0))*INDEX('UEC Data'!M:M,MATCH('Intensity Data'!$B120,'UEC Data'!$C:$C,0))</f>
        <v>1.1510863636363635</v>
      </c>
      <c r="M120" s="7">
        <f>INDEX('Saturation Data'!N:N,MATCH('Intensity Data'!$B120,'Saturation Data'!$C:$C,0))*INDEX('UEC Data'!N:N,MATCH('Intensity Data'!$B120,'UEC Data'!$C:$C,0))</f>
        <v>9.5065116666666657E-2</v>
      </c>
      <c r="N120" s="7">
        <f>INDEX('Saturation Data'!O:O,MATCH('Intensity Data'!$B120,'Saturation Data'!$C:$C,0))*INDEX('UEC Data'!O:O,MATCH('Intensity Data'!$B120,'UEC Data'!$C:$C,0))</f>
        <v>0.10206220785714286</v>
      </c>
      <c r="O120" s="7">
        <f>INDEX('Saturation Data'!P:P,MATCH('Intensity Data'!$B120,'Saturation Data'!$C:$C,0))*INDEX('UEC Data'!P:P,MATCH('Intensity Data'!$B120,'UEC Data'!$C:$C,0))</f>
        <v>5.2720742099999988E-2</v>
      </c>
      <c r="P120" s="7">
        <f>INDEX('Saturation Data'!Q:Q,MATCH('Intensity Data'!$B120,'Saturation Data'!$C:$C,0))*INDEX('UEC Data'!Q:Q,MATCH('Intensity Data'!$B120,'UEC Data'!$C:$C,0))</f>
        <v>3.8921261386956521E-2</v>
      </c>
      <c r="Q120" s="7">
        <f>INDEX('Saturation Data'!R:R,MATCH('Intensity Data'!$B120,'Saturation Data'!$C:$C,0))*INDEX('UEC Data'!R:R,MATCH('Intensity Data'!$B120,'UEC Data'!$C:$C,0))</f>
        <v>7.0263773333333349E-2</v>
      </c>
      <c r="R120" s="7">
        <f>INDEX('Saturation Data'!S:S,MATCH('Intensity Data'!$B120,'Saturation Data'!$C:$C,0))*INDEX('UEC Data'!S:S,MATCH('Intensity Data'!$B120,'UEC Data'!$C:$C,0))</f>
        <v>2.2173916928571427E-3</v>
      </c>
      <c r="S120" s="7">
        <f>INDEX('Saturation Data'!T:T,MATCH('Intensity Data'!$B120,'Saturation Data'!$C:$C,0))*INDEX('UEC Data'!T:T,MATCH('Intensity Data'!$B120,'UEC Data'!$C:$C,0))</f>
        <v>3.4065469100000001E-3</v>
      </c>
      <c r="T120" s="7">
        <f>INDEX('Saturation Data'!U:U,MATCH('Intensity Data'!$B120,'Saturation Data'!$C:$C,0))*INDEX('UEC Data'!U:U,MATCH('Intensity Data'!$B120,'UEC Data'!$C:$C,0))</f>
        <v>1.1552778574468086E-2</v>
      </c>
      <c r="U120" s="7">
        <f>INDEX('Saturation Data'!V:V,MATCH('Intensity Data'!$B120,'Saturation Data'!$C:$C,0))*INDEX('UEC Data'!V:V,MATCH('Intensity Data'!$B120,'UEC Data'!$C:$C,0))</f>
        <v>2.7916484508333336E-2</v>
      </c>
      <c r="V120" t="str">
        <f t="shared" si="33"/>
        <v>Food Preparation</v>
      </c>
      <c r="AP120" s="5" t="s">
        <v>94</v>
      </c>
      <c r="AQ120" s="5" t="s">
        <v>32</v>
      </c>
      <c r="AR120" s="5" t="s">
        <v>33</v>
      </c>
      <c r="AS120" s="2">
        <f t="shared" si="17"/>
        <v>-0.50488429056487105</v>
      </c>
      <c r="AT120" s="2">
        <f t="shared" si="18"/>
        <v>0.89173701226843272</v>
      </c>
      <c r="AU120" s="2">
        <f t="shared" si="19"/>
        <v>3.397409009003538E-2</v>
      </c>
      <c r="AV120" s="2">
        <f t="shared" si="20"/>
        <v>1.5338959575933129</v>
      </c>
      <c r="AW120" s="2" t="str">
        <f t="shared" si="21"/>
        <v>NA</v>
      </c>
      <c r="AX120" s="2">
        <f t="shared" si="22"/>
        <v>0.43951958643488664</v>
      </c>
      <c r="AY120" s="2">
        <f t="shared" si="23"/>
        <v>-0.70171086427672691</v>
      </c>
      <c r="AZ120" s="2">
        <f t="shared" si="24"/>
        <v>9.4168367121236551E-2</v>
      </c>
      <c r="BA120" s="2">
        <f t="shared" si="25"/>
        <v>-0.4655788253569747</v>
      </c>
      <c r="BB120" s="2">
        <f t="shared" si="26"/>
        <v>1.0785186938778795</v>
      </c>
      <c r="BC120" s="2">
        <f t="shared" si="27"/>
        <v>2.2529636563025011</v>
      </c>
      <c r="BD120" s="2">
        <f t="shared" si="28"/>
        <v>-0.84247321907295414</v>
      </c>
      <c r="BE120" s="2">
        <f t="shared" si="29"/>
        <v>3.5081280741499663</v>
      </c>
      <c r="BF120" s="2">
        <f t="shared" si="30"/>
        <v>-0.38671188026731662</v>
      </c>
      <c r="BG120" s="2" t="str">
        <f>IFERROR(#REF!/#REF!-1,"NA")</f>
        <v>NA</v>
      </c>
    </row>
    <row r="121" spans="1:59" x14ac:dyDescent="0.2">
      <c r="A121" t="str">
        <f t="shared" si="31"/>
        <v/>
      </c>
      <c r="B121" t="str">
        <f t="shared" si="32"/>
        <v>UT2021 CPAFood Preparation_Fryer</v>
      </c>
      <c r="C121" t="s">
        <v>117</v>
      </c>
      <c r="D121" t="s">
        <v>114</v>
      </c>
      <c r="E121" s="3" t="s">
        <v>95</v>
      </c>
      <c r="F121" s="3" t="s">
        <v>32</v>
      </c>
      <c r="G121" s="3" t="s">
        <v>34</v>
      </c>
      <c r="H121" s="7">
        <f>INDEX('Saturation Data'!I:I,MATCH('Intensity Data'!$B121,'Saturation Data'!$C:$C,0))*INDEX('UEC Data'!I:I,MATCH('Intensity Data'!$B121,'UEC Data'!$C:$C,0))</f>
        <v>4.5942744827586209E-2</v>
      </c>
      <c r="I121" s="7">
        <f>INDEX('Saturation Data'!J:J,MATCH('Intensity Data'!$B121,'Saturation Data'!$C:$C,0))*INDEX('UEC Data'!J:J,MATCH('Intensity Data'!$B121,'UEC Data'!$C:$C,0))</f>
        <v>1.74494634E-2</v>
      </c>
      <c r="J121" s="7">
        <f>INDEX('Saturation Data'!K:K,MATCH('Intensity Data'!$B121,'Saturation Data'!$C:$C,0))*INDEX('UEC Data'!K:K,MATCH('Intensity Data'!$B121,'UEC Data'!$C:$C,0))</f>
        <v>0.10032181090909091</v>
      </c>
      <c r="K121" s="7">
        <f>INDEX('Saturation Data'!L:L,MATCH('Intensity Data'!$B121,'Saturation Data'!$C:$C,0))*INDEX('UEC Data'!L:L,MATCH('Intensity Data'!$B121,'UEC Data'!$C:$C,0))</f>
        <v>2.3372765074999999E-2</v>
      </c>
      <c r="L121" s="7">
        <f>INDEX('Saturation Data'!M:M,MATCH('Intensity Data'!$B121,'Saturation Data'!$C:$C,0))*INDEX('UEC Data'!M:M,MATCH('Intensity Data'!$B121,'UEC Data'!$C:$C,0))</f>
        <v>3.2499954545454544</v>
      </c>
      <c r="M121" s="7">
        <f>INDEX('Saturation Data'!N:N,MATCH('Intensity Data'!$B121,'Saturation Data'!$C:$C,0))*INDEX('UEC Data'!N:N,MATCH('Intensity Data'!$B121,'UEC Data'!$C:$C,0))</f>
        <v>1.08732165</v>
      </c>
      <c r="N121" s="7">
        <f>INDEX('Saturation Data'!O:O,MATCH('Intensity Data'!$B121,'Saturation Data'!$C:$C,0))*INDEX('UEC Data'!O:O,MATCH('Intensity Data'!$B121,'UEC Data'!$C:$C,0))</f>
        <v>0.17088974357142861</v>
      </c>
      <c r="O121" s="7">
        <f>INDEX('Saturation Data'!P:P,MATCH('Intensity Data'!$B121,'Saturation Data'!$C:$C,0))*INDEX('UEC Data'!P:P,MATCH('Intensity Data'!$B121,'UEC Data'!$C:$C,0))</f>
        <v>7.6241564099999992E-2</v>
      </c>
      <c r="P121" s="7">
        <f>INDEX('Saturation Data'!Q:Q,MATCH('Intensity Data'!$B121,'Saturation Data'!$C:$C,0))*INDEX('UEC Data'!Q:Q,MATCH('Intensity Data'!$B121,'UEC Data'!$C:$C,0))</f>
        <v>1.7194879273913045E-2</v>
      </c>
      <c r="Q121" s="7">
        <f>INDEX('Saturation Data'!R:R,MATCH('Intensity Data'!$B121,'Saturation Data'!$C:$C,0))*INDEX('UEC Data'!R:R,MATCH('Intensity Data'!$B121,'UEC Data'!$C:$C,0))</f>
        <v>0.15462579999999998</v>
      </c>
      <c r="R121" s="7">
        <f>INDEX('Saturation Data'!S:S,MATCH('Intensity Data'!$B121,'Saturation Data'!$C:$C,0))*INDEX('UEC Data'!S:S,MATCH('Intensity Data'!$B121,'UEC Data'!$C:$C,0))</f>
        <v>3.206658407142857E-3</v>
      </c>
      <c r="S121" s="7">
        <f>INDEX('Saturation Data'!T:T,MATCH('Intensity Data'!$B121,'Saturation Data'!$C:$C,0))*INDEX('UEC Data'!T:T,MATCH('Intensity Data'!$B121,'UEC Data'!$C:$C,0))</f>
        <v>4.926343110000001E-3</v>
      </c>
      <c r="T121" s="7">
        <f>INDEX('Saturation Data'!U:U,MATCH('Intensity Data'!$B121,'Saturation Data'!$C:$C,0))*INDEX('UEC Data'!U:U,MATCH('Intensity Data'!$B121,'UEC Data'!$C:$C,0))</f>
        <v>1.670693304255319E-2</v>
      </c>
      <c r="U121" s="7">
        <f>INDEX('Saturation Data'!V:V,MATCH('Intensity Data'!$B121,'Saturation Data'!$C:$C,0))*INDEX('UEC Data'!V:V,MATCH('Intensity Data'!$B121,'UEC Data'!$C:$C,0))</f>
        <v>4.0371139674999994E-2</v>
      </c>
      <c r="V121" t="str">
        <f t="shared" si="33"/>
        <v>Food Preparation</v>
      </c>
      <c r="AP121" s="5" t="s">
        <v>95</v>
      </c>
      <c r="AQ121" s="5" t="s">
        <v>32</v>
      </c>
      <c r="AR121" s="5" t="s">
        <v>34</v>
      </c>
      <c r="AS121" s="2">
        <f t="shared" si="17"/>
        <v>-0.50488429056487094</v>
      </c>
      <c r="AT121" s="2">
        <f t="shared" si="18"/>
        <v>0.89173701226843272</v>
      </c>
      <c r="AU121" s="2">
        <f t="shared" si="19"/>
        <v>3.3974090090035602E-2</v>
      </c>
      <c r="AV121" s="2">
        <f t="shared" si="20"/>
        <v>1.5338959575933129</v>
      </c>
      <c r="AW121" s="2" t="str">
        <f t="shared" si="21"/>
        <v>NA</v>
      </c>
      <c r="AX121" s="2">
        <f t="shared" si="22"/>
        <v>0.43951958643488664</v>
      </c>
      <c r="AY121" s="2">
        <f t="shared" si="23"/>
        <v>-0.7017108642767268</v>
      </c>
      <c r="AZ121" s="2">
        <f t="shared" si="24"/>
        <v>9.4168367121236551E-2</v>
      </c>
      <c r="BA121" s="2">
        <f t="shared" si="25"/>
        <v>-0.8194643438093403</v>
      </c>
      <c r="BB121" s="2">
        <f t="shared" si="26"/>
        <v>1.078518693877879</v>
      </c>
      <c r="BC121" s="2">
        <f t="shared" si="27"/>
        <v>2.2529636563025006</v>
      </c>
      <c r="BD121" s="2">
        <f t="shared" si="28"/>
        <v>-0.84247321907295403</v>
      </c>
      <c r="BE121" s="2">
        <f t="shared" si="29"/>
        <v>3.5081280741499672</v>
      </c>
      <c r="BF121" s="2">
        <f t="shared" si="30"/>
        <v>0.2081160619483291</v>
      </c>
      <c r="BG121" s="2" t="str">
        <f>IFERROR(#REF!/#REF!-1,"NA")</f>
        <v>NA</v>
      </c>
    </row>
    <row r="122" spans="1:59" x14ac:dyDescent="0.2">
      <c r="A122" t="str">
        <f t="shared" si="31"/>
        <v/>
      </c>
      <c r="B122" t="str">
        <f t="shared" si="32"/>
        <v>UT2021 CPAFood Preparation_Dishwasher</v>
      </c>
      <c r="C122" t="s">
        <v>117</v>
      </c>
      <c r="D122" t="s">
        <v>114</v>
      </c>
      <c r="E122" s="3" t="s">
        <v>96</v>
      </c>
      <c r="F122" s="3" t="s">
        <v>32</v>
      </c>
      <c r="G122" s="3" t="s">
        <v>35</v>
      </c>
      <c r="H122" s="7">
        <f>INDEX('Saturation Data'!I:I,MATCH('Intensity Data'!$B122,'Saturation Data'!$C:$C,0))*INDEX('UEC Data'!I:I,MATCH('Intensity Data'!$B122,'UEC Data'!$C:$C,0))</f>
        <v>7.5743573275862067E-3</v>
      </c>
      <c r="I122" s="7">
        <f>INDEX('Saturation Data'!J:J,MATCH('Intensity Data'!$B122,'Saturation Data'!$C:$C,0))*INDEX('UEC Data'!J:J,MATCH('Intensity Data'!$B122,'UEC Data'!$C:$C,0))</f>
        <v>1.0971579E-2</v>
      </c>
      <c r="J122" s="7">
        <f>INDEX('Saturation Data'!K:K,MATCH('Intensity Data'!$B122,'Saturation Data'!$C:$C,0))*INDEX('UEC Data'!K:K,MATCH('Intensity Data'!$B122,'UEC Data'!$C:$C,0))</f>
        <v>2.5807542981818178E-2</v>
      </c>
      <c r="K122" s="7">
        <f>INDEX('Saturation Data'!L:L,MATCH('Intensity Data'!$B122,'Saturation Data'!$C:$C,0))*INDEX('UEC Data'!L:L,MATCH('Intensity Data'!$B122,'UEC Data'!$C:$C,0))</f>
        <v>1.4695932625000001E-2</v>
      </c>
      <c r="L122" s="7">
        <f>INDEX('Saturation Data'!M:M,MATCH('Intensity Data'!$B122,'Saturation Data'!$C:$C,0))*INDEX('UEC Data'!M:M,MATCH('Intensity Data'!$B122,'UEC Data'!$C:$C,0))</f>
        <v>2.597072259807176</v>
      </c>
      <c r="M122" s="7">
        <f>INDEX('Saturation Data'!N:N,MATCH('Intensity Data'!$B122,'Saturation Data'!$C:$C,0))*INDEX('UEC Data'!N:N,MATCH('Intensity Data'!$B122,'UEC Data'!$C:$C,0))</f>
        <v>0.22431425006666664</v>
      </c>
      <c r="N122" s="7">
        <f>INDEX('Saturation Data'!O:O,MATCH('Intensity Data'!$B122,'Saturation Data'!$C:$C,0))*INDEX('UEC Data'!O:O,MATCH('Intensity Data'!$B122,'UEC Data'!$C:$C,0))</f>
        <v>4.111575028928572E-2</v>
      </c>
      <c r="O122" s="7">
        <f>INDEX('Saturation Data'!P:P,MATCH('Intensity Data'!$B122,'Saturation Data'!$C:$C,0))*INDEX('UEC Data'!P:P,MATCH('Intensity Data'!$B122,'UEC Data'!$C:$C,0))</f>
        <v>5.4014824499999996E-2</v>
      </c>
      <c r="P122" s="7">
        <f>INDEX('Saturation Data'!Q:Q,MATCH('Intensity Data'!$B122,'Saturation Data'!$C:$C,0))*INDEX('UEC Data'!Q:Q,MATCH('Intensity Data'!$B122,'UEC Data'!$C:$C,0))</f>
        <v>5.3861351304347833E-2</v>
      </c>
      <c r="Q122" s="7">
        <f>INDEX('Saturation Data'!R:R,MATCH('Intensity Data'!$B122,'Saturation Data'!$C:$C,0))*INDEX('UEC Data'!R:R,MATCH('Intensity Data'!$B122,'UEC Data'!$C:$C,0))</f>
        <v>7.066538013333333E-2</v>
      </c>
      <c r="R122" s="7">
        <f>INDEX('Saturation Data'!S:S,MATCH('Intensity Data'!$B122,'Saturation Data'!$C:$C,0))*INDEX('UEC Data'!S:S,MATCH('Intensity Data'!$B122,'UEC Data'!$C:$C,0))</f>
        <v>2.0162285357142855E-3</v>
      </c>
      <c r="S122" s="7">
        <f>INDEX('Saturation Data'!T:T,MATCH('Intensity Data'!$B122,'Saturation Data'!$C:$C,0))*INDEX('UEC Data'!T:T,MATCH('Intensity Data'!$B122,'UEC Data'!$C:$C,0))</f>
        <v>3.0975028499999999E-3</v>
      </c>
      <c r="T122" s="7">
        <f>INDEX('Saturation Data'!U:U,MATCH('Intensity Data'!$B122,'Saturation Data'!$C:$C,0))*INDEX('UEC Data'!U:U,MATCH('Intensity Data'!$B122,'UEC Data'!$C:$C,0))</f>
        <v>1.050470329787234E-2</v>
      </c>
      <c r="U122" s="7">
        <f>INDEX('Saturation Data'!V:V,MATCH('Intensity Data'!$B122,'Saturation Data'!$C:$C,0))*INDEX('UEC Data'!V:V,MATCH('Intensity Data'!$B122,'UEC Data'!$C:$C,0))</f>
        <v>2.5383883625000003E-2</v>
      </c>
      <c r="V122" t="str">
        <f t="shared" si="33"/>
        <v>Food Preparation</v>
      </c>
      <c r="AP122" s="5" t="s">
        <v>96</v>
      </c>
      <c r="AQ122" s="5" t="s">
        <v>32</v>
      </c>
      <c r="AR122" s="5" t="s">
        <v>35</v>
      </c>
      <c r="AS122" s="2">
        <f t="shared" si="17"/>
        <v>-0.89477315326098006</v>
      </c>
      <c r="AT122" s="2">
        <f t="shared" si="18"/>
        <v>-0.1357615082764797</v>
      </c>
      <c r="AU122" s="2">
        <f t="shared" si="19"/>
        <v>-0.77924064181541131</v>
      </c>
      <c r="AV122" s="2">
        <f t="shared" si="20"/>
        <v>0.15760827555454626</v>
      </c>
      <c r="AW122" s="2">
        <f t="shared" si="21"/>
        <v>-0.70663922822954428</v>
      </c>
      <c r="AX122" s="2">
        <f t="shared" si="22"/>
        <v>-0.65786245697103074</v>
      </c>
      <c r="AY122" s="2">
        <f t="shared" si="23"/>
        <v>-0.92129646734432946</v>
      </c>
      <c r="AZ122" s="2">
        <f t="shared" si="24"/>
        <v>-0.43676308268980091</v>
      </c>
      <c r="BA122" s="2">
        <f t="shared" si="25"/>
        <v>-0.53981650526191283</v>
      </c>
      <c r="BB122" s="2">
        <f t="shared" si="26"/>
        <v>-0.51727394625554668</v>
      </c>
      <c r="BC122" s="2">
        <f t="shared" si="27"/>
        <v>0.48611375985246075</v>
      </c>
      <c r="BD122" s="2">
        <f t="shared" si="28"/>
        <v>-0.92803402023032711</v>
      </c>
      <c r="BE122" s="2">
        <f t="shared" si="29"/>
        <v>1.0595345875418012</v>
      </c>
      <c r="BF122" s="2">
        <f t="shared" si="30"/>
        <v>7.0937543208146492E-2</v>
      </c>
      <c r="BG122" s="2" t="str">
        <f>IFERROR(#REF!/#REF!-1,"NA")</f>
        <v>NA</v>
      </c>
    </row>
    <row r="123" spans="1:59" x14ac:dyDescent="0.2">
      <c r="A123" t="str">
        <f t="shared" si="31"/>
        <v/>
      </c>
      <c r="B123" t="str">
        <f t="shared" si="32"/>
        <v>UT2021 CPAFood Preparation_Hot Food Container</v>
      </c>
      <c r="C123" t="s">
        <v>117</v>
      </c>
      <c r="D123" t="s">
        <v>114</v>
      </c>
      <c r="E123" s="3" t="s">
        <v>97</v>
      </c>
      <c r="F123" s="3" t="s">
        <v>32</v>
      </c>
      <c r="G123" s="3" t="s">
        <v>36</v>
      </c>
      <c r="H123" s="7">
        <f>INDEX('Saturation Data'!I:I,MATCH('Intensity Data'!$B123,'Saturation Data'!$C:$C,0))*INDEX('UEC Data'!I:I,MATCH('Intensity Data'!$B123,'UEC Data'!$C:$C,0))</f>
        <v>2.2691987068965518E-3</v>
      </c>
      <c r="I123" s="7">
        <f>INDEX('Saturation Data'!J:J,MATCH('Intensity Data'!$B123,'Saturation Data'!$C:$C,0))*INDEX('UEC Data'!J:J,MATCH('Intensity Data'!$B123,'UEC Data'!$C:$C,0))</f>
        <v>3.2869710000000001E-3</v>
      </c>
      <c r="J123" s="7">
        <f>INDEX('Saturation Data'!K:K,MATCH('Intensity Data'!$B123,'Saturation Data'!$C:$C,0))*INDEX('UEC Data'!K:K,MATCH('Intensity Data'!$B123,'UEC Data'!$C:$C,0))</f>
        <v>7.731671563636364E-3</v>
      </c>
      <c r="K123" s="7">
        <f>INDEX('Saturation Data'!L:L,MATCH('Intensity Data'!$B123,'Saturation Data'!$C:$C,0))*INDEX('UEC Data'!L:L,MATCH('Intensity Data'!$B123,'UEC Data'!$C:$C,0))</f>
        <v>4.4027486250000003E-3</v>
      </c>
      <c r="L123" s="7">
        <f>INDEX('Saturation Data'!M:M,MATCH('Intensity Data'!$B123,'Saturation Data'!$C:$C,0))*INDEX('UEC Data'!M:M,MATCH('Intensity Data'!$B123,'UEC Data'!$C:$C,0))</f>
        <v>1.2542727272727272</v>
      </c>
      <c r="M123" s="7">
        <f>INDEX('Saturation Data'!N:N,MATCH('Intensity Data'!$B123,'Saturation Data'!$C:$C,0))*INDEX('UEC Data'!N:N,MATCH('Intensity Data'!$B123,'UEC Data'!$C:$C,0))</f>
        <v>0.17186024999999999</v>
      </c>
      <c r="N123" s="7">
        <f>INDEX('Saturation Data'!O:O,MATCH('Intensity Data'!$B123,'Saturation Data'!$C:$C,0))*INDEX('UEC Data'!O:O,MATCH('Intensity Data'!$B123,'UEC Data'!$C:$C,0))</f>
        <v>1.2317851317857143E-2</v>
      </c>
      <c r="O123" s="7">
        <f>INDEX('Saturation Data'!P:P,MATCH('Intensity Data'!$B123,'Saturation Data'!$C:$C,0))*INDEX('UEC Data'!P:P,MATCH('Intensity Data'!$B123,'UEC Data'!$C:$C,0))</f>
        <v>1.4361691499999999E-2</v>
      </c>
      <c r="P123" s="7">
        <f>INDEX('Saturation Data'!Q:Q,MATCH('Intensity Data'!$B123,'Saturation Data'!$C:$C,0))*INDEX('UEC Data'!Q:Q,MATCH('Intensity Data'!$B123,'UEC Data'!$C:$C,0))</f>
        <v>1.6136300869565219E-3</v>
      </c>
      <c r="Q123" s="7">
        <f>INDEX('Saturation Data'!R:R,MATCH('Intensity Data'!$B123,'Saturation Data'!$C:$C,0))*INDEX('UEC Data'!R:R,MATCH('Intensity Data'!$B123,'UEC Data'!$C:$C,0))</f>
        <v>2.1170613199999997E-2</v>
      </c>
      <c r="R123" s="7">
        <f>INDEX('Saturation Data'!S:S,MATCH('Intensity Data'!$B123,'Saturation Data'!$C:$C,0))*INDEX('UEC Data'!S:S,MATCH('Intensity Data'!$B123,'UEC Data'!$C:$C,0))</f>
        <v>6.0404110714285713E-4</v>
      </c>
      <c r="S123" s="7">
        <f>INDEX('Saturation Data'!T:T,MATCH('Intensity Data'!$B123,'Saturation Data'!$C:$C,0))*INDEX('UEC Data'!T:T,MATCH('Intensity Data'!$B123,'UEC Data'!$C:$C,0))</f>
        <v>9.2797965E-4</v>
      </c>
      <c r="T123" s="7">
        <f>INDEX('Saturation Data'!U:U,MATCH('Intensity Data'!$B123,'Saturation Data'!$C:$C,0))*INDEX('UEC Data'!U:U,MATCH('Intensity Data'!$B123,'UEC Data'!$C:$C,0))</f>
        <v>3.1470998936170211E-3</v>
      </c>
      <c r="U123" s="7">
        <f>INDEX('Saturation Data'!V:V,MATCH('Intensity Data'!$B123,'Saturation Data'!$C:$C,0))*INDEX('UEC Data'!V:V,MATCH('Intensity Data'!$B123,'UEC Data'!$C:$C,0))</f>
        <v>7.6047476249999999E-3</v>
      </c>
      <c r="V123" t="str">
        <f t="shared" si="33"/>
        <v>Food Preparation</v>
      </c>
      <c r="AP123" s="5" t="s">
        <v>97</v>
      </c>
      <c r="AQ123" s="5" t="s">
        <v>32</v>
      </c>
      <c r="AR123" s="5" t="s">
        <v>36</v>
      </c>
      <c r="AS123" s="2">
        <f t="shared" si="17"/>
        <v>-0.76966830039758993</v>
      </c>
      <c r="AT123" s="2">
        <f t="shared" si="18"/>
        <v>0.89173701226843272</v>
      </c>
      <c r="AU123" s="2">
        <f t="shared" si="19"/>
        <v>-0.51677846719188747</v>
      </c>
      <c r="AV123" s="2">
        <f t="shared" si="20"/>
        <v>1.5338959575933129</v>
      </c>
      <c r="AW123" s="2" t="str">
        <f t="shared" si="21"/>
        <v>NA</v>
      </c>
      <c r="AX123" s="2">
        <f t="shared" si="22"/>
        <v>0.43951958643488687</v>
      </c>
      <c r="AY123" s="2">
        <f t="shared" si="23"/>
        <v>-0.82772534763628691</v>
      </c>
      <c r="AZ123" s="2">
        <f t="shared" si="24"/>
        <v>9.4168367121236773E-2</v>
      </c>
      <c r="BA123" s="2">
        <f t="shared" si="25"/>
        <v>-0.89927014848702513</v>
      </c>
      <c r="BB123" s="2">
        <f t="shared" si="26"/>
        <v>5.6642062810138061E-2</v>
      </c>
      <c r="BC123" s="2">
        <f t="shared" si="27"/>
        <v>2.2529636563025011</v>
      </c>
      <c r="BD123" s="2">
        <f t="shared" si="28"/>
        <v>-0.84247321907295414</v>
      </c>
      <c r="BE123" s="2">
        <f t="shared" si="29"/>
        <v>3.5081280741499672</v>
      </c>
      <c r="BF123" s="2">
        <f t="shared" si="30"/>
        <v>1.3441818522505629</v>
      </c>
      <c r="BG123" s="2" t="str">
        <f>IFERROR(#REF!/#REF!-1,"NA")</f>
        <v>NA</v>
      </c>
    </row>
    <row r="124" spans="1:59" x14ac:dyDescent="0.2">
      <c r="A124" t="str">
        <f t="shared" si="31"/>
        <v/>
      </c>
      <c r="B124" t="str">
        <f t="shared" si="32"/>
        <v>UT2021 CPAFood Preparation_Steamer</v>
      </c>
      <c r="C124" t="s">
        <v>117</v>
      </c>
      <c r="D124" t="s">
        <v>114</v>
      </c>
      <c r="E124" s="3" t="s">
        <v>98</v>
      </c>
      <c r="F124" s="3" t="s">
        <v>32</v>
      </c>
      <c r="G124" s="3" t="s">
        <v>37</v>
      </c>
      <c r="H124" s="7">
        <f>INDEX('Saturation Data'!I:I,MATCH('Intensity Data'!$B124,'Saturation Data'!$C:$C,0))*INDEX('UEC Data'!I:I,MATCH('Intensity Data'!$B124,'UEC Data'!$C:$C,0))</f>
        <v>1.2157024587143409E-2</v>
      </c>
      <c r="I124" s="7">
        <f>INDEX('Saturation Data'!J:J,MATCH('Intensity Data'!$B124,'Saturation Data'!$C:$C,0))*INDEX('UEC Data'!J:J,MATCH('Intensity Data'!$B124,'UEC Data'!$C:$C,0))</f>
        <v>1.7609646587044808E-2</v>
      </c>
      <c r="J124" s="7">
        <f>INDEX('Saturation Data'!K:K,MATCH('Intensity Data'!$B124,'Saturation Data'!$C:$C,0))*INDEX('UEC Data'!K:K,MATCH('Intensity Data'!$B124,'UEC Data'!$C:$C,0))</f>
        <v>4.1421723453824354E-2</v>
      </c>
      <c r="K124" s="7">
        <f>INDEX('Saturation Data'!L:L,MATCH('Intensity Data'!$B124,'Saturation Data'!$C:$C,0))*INDEX('UEC Data'!L:L,MATCH('Intensity Data'!$B124,'UEC Data'!$C:$C,0))</f>
        <v>2.3587323191426843E-2</v>
      </c>
      <c r="L124" s="7">
        <f>INDEX('Saturation Data'!M:M,MATCH('Intensity Data'!$B124,'Saturation Data'!$C:$C,0))*INDEX('UEC Data'!M:M,MATCH('Intensity Data'!$B124,'UEC Data'!$C:$C,0))</f>
        <v>0.63996680490050739</v>
      </c>
      <c r="M124" s="7">
        <f>INDEX('Saturation Data'!N:N,MATCH('Intensity Data'!$B124,'Saturation Data'!$C:$C,0))*INDEX('UEC Data'!N:N,MATCH('Intensity Data'!$B124,'UEC Data'!$C:$C,0))</f>
        <v>0.25225358226494998</v>
      </c>
      <c r="N124" s="7">
        <f>INDEX('Saturation Data'!O:O,MATCH('Intensity Data'!$B124,'Saturation Data'!$C:$C,0))*INDEX('UEC Data'!O:O,MATCH('Intensity Data'!$B124,'UEC Data'!$C:$C,0))</f>
        <v>6.599176214795581E-2</v>
      </c>
      <c r="O124" s="7">
        <f>INDEX('Saturation Data'!P:P,MATCH('Intensity Data'!$B124,'Saturation Data'!$C:$C,0))*INDEX('UEC Data'!P:P,MATCH('Intensity Data'!$B124,'UEC Data'!$C:$C,0))</f>
        <v>7.6941449044474516E-2</v>
      </c>
      <c r="P124" s="7">
        <f>INDEX('Saturation Data'!Q:Q,MATCH('Intensity Data'!$B124,'Saturation Data'!$C:$C,0))*INDEX('UEC Data'!Q:Q,MATCH('Intensity Data'!$B124,'UEC Data'!$C:$C,0))</f>
        <v>2.5934626943949365E-2</v>
      </c>
      <c r="Q124" s="7">
        <f>INDEX('Saturation Data'!R:R,MATCH('Intensity Data'!$B124,'Saturation Data'!$C:$C,0))*INDEX('UEC Data'!R:R,MATCH('Intensity Data'!$B124,'UEC Data'!$C:$C,0))</f>
        <v>0.11341962447585506</v>
      </c>
      <c r="R124" s="7">
        <f>INDEX('Saturation Data'!S:S,MATCH('Intensity Data'!$B124,'Saturation Data'!$C:$C,0))*INDEX('UEC Data'!S:S,MATCH('Intensity Data'!$B124,'UEC Data'!$C:$C,0))</f>
        <v>3.2360950007873455E-3</v>
      </c>
      <c r="S124" s="7">
        <f>INDEX('Saturation Data'!T:T,MATCH('Intensity Data'!$B124,'Saturation Data'!$C:$C,0))*INDEX('UEC Data'!T:T,MATCH('Intensity Data'!$B124,'UEC Data'!$C:$C,0))</f>
        <v>4.9715661246994688E-3</v>
      </c>
      <c r="T124" s="7">
        <f>INDEX('Saturation Data'!U:U,MATCH('Intensity Data'!$B124,'Saturation Data'!$C:$C,0))*INDEX('UEC Data'!U:U,MATCH('Intensity Data'!$B124,'UEC Data'!$C:$C,0))</f>
        <v>1.6860299923766309E-2</v>
      </c>
      <c r="U124" s="7">
        <f>INDEX('Saturation Data'!V:V,MATCH('Intensity Data'!$B124,'Saturation Data'!$C:$C,0))*INDEX('UEC Data'!V:V,MATCH('Intensity Data'!$B124,'UEC Data'!$C:$C,0))</f>
        <v>4.0741740057919085E-2</v>
      </c>
      <c r="V124" t="str">
        <f t="shared" si="33"/>
        <v>Food Preparation</v>
      </c>
      <c r="AP124" s="5" t="s">
        <v>98</v>
      </c>
      <c r="AQ124" s="5" t="s">
        <v>32</v>
      </c>
      <c r="AR124" s="5" t="s">
        <v>37</v>
      </c>
      <c r="AS124" s="2">
        <f t="shared" si="17"/>
        <v>-0.76966830039758993</v>
      </c>
      <c r="AT124" s="2">
        <f t="shared" si="18"/>
        <v>0.89173701226843249</v>
      </c>
      <c r="AU124" s="2">
        <f t="shared" si="19"/>
        <v>-0.51677846719188758</v>
      </c>
      <c r="AV124" s="2">
        <f t="shared" si="20"/>
        <v>1.5338959575933133</v>
      </c>
      <c r="AW124" s="2" t="str">
        <f t="shared" si="21"/>
        <v>NA</v>
      </c>
      <c r="AX124" s="2">
        <f t="shared" si="22"/>
        <v>0.43951958643488687</v>
      </c>
      <c r="AY124" s="2">
        <f t="shared" si="23"/>
        <v>-0.82772534763628691</v>
      </c>
      <c r="AZ124" s="2">
        <f t="shared" si="24"/>
        <v>9.4168367121236995E-2</v>
      </c>
      <c r="BA124" s="2">
        <f t="shared" si="25"/>
        <v>-0.69781044546107562</v>
      </c>
      <c r="BB124" s="2">
        <f t="shared" si="26"/>
        <v>5.6642062810138061E-2</v>
      </c>
      <c r="BC124" s="2">
        <f t="shared" si="27"/>
        <v>2.2529636563025011</v>
      </c>
      <c r="BD124" s="2">
        <f t="shared" si="28"/>
        <v>-0.84247321907295414</v>
      </c>
      <c r="BE124" s="2">
        <f t="shared" si="29"/>
        <v>3.5081280741499681</v>
      </c>
      <c r="BF124" s="2">
        <f t="shared" si="30"/>
        <v>1.3441818522505624</v>
      </c>
      <c r="BG124" s="2" t="str">
        <f>IFERROR(#REF!/#REF!-1,"NA")</f>
        <v>NA</v>
      </c>
    </row>
    <row r="125" spans="1:59" x14ac:dyDescent="0.2">
      <c r="A125" t="str">
        <f t="shared" si="31"/>
        <v/>
      </c>
      <c r="B125" t="str">
        <f t="shared" si="32"/>
        <v>UT2021 CPAOffice Equipment_Desktop Computer</v>
      </c>
      <c r="C125" t="s">
        <v>117</v>
      </c>
      <c r="D125" t="s">
        <v>114</v>
      </c>
      <c r="E125" s="3" t="s">
        <v>99</v>
      </c>
      <c r="F125" s="3" t="s">
        <v>38</v>
      </c>
      <c r="G125" s="3" t="s">
        <v>39</v>
      </c>
      <c r="H125" s="7">
        <f>INDEX('Saturation Data'!I:I,MATCH('Intensity Data'!$B125,'Saturation Data'!$C:$C,0))*INDEX('UEC Data'!I:I,MATCH('Intensity Data'!$B125,'UEC Data'!$C:$C,0))</f>
        <v>0.84413793103448276</v>
      </c>
      <c r="I125" s="7">
        <f>INDEX('Saturation Data'!J:J,MATCH('Intensity Data'!$B125,'Saturation Data'!$C:$C,0))*INDEX('UEC Data'!J:J,MATCH('Intensity Data'!$B125,'UEC Data'!$C:$C,0))</f>
        <v>1.02</v>
      </c>
      <c r="J125" s="7">
        <f>INDEX('Saturation Data'!K:K,MATCH('Intensity Data'!$B125,'Saturation Data'!$C:$C,0))*INDEX('UEC Data'!K:K,MATCH('Intensity Data'!$B125,'UEC Data'!$C:$C,0))</f>
        <v>5.5636363636363637E-2</v>
      </c>
      <c r="K125" s="7">
        <f>INDEX('Saturation Data'!L:L,MATCH('Intensity Data'!$B125,'Saturation Data'!$C:$C,0))*INDEX('UEC Data'!L:L,MATCH('Intensity Data'!$B125,'UEC Data'!$C:$C,0))</f>
        <v>0.13600000000000001</v>
      </c>
      <c r="L125" s="7">
        <f>INDEX('Saturation Data'!M:M,MATCH('Intensity Data'!$B125,'Saturation Data'!$C:$C,0))*INDEX('UEC Data'!M:M,MATCH('Intensity Data'!$B125,'UEC Data'!$C:$C,0))</f>
        <v>9.2727272727272728E-2</v>
      </c>
      <c r="M125" s="7">
        <f>INDEX('Saturation Data'!N:N,MATCH('Intensity Data'!$B125,'Saturation Data'!$C:$C,0))*INDEX('UEC Data'!N:N,MATCH('Intensity Data'!$B125,'UEC Data'!$C:$C,0))</f>
        <v>6.8000000000000005E-2</v>
      </c>
      <c r="N125" s="7">
        <f>INDEX('Saturation Data'!O:O,MATCH('Intensity Data'!$B125,'Saturation Data'!$C:$C,0))*INDEX('UEC Data'!O:O,MATCH('Intensity Data'!$B125,'UEC Data'!$C:$C,0))</f>
        <v>0.37011428571428567</v>
      </c>
      <c r="O125" s="7">
        <f>INDEX('Saturation Data'!P:P,MATCH('Intensity Data'!$B125,'Saturation Data'!$C:$C,0))*INDEX('UEC Data'!P:P,MATCH('Intensity Data'!$B125,'UEC Data'!$C:$C,0))</f>
        <v>0.44282926829268293</v>
      </c>
      <c r="P125" s="7">
        <f>INDEX('Saturation Data'!Q:Q,MATCH('Intensity Data'!$B125,'Saturation Data'!$C:$C,0))*INDEX('UEC Data'!Q:Q,MATCH('Intensity Data'!$B125,'UEC Data'!$C:$C,0))</f>
        <v>0.55582608695652169</v>
      </c>
      <c r="Q125" s="7">
        <f>INDEX('Saturation Data'!R:R,MATCH('Intensity Data'!$B125,'Saturation Data'!$C:$C,0))*INDEX('UEC Data'!R:R,MATCH('Intensity Data'!$B125,'UEC Data'!$C:$C,0))</f>
        <v>1.8586666666666668E-2</v>
      </c>
      <c r="R125" s="7">
        <f>INDEX('Saturation Data'!S:S,MATCH('Intensity Data'!$B125,'Saturation Data'!$C:$C,0))*INDEX('UEC Data'!S:S,MATCH('Intensity Data'!$B125,'UEC Data'!$C:$C,0))</f>
        <v>2.9142857142857144E-2</v>
      </c>
      <c r="S125" s="7">
        <f>INDEX('Saturation Data'!T:T,MATCH('Intensity Data'!$B125,'Saturation Data'!$C:$C,0))*INDEX('UEC Data'!T:T,MATCH('Intensity Data'!$B125,'UEC Data'!$C:$C,0))</f>
        <v>2.4479999999999998E-2</v>
      </c>
      <c r="T125" s="7">
        <f>INDEX('Saturation Data'!U:U,MATCH('Intensity Data'!$B125,'Saturation Data'!$C:$C,0))*INDEX('UEC Data'!U:U,MATCH('Intensity Data'!$B125,'UEC Data'!$C:$C,0))</f>
        <v>4.3404255319148932</v>
      </c>
      <c r="U125" s="7">
        <f>INDEX('Saturation Data'!V:V,MATCH('Intensity Data'!$B125,'Saturation Data'!$C:$C,0))*INDEX('UEC Data'!V:V,MATCH('Intensity Data'!$B125,'UEC Data'!$C:$C,0))</f>
        <v>7.7519999999999992E-2</v>
      </c>
      <c r="V125" t="str">
        <f t="shared" si="33"/>
        <v>Office Equipment</v>
      </c>
      <c r="AP125" s="5" t="s">
        <v>99</v>
      </c>
      <c r="AQ125" s="5" t="s">
        <v>38</v>
      </c>
      <c r="AR125" s="5" t="s">
        <v>39</v>
      </c>
      <c r="AS125" s="2">
        <f t="shared" si="17"/>
        <v>-0.64034774441493858</v>
      </c>
      <c r="AT125" s="2">
        <f t="shared" si="18"/>
        <v>-0.17803025091439795</v>
      </c>
      <c r="AU125" s="2">
        <f t="shared" si="19"/>
        <v>-0.81657427731791432</v>
      </c>
      <c r="AV125" s="2">
        <f t="shared" si="20"/>
        <v>0.32333296962542346</v>
      </c>
      <c r="AW125" s="2">
        <f t="shared" si="21"/>
        <v>-0.68264372047309596</v>
      </c>
      <c r="AX125" s="2">
        <f t="shared" si="22"/>
        <v>-0.57476967863104822</v>
      </c>
      <c r="AY125" s="2">
        <f t="shared" si="23"/>
        <v>-0.33597818838534343</v>
      </c>
      <c r="AZ125" s="2">
        <f t="shared" si="24"/>
        <v>-6.7422687646540247E-2</v>
      </c>
      <c r="BA125" s="2">
        <f t="shared" si="25"/>
        <v>0.91595730276609033</v>
      </c>
      <c r="BB125" s="2">
        <f t="shared" si="26"/>
        <v>-0.7773016962288003</v>
      </c>
      <c r="BC125" s="2">
        <f t="shared" si="27"/>
        <v>-0.67044023628016414</v>
      </c>
      <c r="BD125" s="2">
        <f t="shared" si="28"/>
        <v>-0.62284999050606638</v>
      </c>
      <c r="BE125" s="2">
        <f t="shared" si="29"/>
        <v>-0.19637830737232553</v>
      </c>
      <c r="BF125" s="2">
        <f t="shared" si="30"/>
        <v>-0.60757253403572653</v>
      </c>
      <c r="BG125" s="2" t="str">
        <f>IFERROR(#REF!/#REF!-1,"NA")</f>
        <v>NA</v>
      </c>
    </row>
    <row r="126" spans="1:59" x14ac:dyDescent="0.2">
      <c r="A126" t="str">
        <f t="shared" si="31"/>
        <v/>
      </c>
      <c r="B126" t="str">
        <f t="shared" si="32"/>
        <v>UT2021 CPAOffice Equipment_Laptop</v>
      </c>
      <c r="C126" t="s">
        <v>117</v>
      </c>
      <c r="D126" t="s">
        <v>114</v>
      </c>
      <c r="E126" s="3" t="s">
        <v>100</v>
      </c>
      <c r="F126" s="3" t="s">
        <v>38</v>
      </c>
      <c r="G126" s="3" t="s">
        <v>40</v>
      </c>
      <c r="H126" s="7">
        <f>INDEX('Saturation Data'!I:I,MATCH('Intensity Data'!$B126,'Saturation Data'!$C:$C,0))*INDEX('UEC Data'!I:I,MATCH('Intensity Data'!$B126,'UEC Data'!$C:$C,0))</f>
        <v>0.26068965517241377</v>
      </c>
      <c r="I126" s="7">
        <f>INDEX('Saturation Data'!J:J,MATCH('Intensity Data'!$B126,'Saturation Data'!$C:$C,0))*INDEX('UEC Data'!J:J,MATCH('Intensity Data'!$B126,'UEC Data'!$C:$C,0))</f>
        <v>0.315</v>
      </c>
      <c r="J126" s="7">
        <f>INDEX('Saturation Data'!K:K,MATCH('Intensity Data'!$B126,'Saturation Data'!$C:$C,0))*INDEX('UEC Data'!K:K,MATCH('Intensity Data'!$B126,'UEC Data'!$C:$C,0))</f>
        <v>1.7181818181818184E-2</v>
      </c>
      <c r="K126" s="7">
        <f>INDEX('Saturation Data'!L:L,MATCH('Intensity Data'!$B126,'Saturation Data'!$C:$C,0))*INDEX('UEC Data'!L:L,MATCH('Intensity Data'!$B126,'UEC Data'!$C:$C,0))</f>
        <v>4.2000000000000003E-2</v>
      </c>
      <c r="L126" s="7">
        <f>INDEX('Saturation Data'!M:M,MATCH('Intensity Data'!$B126,'Saturation Data'!$C:$C,0))*INDEX('UEC Data'!M:M,MATCH('Intensity Data'!$B126,'UEC Data'!$C:$C,0))</f>
        <v>2.8636363636363637E-2</v>
      </c>
      <c r="M126" s="7">
        <f>INDEX('Saturation Data'!N:N,MATCH('Intensity Data'!$B126,'Saturation Data'!$C:$C,0))*INDEX('UEC Data'!N:N,MATCH('Intensity Data'!$B126,'UEC Data'!$C:$C,0))</f>
        <v>1.3440000000000001E-2</v>
      </c>
      <c r="N126" s="7">
        <f>INDEX('Saturation Data'!O:O,MATCH('Intensity Data'!$B126,'Saturation Data'!$C:$C,0))*INDEX('UEC Data'!O:O,MATCH('Intensity Data'!$B126,'UEC Data'!$C:$C,0))</f>
        <v>0.11429999999999998</v>
      </c>
      <c r="O126" s="7">
        <f>INDEX('Saturation Data'!P:P,MATCH('Intensity Data'!$B126,'Saturation Data'!$C:$C,0))*INDEX('UEC Data'!P:P,MATCH('Intensity Data'!$B126,'UEC Data'!$C:$C,0))</f>
        <v>0.13675609756097562</v>
      </c>
      <c r="P126" s="7">
        <f>INDEX('Saturation Data'!Q:Q,MATCH('Intensity Data'!$B126,'Saturation Data'!$C:$C,0))*INDEX('UEC Data'!Q:Q,MATCH('Intensity Data'!$B126,'UEC Data'!$C:$C,0))</f>
        <v>0.17165217391304347</v>
      </c>
      <c r="Q126" s="7">
        <f>INDEX('Saturation Data'!R:R,MATCH('Intensity Data'!$B126,'Saturation Data'!$C:$C,0))*INDEX('UEC Data'!R:R,MATCH('Intensity Data'!$B126,'UEC Data'!$C:$C,0))</f>
        <v>5.7399999999999994E-3</v>
      </c>
      <c r="R126" s="7">
        <f>INDEX('Saturation Data'!S:S,MATCH('Intensity Data'!$B126,'Saturation Data'!$C:$C,0))*INDEX('UEC Data'!S:S,MATCH('Intensity Data'!$B126,'UEC Data'!$C:$C,0))</f>
        <v>1.7999999999999999E-2</v>
      </c>
      <c r="S126" s="7">
        <f>INDEX('Saturation Data'!T:T,MATCH('Intensity Data'!$B126,'Saturation Data'!$C:$C,0))*INDEX('UEC Data'!T:T,MATCH('Intensity Data'!$B126,'UEC Data'!$C:$C,0))</f>
        <v>7.559999999999999E-3</v>
      </c>
      <c r="T126" s="7">
        <f>INDEX('Saturation Data'!U:U,MATCH('Intensity Data'!$B126,'Saturation Data'!$C:$C,0))*INDEX('UEC Data'!U:U,MATCH('Intensity Data'!$B126,'UEC Data'!$C:$C,0))</f>
        <v>1.3404255319148937</v>
      </c>
      <c r="U126" s="7">
        <f>INDEX('Saturation Data'!V:V,MATCH('Intensity Data'!$B126,'Saturation Data'!$C:$C,0))*INDEX('UEC Data'!V:V,MATCH('Intensity Data'!$B126,'UEC Data'!$C:$C,0))</f>
        <v>2.3939999999999996E-2</v>
      </c>
      <c r="V126" t="str">
        <f t="shared" si="33"/>
        <v>Office Equipment</v>
      </c>
      <c r="AP126" s="5" t="s">
        <v>100</v>
      </c>
      <c r="AQ126" s="5" t="s">
        <v>38</v>
      </c>
      <c r="AR126" s="5" t="s">
        <v>40</v>
      </c>
      <c r="AS126" s="2">
        <f t="shared" si="17"/>
        <v>-0.28069548882987716</v>
      </c>
      <c r="AT126" s="2">
        <f t="shared" si="18"/>
        <v>0.64393949817120388</v>
      </c>
      <c r="AU126" s="2">
        <f t="shared" si="19"/>
        <v>-0.63314855463582875</v>
      </c>
      <c r="AV126" s="2">
        <f t="shared" si="20"/>
        <v>1.6466659392508469</v>
      </c>
      <c r="AW126" s="2">
        <f t="shared" si="21"/>
        <v>-0.20660930118274001</v>
      </c>
      <c r="AX126" s="2">
        <f t="shared" si="22"/>
        <v>-0.14953935726209666</v>
      </c>
      <c r="AY126" s="2">
        <f t="shared" si="23"/>
        <v>2.3201090580732826</v>
      </c>
      <c r="AZ126" s="2">
        <f t="shared" si="24"/>
        <v>5.2171820823563992</v>
      </c>
      <c r="BA126" s="2">
        <f t="shared" si="25"/>
        <v>8.5797865138304523</v>
      </c>
      <c r="BB126" s="2">
        <f t="shared" si="26"/>
        <v>-0.55460339245760071</v>
      </c>
      <c r="BC126" s="2">
        <f t="shared" si="27"/>
        <v>0.64779881859917898</v>
      </c>
      <c r="BD126" s="2">
        <f t="shared" si="28"/>
        <v>-5.7124976265165883E-2</v>
      </c>
      <c r="BE126" s="2">
        <f t="shared" si="29"/>
        <v>3.0181084631383728</v>
      </c>
      <c r="BF126" s="2">
        <f t="shared" si="30"/>
        <v>-0.21514506807145306</v>
      </c>
      <c r="BG126" s="2" t="str">
        <f>IFERROR(#REF!/#REF!-1,"NA")</f>
        <v>NA</v>
      </c>
    </row>
    <row r="127" spans="1:59" x14ac:dyDescent="0.2">
      <c r="A127" t="str">
        <f t="shared" si="31"/>
        <v/>
      </c>
      <c r="B127" t="str">
        <f t="shared" si="32"/>
        <v>UT2021 CPAOffice Equipment_Server</v>
      </c>
      <c r="C127" t="s">
        <v>117</v>
      </c>
      <c r="D127" t="s">
        <v>114</v>
      </c>
      <c r="E127" s="3" t="s">
        <v>101</v>
      </c>
      <c r="F127" s="3" t="s">
        <v>38</v>
      </c>
      <c r="G127" s="3" t="s">
        <v>41</v>
      </c>
      <c r="H127" s="7">
        <f>INDEX('Saturation Data'!I:I,MATCH('Intensity Data'!$B127,'Saturation Data'!$C:$C,0))*INDEX('UEC Data'!I:I,MATCH('Intensity Data'!$B127,'UEC Data'!$C:$C,0))</f>
        <v>1.7606896551724138</v>
      </c>
      <c r="I127" s="7">
        <f>INDEX('Saturation Data'!J:J,MATCH('Intensity Data'!$B127,'Saturation Data'!$C:$C,0))*INDEX('UEC Data'!J:J,MATCH('Intensity Data'!$B127,'UEC Data'!$C:$C,0))</f>
        <v>0.76666666666666672</v>
      </c>
      <c r="J127" s="7">
        <f>INDEX('Saturation Data'!K:K,MATCH('Intensity Data'!$B127,'Saturation Data'!$C:$C,0))*INDEX('UEC Data'!K:K,MATCH('Intensity Data'!$B127,'UEC Data'!$C:$C,0))</f>
        <v>0.25718181818181818</v>
      </c>
      <c r="K127" s="7">
        <f>INDEX('Saturation Data'!L:L,MATCH('Intensity Data'!$B127,'Saturation Data'!$C:$C,0))*INDEX('UEC Data'!L:L,MATCH('Intensity Data'!$B127,'UEC Data'!$C:$C,0))</f>
        <v>0.76666666666666672</v>
      </c>
      <c r="L127" s="7">
        <f>INDEX('Saturation Data'!M:M,MATCH('Intensity Data'!$B127,'Saturation Data'!$C:$C,0))*INDEX('UEC Data'!M:M,MATCH('Intensity Data'!$B127,'UEC Data'!$C:$C,0))</f>
        <v>0.26136363636363635</v>
      </c>
      <c r="M127" s="7">
        <f>INDEX('Saturation Data'!N:N,MATCH('Intensity Data'!$B127,'Saturation Data'!$C:$C,0))*INDEX('UEC Data'!N:N,MATCH('Intensity Data'!$B127,'UEC Data'!$C:$C,0))</f>
        <v>0.19166666666666668</v>
      </c>
      <c r="N127" s="7">
        <f>INDEX('Saturation Data'!O:O,MATCH('Intensity Data'!$B127,'Saturation Data'!$C:$C,0))*INDEX('UEC Data'!O:O,MATCH('Intensity Data'!$B127,'UEC Data'!$C:$C,0))</f>
        <v>0.65714285714285714</v>
      </c>
      <c r="O127" s="7">
        <f>INDEX('Saturation Data'!P:P,MATCH('Intensity Data'!$B127,'Saturation Data'!$C:$C,0))*INDEX('UEC Data'!P:P,MATCH('Intensity Data'!$B127,'UEC Data'!$C:$C,0))</f>
        <v>0.16829268292682928</v>
      </c>
      <c r="P127" s="7">
        <f>INDEX('Saturation Data'!Q:Q,MATCH('Intensity Data'!$B127,'Saturation Data'!$C:$C,0))*INDEX('UEC Data'!Q:Q,MATCH('Intensity Data'!$B127,'UEC Data'!$C:$C,0))</f>
        <v>0.2</v>
      </c>
      <c r="Q127" s="7">
        <f>INDEX('Saturation Data'!R:R,MATCH('Intensity Data'!$B127,'Saturation Data'!$C:$C,0))*INDEX('UEC Data'!R:R,MATCH('Intensity Data'!$B127,'UEC Data'!$C:$C,0))</f>
        <v>0.10477777777777778</v>
      </c>
      <c r="R127" s="7">
        <f>INDEX('Saturation Data'!S:S,MATCH('Intensity Data'!$B127,'Saturation Data'!$C:$C,0))*INDEX('UEC Data'!S:S,MATCH('Intensity Data'!$B127,'UEC Data'!$C:$C,0))</f>
        <v>0.14621428571428571</v>
      </c>
      <c r="S127" s="7">
        <f>INDEX('Saturation Data'!T:T,MATCH('Intensity Data'!$B127,'Saturation Data'!$C:$C,0))*INDEX('UEC Data'!T:T,MATCH('Intensity Data'!$B127,'UEC Data'!$C:$C,0))</f>
        <v>0.12282000000000001</v>
      </c>
      <c r="T127" s="7">
        <f>INDEX('Saturation Data'!U:U,MATCH('Intensity Data'!$B127,'Saturation Data'!$C:$C,0))*INDEX('UEC Data'!U:U,MATCH('Intensity Data'!$B127,'UEC Data'!$C:$C,0))</f>
        <v>92.978723404255319</v>
      </c>
      <c r="U127" s="7">
        <f>INDEX('Saturation Data'!V:V,MATCH('Intensity Data'!$B127,'Saturation Data'!$C:$C,0))*INDEX('UEC Data'!V:V,MATCH('Intensity Data'!$B127,'UEC Data'!$C:$C,0))</f>
        <v>0.28842000000000001</v>
      </c>
      <c r="V127" t="str">
        <f t="shared" si="33"/>
        <v>Office Equipment</v>
      </c>
      <c r="AP127" s="5" t="s">
        <v>101</v>
      </c>
      <c r="AQ127" s="5" t="s">
        <v>38</v>
      </c>
      <c r="AR127" s="5" t="s">
        <v>41</v>
      </c>
      <c r="AS127" s="2">
        <f t="shared" si="17"/>
        <v>6.6516017375721823</v>
      </c>
      <c r="AT127" s="2">
        <f t="shared" si="18"/>
        <v>1.1005893587743163</v>
      </c>
      <c r="AU127" s="2">
        <f t="shared" si="19"/>
        <v>6.0313193694799496</v>
      </c>
      <c r="AV127" s="2">
        <f t="shared" si="20"/>
        <v>5.3409704794551542</v>
      </c>
      <c r="AW127" s="2">
        <f t="shared" si="21"/>
        <v>0.52066550606641493</v>
      </c>
      <c r="AX127" s="2">
        <f t="shared" si="22"/>
        <v>1.0375619565595606</v>
      </c>
      <c r="AY127" s="2">
        <f t="shared" si="23"/>
        <v>9.0213265532395699</v>
      </c>
      <c r="AZ127" s="2">
        <f t="shared" si="24"/>
        <v>2.0125390708047157</v>
      </c>
      <c r="BA127" s="2">
        <f t="shared" si="25"/>
        <v>1.9299878965172934</v>
      </c>
      <c r="BB127" s="2">
        <f t="shared" si="26"/>
        <v>1.13419207780733</v>
      </c>
      <c r="BC127" s="2">
        <f t="shared" si="27"/>
        <v>0.57914053449088021</v>
      </c>
      <c r="BD127" s="2">
        <f t="shared" si="28"/>
        <v>0.80717712882509929</v>
      </c>
      <c r="BE127" s="2">
        <f t="shared" si="29"/>
        <v>0.46326116532622419</v>
      </c>
      <c r="BF127" s="2">
        <f t="shared" si="30"/>
        <v>2.7607632154909552</v>
      </c>
      <c r="BG127" s="2" t="str">
        <f>IFERROR(#REF!/#REF!-1,"NA")</f>
        <v>NA</v>
      </c>
    </row>
    <row r="128" spans="1:59" x14ac:dyDescent="0.2">
      <c r="A128" t="str">
        <f t="shared" si="31"/>
        <v/>
      </c>
      <c r="B128" t="str">
        <f t="shared" si="32"/>
        <v>UT2021 CPAOffice Equipment_Monitor</v>
      </c>
      <c r="C128" t="s">
        <v>117</v>
      </c>
      <c r="D128" t="s">
        <v>114</v>
      </c>
      <c r="E128" s="3" t="s">
        <v>102</v>
      </c>
      <c r="F128" s="3" t="s">
        <v>38</v>
      </c>
      <c r="G128" s="3" t="s">
        <v>42</v>
      </c>
      <c r="H128" s="7">
        <f>INDEX('Saturation Data'!I:I,MATCH('Intensity Data'!$B128,'Saturation Data'!$C:$C,0))*INDEX('UEC Data'!I:I,MATCH('Intensity Data'!$B128,'UEC Data'!$C:$C,0))</f>
        <v>0.1489655172413793</v>
      </c>
      <c r="I128" s="7">
        <f>INDEX('Saturation Data'!J:J,MATCH('Intensity Data'!$B128,'Saturation Data'!$C:$C,0))*INDEX('UEC Data'!J:J,MATCH('Intensity Data'!$B128,'UEC Data'!$C:$C,0))</f>
        <v>0.18</v>
      </c>
      <c r="J128" s="7">
        <f>INDEX('Saturation Data'!K:K,MATCH('Intensity Data'!$B128,'Saturation Data'!$C:$C,0))*INDEX('UEC Data'!K:K,MATCH('Intensity Data'!$B128,'UEC Data'!$C:$C,0))</f>
        <v>9.8181818181818179E-3</v>
      </c>
      <c r="K128" s="7">
        <f>INDEX('Saturation Data'!L:L,MATCH('Intensity Data'!$B128,'Saturation Data'!$C:$C,0))*INDEX('UEC Data'!L:L,MATCH('Intensity Data'!$B128,'UEC Data'!$C:$C,0))</f>
        <v>2.4E-2</v>
      </c>
      <c r="L128" s="7">
        <f>INDEX('Saturation Data'!M:M,MATCH('Intensity Data'!$B128,'Saturation Data'!$C:$C,0))*INDEX('UEC Data'!M:M,MATCH('Intensity Data'!$B128,'UEC Data'!$C:$C,0))</f>
        <v>1.6363636363636365E-2</v>
      </c>
      <c r="M128" s="7">
        <f>INDEX('Saturation Data'!N:N,MATCH('Intensity Data'!$B128,'Saturation Data'!$C:$C,0))*INDEX('UEC Data'!N:N,MATCH('Intensity Data'!$B128,'UEC Data'!$C:$C,0))</f>
        <v>1.2E-2</v>
      </c>
      <c r="N128" s="7">
        <f>INDEX('Saturation Data'!O:O,MATCH('Intensity Data'!$B128,'Saturation Data'!$C:$C,0))*INDEX('UEC Data'!O:O,MATCH('Intensity Data'!$B128,'UEC Data'!$C:$C,0))</f>
        <v>6.5314285714285714E-2</v>
      </c>
      <c r="O128" s="7">
        <f>INDEX('Saturation Data'!P:P,MATCH('Intensity Data'!$B128,'Saturation Data'!$C:$C,0))*INDEX('UEC Data'!P:P,MATCH('Intensity Data'!$B128,'UEC Data'!$C:$C,0))</f>
        <v>7.8146341463414634E-2</v>
      </c>
      <c r="P128" s="7">
        <f>INDEX('Saturation Data'!Q:Q,MATCH('Intensity Data'!$B128,'Saturation Data'!$C:$C,0))*INDEX('UEC Data'!Q:Q,MATCH('Intensity Data'!$B128,'UEC Data'!$C:$C,0))</f>
        <v>9.8086956521739127E-2</v>
      </c>
      <c r="Q128" s="7">
        <f>INDEX('Saturation Data'!R:R,MATCH('Intensity Data'!$B128,'Saturation Data'!$C:$C,0))*INDEX('UEC Data'!R:R,MATCH('Intensity Data'!$B128,'UEC Data'!$C:$C,0))</f>
        <v>3.2799999999999999E-3</v>
      </c>
      <c r="R128" s="7">
        <f>INDEX('Saturation Data'!S:S,MATCH('Intensity Data'!$B128,'Saturation Data'!$C:$C,0))*INDEX('UEC Data'!S:S,MATCH('Intensity Data'!$B128,'UEC Data'!$C:$C,0))</f>
        <v>5.1428571428571426E-3</v>
      </c>
      <c r="S128" s="7">
        <f>INDEX('Saturation Data'!T:T,MATCH('Intensity Data'!$B128,'Saturation Data'!$C:$C,0))*INDEX('UEC Data'!T:T,MATCH('Intensity Data'!$B128,'UEC Data'!$C:$C,0))</f>
        <v>4.3200000000000001E-3</v>
      </c>
      <c r="T128" s="7">
        <f>INDEX('Saturation Data'!U:U,MATCH('Intensity Data'!$B128,'Saturation Data'!$C:$C,0))*INDEX('UEC Data'!U:U,MATCH('Intensity Data'!$B128,'UEC Data'!$C:$C,0))</f>
        <v>1.5319148936170213</v>
      </c>
      <c r="U128" s="7">
        <f>INDEX('Saturation Data'!V:V,MATCH('Intensity Data'!$B128,'Saturation Data'!$C:$C,0))*INDEX('UEC Data'!V:V,MATCH('Intensity Data'!$B128,'UEC Data'!$C:$C,0))</f>
        <v>1.3679999999999999E-2</v>
      </c>
      <c r="V128" t="str">
        <f t="shared" si="33"/>
        <v>Office Equipment</v>
      </c>
      <c r="AP128" s="5" t="s">
        <v>102</v>
      </c>
      <c r="AQ128" s="5" t="s">
        <v>38</v>
      </c>
      <c r="AR128" s="5" t="s">
        <v>42</v>
      </c>
      <c r="AS128" s="2">
        <f t="shared" si="17"/>
        <v>-0.64034774441493858</v>
      </c>
      <c r="AT128" s="2">
        <f t="shared" si="18"/>
        <v>-0.17803025091439806</v>
      </c>
      <c r="AU128" s="2">
        <f t="shared" si="19"/>
        <v>-0.81657427731791432</v>
      </c>
      <c r="AV128" s="2">
        <f t="shared" si="20"/>
        <v>0.32333296962542346</v>
      </c>
      <c r="AW128" s="2">
        <f t="shared" si="21"/>
        <v>-0.68264372047309596</v>
      </c>
      <c r="AX128" s="2">
        <f t="shared" si="22"/>
        <v>-0.57476967863104833</v>
      </c>
      <c r="AY128" s="2">
        <f t="shared" si="23"/>
        <v>-0.33597818838534332</v>
      </c>
      <c r="AZ128" s="2">
        <f t="shared" si="24"/>
        <v>-6.7422687646540136E-2</v>
      </c>
      <c r="BA128" s="2">
        <f t="shared" si="25"/>
        <v>0.91595730276609078</v>
      </c>
      <c r="BB128" s="2">
        <f t="shared" si="26"/>
        <v>-0.7773016962288003</v>
      </c>
      <c r="BC128" s="2">
        <f t="shared" si="27"/>
        <v>-0.67044023628016414</v>
      </c>
      <c r="BD128" s="2">
        <f t="shared" si="28"/>
        <v>-0.62284999050606626</v>
      </c>
      <c r="BE128" s="2">
        <f t="shared" si="29"/>
        <v>0.60724338525534938</v>
      </c>
      <c r="BF128" s="2">
        <f t="shared" si="30"/>
        <v>-0.60757253403572653</v>
      </c>
      <c r="BG128" s="2" t="str">
        <f>IFERROR(#REF!/#REF!-1,"NA")</f>
        <v>NA</v>
      </c>
    </row>
    <row r="129" spans="1:59" x14ac:dyDescent="0.2">
      <c r="A129" t="str">
        <f t="shared" si="31"/>
        <v/>
      </c>
      <c r="B129" t="str">
        <f t="shared" si="32"/>
        <v>UT2021 CPAOffice Equipment_Printer/Copier/Fax</v>
      </c>
      <c r="C129" t="s">
        <v>117</v>
      </c>
      <c r="D129" t="s">
        <v>114</v>
      </c>
      <c r="E129" s="3" t="s">
        <v>103</v>
      </c>
      <c r="F129" s="3" t="s">
        <v>38</v>
      </c>
      <c r="G129" s="3" t="s">
        <v>43</v>
      </c>
      <c r="H129" s="7">
        <f>INDEX('Saturation Data'!I:I,MATCH('Intensity Data'!$B129,'Saturation Data'!$C:$C,0))*INDEX('UEC Data'!I:I,MATCH('Intensity Data'!$B129,'UEC Data'!$C:$C,0))</f>
        <v>4.3152709359605919E-2</v>
      </c>
      <c r="I129" s="7">
        <f>INDEX('Saturation Data'!J:J,MATCH('Intensity Data'!$B129,'Saturation Data'!$C:$C,0))*INDEX('UEC Data'!J:J,MATCH('Intensity Data'!$B129,'UEC Data'!$C:$C,0))</f>
        <v>7.8214285714285722E-2</v>
      </c>
      <c r="J129" s="7">
        <f>INDEX('Saturation Data'!K:K,MATCH('Intensity Data'!$B129,'Saturation Data'!$C:$C,0))*INDEX('UEC Data'!K:K,MATCH('Intensity Data'!$B129,'UEC Data'!$C:$C,0))</f>
        <v>3.4129870129870135E-2</v>
      </c>
      <c r="K129" s="7">
        <f>INDEX('Saturation Data'!L:L,MATCH('Intensity Data'!$B129,'Saturation Data'!$C:$C,0))*INDEX('UEC Data'!L:L,MATCH('Intensity Data'!$B129,'UEC Data'!$C:$C,0))</f>
        <v>5.2142857142857151E-2</v>
      </c>
      <c r="L129" s="7">
        <f>INDEX('Saturation Data'!M:M,MATCH('Intensity Data'!$B129,'Saturation Data'!$C:$C,0))*INDEX('UEC Data'!M:M,MATCH('Intensity Data'!$B129,'UEC Data'!$C:$C,0))</f>
        <v>3.5551948051948057E-2</v>
      </c>
      <c r="M129" s="7">
        <f>INDEX('Saturation Data'!N:N,MATCH('Intensity Data'!$B129,'Saturation Data'!$C:$C,0))*INDEX('UEC Data'!N:N,MATCH('Intensity Data'!$B129,'UEC Data'!$C:$C,0))</f>
        <v>1.3035714285714288E-2</v>
      </c>
      <c r="N129" s="7">
        <f>INDEX('Saturation Data'!O:O,MATCH('Intensity Data'!$B129,'Saturation Data'!$C:$C,0))*INDEX('UEC Data'!O:O,MATCH('Intensity Data'!$B129,'UEC Data'!$C:$C,0))</f>
        <v>2.2346938775510205E-2</v>
      </c>
      <c r="O129" s="7">
        <f>INDEX('Saturation Data'!P:P,MATCH('Intensity Data'!$B129,'Saturation Data'!$C:$C,0))*INDEX('UEC Data'!P:P,MATCH('Intensity Data'!$B129,'UEC Data'!$C:$C,0))</f>
        <v>3.8153310104529624E-2</v>
      </c>
      <c r="P129" s="7">
        <f>INDEX('Saturation Data'!Q:Q,MATCH('Intensity Data'!$B129,'Saturation Data'!$C:$C,0))*INDEX('UEC Data'!Q:Q,MATCH('Intensity Data'!$B129,'UEC Data'!$C:$C,0))</f>
        <v>4.5341614906832306E-2</v>
      </c>
      <c r="Q129" s="7">
        <f>INDEX('Saturation Data'!R:R,MATCH('Intensity Data'!$B129,'Saturation Data'!$C:$C,0))*INDEX('UEC Data'!R:R,MATCH('Intensity Data'!$B129,'UEC Data'!$C:$C,0))</f>
        <v>7.1261904761904761E-3</v>
      </c>
      <c r="R129" s="7">
        <f>INDEX('Saturation Data'!S:S,MATCH('Intensity Data'!$B129,'Saturation Data'!$C:$C,0))*INDEX('UEC Data'!S:S,MATCH('Intensity Data'!$B129,'UEC Data'!$C:$C,0))</f>
        <v>2.2346938775510205E-2</v>
      </c>
      <c r="S129" s="7">
        <f>INDEX('Saturation Data'!T:T,MATCH('Intensity Data'!$B129,'Saturation Data'!$C:$C,0))*INDEX('UEC Data'!T:T,MATCH('Intensity Data'!$B129,'UEC Data'!$C:$C,0))</f>
        <v>9.3857142857142854E-3</v>
      </c>
      <c r="T129" s="7">
        <f>INDEX('Saturation Data'!U:U,MATCH('Intensity Data'!$B129,'Saturation Data'!$C:$C,0))*INDEX('UEC Data'!U:U,MATCH('Intensity Data'!$B129,'UEC Data'!$C:$C,0))</f>
        <v>1.6641337386018237E-2</v>
      </c>
      <c r="U129" s="7">
        <f>INDEX('Saturation Data'!V:V,MATCH('Intensity Data'!$B129,'Saturation Data'!$C:$C,0))*INDEX('UEC Data'!V:V,MATCH('Intensity Data'!$B129,'UEC Data'!$C:$C,0))</f>
        <v>2.9721428571428569E-2</v>
      </c>
      <c r="V129" t="str">
        <f t="shared" si="33"/>
        <v>Office Equipment</v>
      </c>
      <c r="AP129" s="5" t="s">
        <v>103</v>
      </c>
      <c r="AQ129" s="5" t="s">
        <v>38</v>
      </c>
      <c r="AR129" s="5" t="s">
        <v>43</v>
      </c>
      <c r="AS129" s="2">
        <f t="shared" si="17"/>
        <v>-0.79849896394611297</v>
      </c>
      <c r="AT129" s="2">
        <f t="shared" si="18"/>
        <v>-0.539478055611611</v>
      </c>
      <c r="AU129" s="2">
        <f t="shared" si="19"/>
        <v>-0.1778620023000147</v>
      </c>
      <c r="AV129" s="2">
        <f t="shared" si="20"/>
        <v>3.6338678592119189</v>
      </c>
      <c r="AW129" s="2">
        <f t="shared" si="21"/>
        <v>-0.44436241770842766</v>
      </c>
      <c r="AX129" s="2">
        <f t="shared" si="22"/>
        <v>-0.25549307537025612</v>
      </c>
      <c r="AY129" s="2">
        <f t="shared" si="23"/>
        <v>-0.63382968606949008</v>
      </c>
      <c r="AZ129" s="2">
        <f t="shared" si="24"/>
        <v>-0.412930748479725</v>
      </c>
      <c r="BA129" s="2">
        <f t="shared" si="25"/>
        <v>0.42745518061645726</v>
      </c>
      <c r="BB129" s="2">
        <f t="shared" si="26"/>
        <v>-0.22018529286814725</v>
      </c>
      <c r="BC129" s="2">
        <f t="shared" si="27"/>
        <v>1.3080153398174397</v>
      </c>
      <c r="BD129" s="2">
        <f t="shared" si="28"/>
        <v>0.3206527360911251</v>
      </c>
      <c r="BE129" s="2">
        <f t="shared" si="29"/>
        <v>-0.97185986582434414</v>
      </c>
      <c r="BF129" s="2">
        <f t="shared" si="30"/>
        <v>0.37414926049832364</v>
      </c>
      <c r="BG129" s="2" t="str">
        <f>IFERROR(#REF!/#REF!-1,"NA")</f>
        <v>NA</v>
      </c>
    </row>
    <row r="130" spans="1:59" x14ac:dyDescent="0.2">
      <c r="A130" t="str">
        <f t="shared" si="31"/>
        <v/>
      </c>
      <c r="B130" t="str">
        <f t="shared" si="32"/>
        <v>UT2021 CPAOffice Equipment_POS Terminal</v>
      </c>
      <c r="C130" t="s">
        <v>117</v>
      </c>
      <c r="D130" t="s">
        <v>114</v>
      </c>
      <c r="E130" s="3" t="s">
        <v>104</v>
      </c>
      <c r="F130" s="3" t="s">
        <v>38</v>
      </c>
      <c r="G130" s="3" t="s">
        <v>44</v>
      </c>
      <c r="H130" s="7">
        <f>INDEX('Saturation Data'!I:I,MATCH('Intensity Data'!$B130,'Saturation Data'!$C:$C,0))*INDEX('UEC Data'!I:I,MATCH('Intensity Data'!$B130,'UEC Data'!$C:$C,0))</f>
        <v>4.4206896551724139E-3</v>
      </c>
      <c r="I130" s="7">
        <f>INDEX('Saturation Data'!J:J,MATCH('Intensity Data'!$B130,'Saturation Data'!$C:$C,0))*INDEX('UEC Data'!J:J,MATCH('Intensity Data'!$B130,'UEC Data'!$C:$C,0))</f>
        <v>1.0683333333333335E-2</v>
      </c>
      <c r="J130" s="7">
        <f>INDEX('Saturation Data'!K:K,MATCH('Intensity Data'!$B130,'Saturation Data'!$C:$C,0))*INDEX('UEC Data'!K:K,MATCH('Intensity Data'!$B130,'UEC Data'!$C:$C,0))</f>
        <v>6.9927272727272727E-2</v>
      </c>
      <c r="K130" s="7">
        <f>INDEX('Saturation Data'!L:L,MATCH('Intensity Data'!$B130,'Saturation Data'!$C:$C,0))*INDEX('UEC Data'!L:L,MATCH('Intensity Data'!$B130,'UEC Data'!$C:$C,0))</f>
        <v>0.3846</v>
      </c>
      <c r="L130" s="7">
        <f>INDEX('Saturation Data'!M:M,MATCH('Intensity Data'!$B130,'Saturation Data'!$C:$C,0))*INDEX('UEC Data'!M:M,MATCH('Intensity Data'!$B130,'UEC Data'!$C:$C,0))</f>
        <v>0.11654545454545456</v>
      </c>
      <c r="M130" s="7">
        <f>INDEX('Saturation Data'!N:N,MATCH('Intensity Data'!$B130,'Saturation Data'!$C:$C,0))*INDEX('UEC Data'!N:N,MATCH('Intensity Data'!$B130,'UEC Data'!$C:$C,0))</f>
        <v>0.16025</v>
      </c>
      <c r="N130" s="7">
        <f>INDEX('Saturation Data'!O:O,MATCH('Intensity Data'!$B130,'Saturation Data'!$C:$C,0))*INDEX('UEC Data'!O:O,MATCH('Intensity Data'!$B130,'UEC Data'!$C:$C,0))</f>
        <v>4.5785714285714284E-2</v>
      </c>
      <c r="O130" s="7">
        <f>INDEX('Saturation Data'!P:P,MATCH('Intensity Data'!$B130,'Saturation Data'!$C:$C,0))*INDEX('UEC Data'!P:P,MATCH('Intensity Data'!$B130,'UEC Data'!$C:$C,0))</f>
        <v>4.6902439024390244E-2</v>
      </c>
      <c r="P130" s="7">
        <f>INDEX('Saturation Data'!Q:Q,MATCH('Intensity Data'!$B130,'Saturation Data'!$C:$C,0))*INDEX('UEC Data'!Q:Q,MATCH('Intensity Data'!$B130,'UEC Data'!$C:$C,0))</f>
        <v>6.6886956521739118E-3</v>
      </c>
      <c r="Q130" s="7">
        <f>INDEX('Saturation Data'!R:R,MATCH('Intensity Data'!$B130,'Saturation Data'!$C:$C,0))*INDEX('UEC Data'!R:R,MATCH('Intensity Data'!$B130,'UEC Data'!$C:$C,0))</f>
        <v>8.4683222222222219E-3</v>
      </c>
      <c r="R130" s="7">
        <f>INDEX('Saturation Data'!S:S,MATCH('Intensity Data'!$B130,'Saturation Data'!$C:$C,0))*INDEX('UEC Data'!S:S,MATCH('Intensity Data'!$B130,'UEC Data'!$C:$C,0))</f>
        <v>1.7627500000000001E-2</v>
      </c>
      <c r="S130" s="7">
        <f>INDEX('Saturation Data'!T:T,MATCH('Intensity Data'!$B130,'Saturation Data'!$C:$C,0))*INDEX('UEC Data'!T:T,MATCH('Intensity Data'!$B130,'UEC Data'!$C:$C,0))</f>
        <v>1.4807099999999998E-2</v>
      </c>
      <c r="T130" s="7">
        <f>INDEX('Saturation Data'!U:U,MATCH('Intensity Data'!$B130,'Saturation Data'!$C:$C,0))*INDEX('UEC Data'!U:U,MATCH('Intensity Data'!$B130,'UEC Data'!$C:$C,0))</f>
        <v>6.819148936170214E-3</v>
      </c>
      <c r="U130" s="7">
        <f>INDEX('Saturation Data'!V:V,MATCH('Intensity Data'!$B130,'Saturation Data'!$C:$C,0))*INDEX('UEC Data'!V:V,MATCH('Intensity Data'!$B130,'UEC Data'!$C:$C,0))</f>
        <v>1.7050599999999999E-2</v>
      </c>
      <c r="V130" t="str">
        <f t="shared" si="33"/>
        <v>Office Equipment</v>
      </c>
      <c r="AP130" s="5" t="s">
        <v>104</v>
      </c>
      <c r="AQ130" s="5" t="s">
        <v>38</v>
      </c>
      <c r="AR130" s="5" t="s">
        <v>44</v>
      </c>
      <c r="AS130" s="2">
        <f t="shared" ref="AS130:AS193" si="34">IFERROR(H130/H355-1,"NA")</f>
        <v>-0.64034774441493858</v>
      </c>
      <c r="AT130" s="2">
        <f t="shared" ref="AT130:AT193" si="35">IFERROR(I130/I355-1,"NA")</f>
        <v>-0.45202016727626537</v>
      </c>
      <c r="AU130" s="2">
        <f t="shared" ref="AU130:AU193" si="36">IFERROR(J130/J355-1,"NA")</f>
        <v>8.7827052097112315</v>
      </c>
      <c r="AV130" s="2">
        <f t="shared" ref="AV130:AV193" si="37">IFERROR(K130/K355-1,"NA")</f>
        <v>10.90999672662881</v>
      </c>
      <c r="AW130" s="2">
        <f t="shared" ref="AW130:AW193" si="38">IFERROR(L130/L355-1,"NA")</f>
        <v>0.26942511810761616</v>
      </c>
      <c r="AX130" s="2">
        <f t="shared" ref="AX130:AX193" si="39">IFERROR(M130/M355-1,"NA")</f>
        <v>1.55138192821371</v>
      </c>
      <c r="AY130" s="2">
        <f t="shared" ref="AY130:AY193" si="40">IFERROR(N130/N355-1,"NA")</f>
        <v>4.5703640338041973E-2</v>
      </c>
      <c r="AZ130" s="2">
        <f t="shared" ref="AZ130:AZ193" si="41">IFERROR(O130/O355-1,"NA")</f>
        <v>1.5148152243239363</v>
      </c>
      <c r="BA130" s="2">
        <f t="shared" ref="BA130:BA193" si="42">IFERROR(P130/P355-1,"NA")</f>
        <v>1.0382524497511603</v>
      </c>
      <c r="BB130" s="2">
        <f t="shared" ref="BB130:BB193" si="43">IFERROR(Q130/Q355-1,"NA")</f>
        <v>0.11349151885599862</v>
      </c>
      <c r="BC130" s="2">
        <f t="shared" ref="BC130:BC193" si="44">IFERROR(R130/R355-1,"NA")</f>
        <v>-0.17610059070041029</v>
      </c>
      <c r="BD130" s="2">
        <f t="shared" ref="BD130:BD193" si="45">IFERROR(S130/S355-1,"NA")</f>
        <v>-5.7124976265165772E-2</v>
      </c>
      <c r="BE130" s="2">
        <f t="shared" ref="BE130:BE193" si="46">IFERROR(T130/T355-1,"NA")</f>
        <v>-0.89954728842154064</v>
      </c>
      <c r="BF130" s="2">
        <f t="shared" ref="BF130:BF193" si="47">IFERROR(U130/U355-1,"NA")</f>
        <v>0.96213732982136779</v>
      </c>
      <c r="BG130" s="2" t="str">
        <f>IFERROR(#REF!/#REF!-1,"NA")</f>
        <v>NA</v>
      </c>
    </row>
    <row r="131" spans="1:59" x14ac:dyDescent="0.2">
      <c r="A131" t="str">
        <f t="shared" ref="A131:A194" si="48">IF(C131=C130,"",1)</f>
        <v/>
      </c>
      <c r="B131" t="str">
        <f t="shared" ref="B131:B194" si="49">C131&amp;D131&amp;E131</f>
        <v>UT2021 CPAMiscellaneous_Non-HVAC Motors</v>
      </c>
      <c r="C131" t="s">
        <v>117</v>
      </c>
      <c r="D131" t="s">
        <v>114</v>
      </c>
      <c r="E131" s="3" t="s">
        <v>105</v>
      </c>
      <c r="F131" s="3" t="s">
        <v>45</v>
      </c>
      <c r="G131" s="3" t="s">
        <v>46</v>
      </c>
      <c r="H131" s="7">
        <f>INDEX('Saturation Data'!I:I,MATCH('Intensity Data'!$B131,'Saturation Data'!$C:$C,0))*INDEX('UEC Data'!I:I,MATCH('Intensity Data'!$B131,'UEC Data'!$C:$C,0))</f>
        <v>0.15675005855909305</v>
      </c>
      <c r="I131" s="7">
        <f>INDEX('Saturation Data'!J:J,MATCH('Intensity Data'!$B131,'Saturation Data'!$C:$C,0))*INDEX('UEC Data'!J:J,MATCH('Intensity Data'!$B131,'UEC Data'!$C:$C,0))</f>
        <v>0.26016037413183052</v>
      </c>
      <c r="J131" s="7">
        <f>INDEX('Saturation Data'!K:K,MATCH('Intensity Data'!$B131,'Saturation Data'!$C:$C,0))*INDEX('UEC Data'!K:K,MATCH('Intensity Data'!$B131,'UEC Data'!$C:$C,0))</f>
        <v>0.1436379781950286</v>
      </c>
      <c r="K131" s="7">
        <f>INDEX('Saturation Data'!L:L,MATCH('Intensity Data'!$B131,'Saturation Data'!$C:$C,0))*INDEX('UEC Data'!L:L,MATCH('Intensity Data'!$B131,'UEC Data'!$C:$C,0))</f>
        <v>0.34378335153134743</v>
      </c>
      <c r="L131" s="7">
        <f>INDEX('Saturation Data'!M:M,MATCH('Intensity Data'!$B131,'Saturation Data'!$C:$C,0))*INDEX('UEC Data'!M:M,MATCH('Intensity Data'!$B131,'UEC Data'!$C:$C,0))</f>
        <v>0.40357066834830319</v>
      </c>
      <c r="M131" s="7">
        <f>INDEX('Saturation Data'!N:N,MATCH('Intensity Data'!$B131,'Saturation Data'!$C:$C,0))*INDEX('UEC Data'!N:N,MATCH('Intensity Data'!$B131,'UEC Data'!$C:$C,0))</f>
        <v>0.30034563302391021</v>
      </c>
      <c r="N131" s="7">
        <f>INDEX('Saturation Data'!O:O,MATCH('Intensity Data'!$B131,'Saturation Data'!$C:$C,0))*INDEX('UEC Data'!O:O,MATCH('Intensity Data'!$B131,'UEC Data'!$C:$C,0))</f>
        <v>0.38949587530585122</v>
      </c>
      <c r="O131" s="7">
        <f>INDEX('Saturation Data'!P:P,MATCH('Intensity Data'!$B131,'Saturation Data'!$C:$C,0))*INDEX('UEC Data'!P:P,MATCH('Intensity Data'!$B131,'UEC Data'!$C:$C,0))</f>
        <v>0.10995221114913803</v>
      </c>
      <c r="P131" s="7">
        <f>INDEX('Saturation Data'!Q:Q,MATCH('Intensity Data'!$B131,'Saturation Data'!$C:$C,0))*INDEX('UEC Data'!Q:Q,MATCH('Intensity Data'!$B131,'UEC Data'!$C:$C,0))</f>
        <v>0.1123973067499501</v>
      </c>
      <c r="Q131" s="7">
        <f>INDEX('Saturation Data'!R:R,MATCH('Intensity Data'!$B131,'Saturation Data'!$C:$C,0))*INDEX('UEC Data'!R:R,MATCH('Intensity Data'!$B131,'UEC Data'!$C:$C,0))</f>
        <v>0.25733373052231528</v>
      </c>
      <c r="R131" s="7">
        <f>INDEX('Saturation Data'!S:S,MATCH('Intensity Data'!$B131,'Saturation Data'!$C:$C,0))*INDEX('UEC Data'!S:S,MATCH('Intensity Data'!$B131,'UEC Data'!$C:$C,0))</f>
        <v>0.43370692172229008</v>
      </c>
      <c r="S131" s="7">
        <f>INDEX('Saturation Data'!T:T,MATCH('Intensity Data'!$B131,'Saturation Data'!$C:$C,0))*INDEX('UEC Data'!T:T,MATCH('Intensity Data'!$B131,'UEC Data'!$C:$C,0))</f>
        <v>1.4403674175837702</v>
      </c>
      <c r="T131" s="7">
        <f>INDEX('Saturation Data'!U:U,MATCH('Intensity Data'!$B131,'Saturation Data'!$C:$C,0))*INDEX('UEC Data'!U:U,MATCH('Intensity Data'!$B131,'UEC Data'!$C:$C,0))</f>
        <v>1.1861415233974035E-2</v>
      </c>
      <c r="U131" s="7">
        <f>INDEX('Saturation Data'!V:V,MATCH('Intensity Data'!$B131,'Saturation Data'!$C:$C,0))*INDEX('UEC Data'!V:V,MATCH('Intensity Data'!$B131,'UEC Data'!$C:$C,0))</f>
        <v>0.30661758379822879</v>
      </c>
      <c r="V131" t="str">
        <f t="shared" ref="V131:V194" si="50">IF(OR(F131="Cooling",F131="heating",F131="ventilation"),"HVAC",F131)</f>
        <v>Miscellaneous</v>
      </c>
      <c r="AP131" s="5" t="s">
        <v>105</v>
      </c>
      <c r="AQ131" s="5" t="s">
        <v>45</v>
      </c>
      <c r="AR131" s="5" t="s">
        <v>46</v>
      </c>
      <c r="AS131" s="2">
        <f t="shared" si="34"/>
        <v>-0.44931636692564414</v>
      </c>
      <c r="AT131" s="2">
        <f t="shared" si="35"/>
        <v>3.9922618596107853</v>
      </c>
      <c r="AU131" s="2">
        <f t="shared" si="36"/>
        <v>1.0337649342112782</v>
      </c>
      <c r="AV131" s="2">
        <f t="shared" si="37"/>
        <v>11.876434189631139</v>
      </c>
      <c r="AW131" s="2">
        <f t="shared" si="38"/>
        <v>2.9031458233628404</v>
      </c>
      <c r="AX131" s="2">
        <f t="shared" si="39"/>
        <v>4.8423663568140221</v>
      </c>
      <c r="AY131" s="2">
        <f t="shared" si="40"/>
        <v>6.8233295592068366E-4</v>
      </c>
      <c r="AZ131" s="2">
        <f t="shared" si="41"/>
        <v>0.63353087441371314</v>
      </c>
      <c r="BA131" s="2">
        <f t="shared" si="42"/>
        <v>4.5822895419937346</v>
      </c>
      <c r="BB131" s="2">
        <f t="shared" si="43"/>
        <v>1.3505207991574686</v>
      </c>
      <c r="BC131" s="2">
        <f t="shared" si="44"/>
        <v>7.8039016315212208</v>
      </c>
      <c r="BD131" s="2">
        <f t="shared" si="45"/>
        <v>21.917870951986391</v>
      </c>
      <c r="BE131" s="2">
        <f t="shared" si="46"/>
        <v>-0.99753775156540903</v>
      </c>
      <c r="BF131" s="2">
        <f t="shared" si="47"/>
        <v>2.77858463588404</v>
      </c>
      <c r="BG131" s="2" t="str">
        <f>IFERROR(#REF!/#REF!-1,"NA")</f>
        <v>NA</v>
      </c>
    </row>
    <row r="132" spans="1:59" x14ac:dyDescent="0.2">
      <c r="A132" t="str">
        <f t="shared" si="48"/>
        <v/>
      </c>
      <c r="B132" t="str">
        <f t="shared" si="49"/>
        <v>UT2021 CPAMiscellaneous_Pool Pump</v>
      </c>
      <c r="C132" t="s">
        <v>117</v>
      </c>
      <c r="D132" t="s">
        <v>114</v>
      </c>
      <c r="E132" s="3" t="s">
        <v>106</v>
      </c>
      <c r="F132" s="3" t="s">
        <v>45</v>
      </c>
      <c r="G132" s="3" t="s">
        <v>47</v>
      </c>
      <c r="H132" s="7">
        <f>INDEX('Saturation Data'!I:I,MATCH('Intensity Data'!$B132,'Saturation Data'!$C:$C,0))*INDEX('UEC Data'!I:I,MATCH('Intensity Data'!$B132,'UEC Data'!$C:$C,0))</f>
        <v>0</v>
      </c>
      <c r="I132" s="7">
        <f>INDEX('Saturation Data'!J:J,MATCH('Intensity Data'!$B132,'Saturation Data'!$C:$C,0))*INDEX('UEC Data'!J:J,MATCH('Intensity Data'!$B132,'UEC Data'!$C:$C,0))</f>
        <v>0</v>
      </c>
      <c r="J132" s="7">
        <f>INDEX('Saturation Data'!K:K,MATCH('Intensity Data'!$B132,'Saturation Data'!$C:$C,0))*INDEX('UEC Data'!K:K,MATCH('Intensity Data'!$B132,'UEC Data'!$C:$C,0))</f>
        <v>0</v>
      </c>
      <c r="K132" s="7">
        <f>INDEX('Saturation Data'!L:L,MATCH('Intensity Data'!$B132,'Saturation Data'!$C:$C,0))*INDEX('UEC Data'!L:L,MATCH('Intensity Data'!$B132,'UEC Data'!$C:$C,0))</f>
        <v>0</v>
      </c>
      <c r="L132" s="7">
        <f>INDEX('Saturation Data'!M:M,MATCH('Intensity Data'!$B132,'Saturation Data'!$C:$C,0))*INDEX('UEC Data'!M:M,MATCH('Intensity Data'!$B132,'UEC Data'!$C:$C,0))</f>
        <v>0</v>
      </c>
      <c r="M132" s="7">
        <f>INDEX('Saturation Data'!N:N,MATCH('Intensity Data'!$B132,'Saturation Data'!$C:$C,0))*INDEX('UEC Data'!N:N,MATCH('Intensity Data'!$B132,'UEC Data'!$C:$C,0))</f>
        <v>0</v>
      </c>
      <c r="N132" s="7">
        <f>INDEX('Saturation Data'!O:O,MATCH('Intensity Data'!$B132,'Saturation Data'!$C:$C,0))*INDEX('UEC Data'!O:O,MATCH('Intensity Data'!$B132,'UEC Data'!$C:$C,0))</f>
        <v>0</v>
      </c>
      <c r="O132" s="7">
        <f>INDEX('Saturation Data'!P:P,MATCH('Intensity Data'!$B132,'Saturation Data'!$C:$C,0))*INDEX('UEC Data'!P:P,MATCH('Intensity Data'!$B132,'UEC Data'!$C:$C,0))</f>
        <v>8.4639731707317076E-2</v>
      </c>
      <c r="P132" s="7">
        <f>INDEX('Saturation Data'!Q:Q,MATCH('Intensity Data'!$B132,'Saturation Data'!$C:$C,0))*INDEX('UEC Data'!Q:Q,MATCH('Intensity Data'!$B132,'UEC Data'!$C:$C,0))</f>
        <v>6.6834782608695652E-3</v>
      </c>
      <c r="Q132" s="7">
        <f>INDEX('Saturation Data'!R:R,MATCH('Intensity Data'!$B132,'Saturation Data'!$C:$C,0))*INDEX('UEC Data'!R:R,MATCH('Intensity Data'!$B132,'UEC Data'!$C:$C,0))</f>
        <v>0.16225999999999999</v>
      </c>
      <c r="R132" s="7">
        <f>INDEX('Saturation Data'!S:S,MATCH('Intensity Data'!$B132,'Saturation Data'!$C:$C,0))*INDEX('UEC Data'!S:S,MATCH('Intensity Data'!$B132,'UEC Data'!$C:$C,0))</f>
        <v>0</v>
      </c>
      <c r="S132" s="7">
        <f>INDEX('Saturation Data'!T:T,MATCH('Intensity Data'!$B132,'Saturation Data'!$C:$C,0))*INDEX('UEC Data'!T:T,MATCH('Intensity Data'!$B132,'UEC Data'!$C:$C,0))</f>
        <v>0</v>
      </c>
      <c r="T132" s="7">
        <f>INDEX('Saturation Data'!U:U,MATCH('Intensity Data'!$B132,'Saturation Data'!$C:$C,0))*INDEX('UEC Data'!U:U,MATCH('Intensity Data'!$B132,'UEC Data'!$C:$C,0))</f>
        <v>0</v>
      </c>
      <c r="U132" s="7">
        <f>INDEX('Saturation Data'!V:V,MATCH('Intensity Data'!$B132,'Saturation Data'!$C:$C,0))*INDEX('UEC Data'!V:V,MATCH('Intensity Data'!$B132,'UEC Data'!$C:$C,0))</f>
        <v>5.1240000000000001E-2</v>
      </c>
      <c r="V132" t="str">
        <f t="shared" si="50"/>
        <v>Miscellaneous</v>
      </c>
      <c r="AP132" s="5" t="s">
        <v>106</v>
      </c>
      <c r="AQ132" s="5" t="s">
        <v>45</v>
      </c>
      <c r="AR132" s="5" t="s">
        <v>47</v>
      </c>
      <c r="AS132" s="2" t="str">
        <f t="shared" si="34"/>
        <v>NA</v>
      </c>
      <c r="AT132" s="2" t="str">
        <f t="shared" si="35"/>
        <v>NA</v>
      </c>
      <c r="AU132" s="2" t="str">
        <f t="shared" si="36"/>
        <v>NA</v>
      </c>
      <c r="AV132" s="2" t="str">
        <f t="shared" si="37"/>
        <v>NA</v>
      </c>
      <c r="AW132" s="2" t="str">
        <f t="shared" si="38"/>
        <v>NA</v>
      </c>
      <c r="AX132" s="2" t="str">
        <f t="shared" si="39"/>
        <v>NA</v>
      </c>
      <c r="AY132" s="2" t="str">
        <f t="shared" si="40"/>
        <v>NA</v>
      </c>
      <c r="AZ132" s="2">
        <f t="shared" si="41"/>
        <v>7.167654372068565</v>
      </c>
      <c r="BA132" s="2">
        <f t="shared" si="42"/>
        <v>6.9746993457053374</v>
      </c>
      <c r="BB132" s="2">
        <f t="shared" si="43"/>
        <v>16.628905993681009</v>
      </c>
      <c r="BC132" s="2" t="str">
        <f t="shared" si="44"/>
        <v>NA</v>
      </c>
      <c r="BD132" s="2" t="str">
        <f t="shared" si="45"/>
        <v>NA</v>
      </c>
      <c r="BE132" s="2" t="str">
        <f t="shared" si="46"/>
        <v>NA</v>
      </c>
      <c r="BF132" s="2">
        <f t="shared" si="47"/>
        <v>123.86493363114474</v>
      </c>
      <c r="BG132" s="2" t="str">
        <f>IFERROR(#REF!/#REF!-1,"NA")</f>
        <v>NA</v>
      </c>
    </row>
    <row r="133" spans="1:59" x14ac:dyDescent="0.2">
      <c r="A133" t="str">
        <f t="shared" si="48"/>
        <v/>
      </c>
      <c r="B133" t="str">
        <f t="shared" si="49"/>
        <v>UT2021 CPAMiscellaneous_Pool Heater</v>
      </c>
      <c r="C133" t="s">
        <v>117</v>
      </c>
      <c r="D133" t="s">
        <v>114</v>
      </c>
      <c r="E133" s="3" t="s">
        <v>107</v>
      </c>
      <c r="F133" s="3" t="s">
        <v>45</v>
      </c>
      <c r="G133" s="3" t="s">
        <v>48</v>
      </c>
      <c r="H133" s="7">
        <f>INDEX('Saturation Data'!I:I,MATCH('Intensity Data'!$B133,'Saturation Data'!$C:$C,0))*INDEX('UEC Data'!I:I,MATCH('Intensity Data'!$B133,'UEC Data'!$C:$C,0))</f>
        <v>0</v>
      </c>
      <c r="I133" s="7">
        <f>INDEX('Saturation Data'!J:J,MATCH('Intensity Data'!$B133,'Saturation Data'!$C:$C,0))*INDEX('UEC Data'!J:J,MATCH('Intensity Data'!$B133,'UEC Data'!$C:$C,0))</f>
        <v>0</v>
      </c>
      <c r="J133" s="7">
        <f>INDEX('Saturation Data'!K:K,MATCH('Intensity Data'!$B133,'Saturation Data'!$C:$C,0))*INDEX('UEC Data'!K:K,MATCH('Intensity Data'!$B133,'UEC Data'!$C:$C,0))</f>
        <v>0</v>
      </c>
      <c r="K133" s="7">
        <f>INDEX('Saturation Data'!L:L,MATCH('Intensity Data'!$B133,'Saturation Data'!$C:$C,0))*INDEX('UEC Data'!L:L,MATCH('Intensity Data'!$B133,'UEC Data'!$C:$C,0))</f>
        <v>0</v>
      </c>
      <c r="L133" s="7">
        <f>INDEX('Saturation Data'!M:M,MATCH('Intensity Data'!$B133,'Saturation Data'!$C:$C,0))*INDEX('UEC Data'!M:M,MATCH('Intensity Data'!$B133,'UEC Data'!$C:$C,0))</f>
        <v>0</v>
      </c>
      <c r="M133" s="7">
        <f>INDEX('Saturation Data'!N:N,MATCH('Intensity Data'!$B133,'Saturation Data'!$C:$C,0))*INDEX('UEC Data'!N:N,MATCH('Intensity Data'!$B133,'UEC Data'!$C:$C,0))</f>
        <v>0</v>
      </c>
      <c r="N133" s="7">
        <f>INDEX('Saturation Data'!O:O,MATCH('Intensity Data'!$B133,'Saturation Data'!$C:$C,0))*INDEX('UEC Data'!O:O,MATCH('Intensity Data'!$B133,'UEC Data'!$C:$C,0))</f>
        <v>0</v>
      </c>
      <c r="O133" s="7">
        <f>INDEX('Saturation Data'!P:P,MATCH('Intensity Data'!$B133,'Saturation Data'!$C:$C,0))*INDEX('UEC Data'!P:P,MATCH('Intensity Data'!$B133,'UEC Data'!$C:$C,0))</f>
        <v>4.3979406487804878E-2</v>
      </c>
      <c r="P133" s="7">
        <f>INDEX('Saturation Data'!Q:Q,MATCH('Intensity Data'!$B133,'Saturation Data'!$C:$C,0))*INDEX('UEC Data'!Q:Q,MATCH('Intensity Data'!$B133,'UEC Data'!$C:$C,0))</f>
        <v>1.4437950724637679E-3</v>
      </c>
      <c r="Q133" s="7">
        <f>INDEX('Saturation Data'!R:R,MATCH('Intensity Data'!$B133,'Saturation Data'!$C:$C,0))*INDEX('UEC Data'!R:R,MATCH('Intensity Data'!$B133,'UEC Data'!$C:$C,0))</f>
        <v>7.4716395000000005E-2</v>
      </c>
      <c r="R133" s="7">
        <f>INDEX('Saturation Data'!S:S,MATCH('Intensity Data'!$B133,'Saturation Data'!$C:$C,0))*INDEX('UEC Data'!S:S,MATCH('Intensity Data'!$B133,'UEC Data'!$C:$C,0))</f>
        <v>0</v>
      </c>
      <c r="S133" s="7">
        <f>INDEX('Saturation Data'!T:T,MATCH('Intensity Data'!$B133,'Saturation Data'!$C:$C,0))*INDEX('UEC Data'!T:T,MATCH('Intensity Data'!$B133,'UEC Data'!$C:$C,0))</f>
        <v>0</v>
      </c>
      <c r="T133" s="7">
        <f>INDEX('Saturation Data'!U:U,MATCH('Intensity Data'!$B133,'Saturation Data'!$C:$C,0))*INDEX('UEC Data'!U:U,MATCH('Intensity Data'!$B133,'UEC Data'!$C:$C,0))</f>
        <v>0</v>
      </c>
      <c r="U133" s="7">
        <f>INDEX('Saturation Data'!V:V,MATCH('Intensity Data'!$B133,'Saturation Data'!$C:$C,0))*INDEX('UEC Data'!V:V,MATCH('Intensity Data'!$B133,'UEC Data'!$C:$C,0))</f>
        <v>1.6603643333333334E-2</v>
      </c>
      <c r="V133" t="str">
        <f t="shared" si="50"/>
        <v>Miscellaneous</v>
      </c>
      <c r="AP133" s="5" t="s">
        <v>107</v>
      </c>
      <c r="AQ133" s="5" t="s">
        <v>45</v>
      </c>
      <c r="AR133" s="5" t="s">
        <v>48</v>
      </c>
      <c r="AS133" s="2" t="str">
        <f t="shared" si="34"/>
        <v>NA</v>
      </c>
      <c r="AT133" s="2" t="str">
        <f t="shared" si="35"/>
        <v>NA</v>
      </c>
      <c r="AU133" s="2" t="str">
        <f t="shared" si="36"/>
        <v>NA</v>
      </c>
      <c r="AV133" s="2" t="str">
        <f t="shared" si="37"/>
        <v>NA</v>
      </c>
      <c r="AW133" s="2" t="str">
        <f t="shared" si="38"/>
        <v>NA</v>
      </c>
      <c r="AX133" s="2" t="str">
        <f t="shared" si="39"/>
        <v>NA</v>
      </c>
      <c r="AY133" s="2" t="str">
        <f t="shared" si="40"/>
        <v>NA</v>
      </c>
      <c r="AZ133" s="2">
        <f t="shared" si="41"/>
        <v>7.167654372068565</v>
      </c>
      <c r="BA133" s="2">
        <f t="shared" si="42"/>
        <v>14.94939869141067</v>
      </c>
      <c r="BB133" s="2">
        <f t="shared" si="43"/>
        <v>16.628905993681009</v>
      </c>
      <c r="BC133" s="2" t="str">
        <f t="shared" si="44"/>
        <v>NA</v>
      </c>
      <c r="BD133" s="2" t="str">
        <f t="shared" si="45"/>
        <v>NA</v>
      </c>
      <c r="BE133" s="2" t="str">
        <f t="shared" si="46"/>
        <v>NA</v>
      </c>
      <c r="BF133" s="2">
        <f t="shared" si="47"/>
        <v>123.86493363114475</v>
      </c>
      <c r="BG133" s="2" t="str">
        <f>IFERROR(#REF!/#REF!-1,"NA")</f>
        <v>NA</v>
      </c>
    </row>
    <row r="134" spans="1:59" x14ac:dyDescent="0.2">
      <c r="A134" t="str">
        <f t="shared" si="48"/>
        <v/>
      </c>
      <c r="B134" t="str">
        <f t="shared" si="49"/>
        <v>UT2021 CPAMiscellaneous_Clothes Washer</v>
      </c>
      <c r="C134" t="s">
        <v>117</v>
      </c>
      <c r="D134" t="s">
        <v>114</v>
      </c>
      <c r="E134" s="3" t="s">
        <v>108</v>
      </c>
      <c r="F134" s="3" t="s">
        <v>45</v>
      </c>
      <c r="G134" s="3" t="s">
        <v>49</v>
      </c>
      <c r="H134" s="7">
        <f>INDEX('Saturation Data'!I:I,MATCH('Intensity Data'!$B134,'Saturation Data'!$C:$C,0))*INDEX('UEC Data'!I:I,MATCH('Intensity Data'!$B134,'UEC Data'!$C:$C,0))</f>
        <v>0</v>
      </c>
      <c r="I134" s="7">
        <f>INDEX('Saturation Data'!J:J,MATCH('Intensity Data'!$B134,'Saturation Data'!$C:$C,0))*INDEX('UEC Data'!J:J,MATCH('Intensity Data'!$B134,'UEC Data'!$C:$C,0))</f>
        <v>0</v>
      </c>
      <c r="J134" s="7">
        <f>INDEX('Saturation Data'!K:K,MATCH('Intensity Data'!$B134,'Saturation Data'!$C:$C,0))*INDEX('UEC Data'!K:K,MATCH('Intensity Data'!$B134,'UEC Data'!$C:$C,0))</f>
        <v>7.7116076127696151E-4</v>
      </c>
      <c r="K134" s="7">
        <f>INDEX('Saturation Data'!L:L,MATCH('Intensity Data'!$B134,'Saturation Data'!$C:$C,0))*INDEX('UEC Data'!L:L,MATCH('Intensity Data'!$B134,'UEC Data'!$C:$C,0))</f>
        <v>0</v>
      </c>
      <c r="L134" s="7">
        <f>INDEX('Saturation Data'!M:M,MATCH('Intensity Data'!$B134,'Saturation Data'!$C:$C,0))*INDEX('UEC Data'!M:M,MATCH('Intensity Data'!$B134,'UEC Data'!$C:$C,0))</f>
        <v>0</v>
      </c>
      <c r="M134" s="7">
        <f>INDEX('Saturation Data'!N:N,MATCH('Intensity Data'!$B134,'Saturation Data'!$C:$C,0))*INDEX('UEC Data'!N:N,MATCH('Intensity Data'!$B134,'UEC Data'!$C:$C,0))</f>
        <v>0</v>
      </c>
      <c r="N134" s="7">
        <f>INDEX('Saturation Data'!O:O,MATCH('Intensity Data'!$B134,'Saturation Data'!$C:$C,0))*INDEX('UEC Data'!O:O,MATCH('Intensity Data'!$B134,'UEC Data'!$C:$C,0))</f>
        <v>5.4532082404585132E-2</v>
      </c>
      <c r="O134" s="7">
        <f>INDEX('Saturation Data'!P:P,MATCH('Intensity Data'!$B134,'Saturation Data'!$C:$C,0))*INDEX('UEC Data'!P:P,MATCH('Intensity Data'!$B134,'UEC Data'!$C:$C,0))</f>
        <v>4.4335026345191158E-3</v>
      </c>
      <c r="P134" s="7">
        <f>INDEX('Saturation Data'!Q:Q,MATCH('Intensity Data'!$B134,'Saturation Data'!$C:$C,0))*INDEX('UEC Data'!Q:Q,MATCH('Intensity Data'!$B134,'UEC Data'!$C:$C,0))</f>
        <v>5.2688002323270661E-3</v>
      </c>
      <c r="Q134" s="7">
        <f>INDEX('Saturation Data'!R:R,MATCH('Intensity Data'!$B134,'Saturation Data'!$C:$C,0))*INDEX('UEC Data'!R:R,MATCH('Intensity Data'!$B134,'UEC Data'!$C:$C,0))</f>
        <v>9.0213568422400109E-2</v>
      </c>
      <c r="R134" s="7">
        <f>INDEX('Saturation Data'!S:S,MATCH('Intensity Data'!$B134,'Saturation Data'!$C:$C,0))*INDEX('UEC Data'!S:S,MATCH('Intensity Data'!$B134,'UEC Data'!$C:$C,0))</f>
        <v>0</v>
      </c>
      <c r="S134" s="7">
        <f>INDEX('Saturation Data'!T:T,MATCH('Intensity Data'!$B134,'Saturation Data'!$C:$C,0))*INDEX('UEC Data'!T:T,MATCH('Intensity Data'!$B134,'UEC Data'!$C:$C,0))</f>
        <v>0</v>
      </c>
      <c r="T134" s="7">
        <f>INDEX('Saturation Data'!U:U,MATCH('Intensity Data'!$B134,'Saturation Data'!$C:$C,0))*INDEX('UEC Data'!U:U,MATCH('Intensity Data'!$B134,'UEC Data'!$C:$C,0))</f>
        <v>0</v>
      </c>
      <c r="U134" s="7">
        <f>INDEX('Saturation Data'!V:V,MATCH('Intensity Data'!$B134,'Saturation Data'!$C:$C,0))*INDEX('UEC Data'!V:V,MATCH('Intensity Data'!$B134,'UEC Data'!$C:$C,0))</f>
        <v>6.0591202671761248E-2</v>
      </c>
      <c r="V134" t="str">
        <f t="shared" si="50"/>
        <v>Miscellaneous</v>
      </c>
      <c r="AP134" s="5" t="s">
        <v>108</v>
      </c>
      <c r="AQ134" s="5" t="s">
        <v>45</v>
      </c>
      <c r="AR134" s="5" t="s">
        <v>49</v>
      </c>
      <c r="AS134" s="2" t="str">
        <f t="shared" si="34"/>
        <v>NA</v>
      </c>
      <c r="AT134" s="2" t="str">
        <f t="shared" si="35"/>
        <v>NA</v>
      </c>
      <c r="AU134" s="2">
        <f t="shared" si="36"/>
        <v>5.5605320458428329</v>
      </c>
      <c r="AV134" s="2" t="str">
        <f t="shared" si="37"/>
        <v>NA</v>
      </c>
      <c r="AW134" s="2" t="str">
        <f t="shared" si="38"/>
        <v>NA</v>
      </c>
      <c r="AX134" s="2" t="str">
        <f t="shared" si="39"/>
        <v>NA</v>
      </c>
      <c r="AY134" s="2">
        <f t="shared" si="40"/>
        <v>1.7605029874646094</v>
      </c>
      <c r="AZ134" s="2">
        <f t="shared" si="41"/>
        <v>7.167654372068565</v>
      </c>
      <c r="BA134" s="2">
        <f t="shared" si="42"/>
        <v>6.9746993457053374</v>
      </c>
      <c r="BB134" s="2">
        <f t="shared" si="43"/>
        <v>6.0515623974724049</v>
      </c>
      <c r="BC134" s="2" t="str">
        <f t="shared" si="44"/>
        <v>NA</v>
      </c>
      <c r="BD134" s="2" t="str">
        <f t="shared" si="45"/>
        <v>NA</v>
      </c>
      <c r="BE134" s="2" t="str">
        <f t="shared" si="46"/>
        <v>NA</v>
      </c>
      <c r="BF134" s="2">
        <f t="shared" si="47"/>
        <v>311.16233407786177</v>
      </c>
      <c r="BG134" s="2" t="str">
        <f>IFERROR(#REF!/#REF!-1,"NA")</f>
        <v>NA</v>
      </c>
    </row>
    <row r="135" spans="1:59" x14ac:dyDescent="0.2">
      <c r="A135" t="str">
        <f t="shared" si="48"/>
        <v/>
      </c>
      <c r="B135" t="str">
        <f t="shared" si="49"/>
        <v>UT2021 CPAMiscellaneous_Clothes Dryer</v>
      </c>
      <c r="C135" t="s">
        <v>117</v>
      </c>
      <c r="D135" t="s">
        <v>114</v>
      </c>
      <c r="E135" s="3" t="s">
        <v>109</v>
      </c>
      <c r="F135" s="3" t="s">
        <v>45</v>
      </c>
      <c r="G135" s="3" t="s">
        <v>50</v>
      </c>
      <c r="H135" s="7">
        <f>INDEX('Saturation Data'!I:I,MATCH('Intensity Data'!$B135,'Saturation Data'!$C:$C,0))*INDEX('UEC Data'!I:I,MATCH('Intensity Data'!$B135,'UEC Data'!$C:$C,0))</f>
        <v>0</v>
      </c>
      <c r="I135" s="7">
        <f>INDEX('Saturation Data'!J:J,MATCH('Intensity Data'!$B135,'Saturation Data'!$C:$C,0))*INDEX('UEC Data'!J:J,MATCH('Intensity Data'!$B135,'UEC Data'!$C:$C,0))</f>
        <v>0</v>
      </c>
      <c r="J135" s="7">
        <f>INDEX('Saturation Data'!K:K,MATCH('Intensity Data'!$B135,'Saturation Data'!$C:$C,0))*INDEX('UEC Data'!K:K,MATCH('Intensity Data'!$B135,'UEC Data'!$C:$C,0))</f>
        <v>1.4303445153328366E-3</v>
      </c>
      <c r="K135" s="7">
        <f>INDEX('Saturation Data'!L:L,MATCH('Intensity Data'!$B135,'Saturation Data'!$C:$C,0))*INDEX('UEC Data'!L:L,MATCH('Intensity Data'!$B135,'UEC Data'!$C:$C,0))</f>
        <v>0</v>
      </c>
      <c r="L135" s="7">
        <f>INDEX('Saturation Data'!M:M,MATCH('Intensity Data'!$B135,'Saturation Data'!$C:$C,0))*INDEX('UEC Data'!M:M,MATCH('Intensity Data'!$B135,'UEC Data'!$C:$C,0))</f>
        <v>0</v>
      </c>
      <c r="M135" s="7">
        <f>INDEX('Saturation Data'!N:N,MATCH('Intensity Data'!$B135,'Saturation Data'!$C:$C,0))*INDEX('UEC Data'!N:N,MATCH('Intensity Data'!$B135,'UEC Data'!$C:$C,0))</f>
        <v>0</v>
      </c>
      <c r="N135" s="7">
        <f>INDEX('Saturation Data'!O:O,MATCH('Intensity Data'!$B135,'Saturation Data'!$C:$C,0))*INDEX('UEC Data'!O:O,MATCH('Intensity Data'!$B135,'UEC Data'!$C:$C,0))</f>
        <v>0.16295710728256244</v>
      </c>
      <c r="O135" s="7">
        <f>INDEX('Saturation Data'!P:P,MATCH('Intensity Data'!$B135,'Saturation Data'!$C:$C,0))*INDEX('UEC Data'!P:P,MATCH('Intensity Data'!$B135,'UEC Data'!$C:$C,0))</f>
        <v>1.0553151607028853E-2</v>
      </c>
      <c r="P135" s="7">
        <f>INDEX('Saturation Data'!Q:Q,MATCH('Intensity Data'!$B135,'Saturation Data'!$C:$C,0))*INDEX('UEC Data'!Q:Q,MATCH('Intensity Data'!$B135,'UEC Data'!$C:$C,0))</f>
        <v>1.2541426547483565E-2</v>
      </c>
      <c r="Q135" s="7">
        <f>INDEX('Saturation Data'!R:R,MATCH('Intensity Data'!$B135,'Saturation Data'!$C:$C,0))*INDEX('UEC Data'!R:R,MATCH('Intensity Data'!$B135,'UEC Data'!$C:$C,0))</f>
        <v>0.11363292538477533</v>
      </c>
      <c r="R135" s="7">
        <f>INDEX('Saturation Data'!S:S,MATCH('Intensity Data'!$B135,'Saturation Data'!$C:$C,0))*INDEX('UEC Data'!S:S,MATCH('Intensity Data'!$B135,'UEC Data'!$C:$C,0))</f>
        <v>0</v>
      </c>
      <c r="S135" s="7">
        <f>INDEX('Saturation Data'!T:T,MATCH('Intensity Data'!$B135,'Saturation Data'!$C:$C,0))*INDEX('UEC Data'!T:T,MATCH('Intensity Data'!$B135,'UEC Data'!$C:$C,0))</f>
        <v>0</v>
      </c>
      <c r="T135" s="7">
        <f>INDEX('Saturation Data'!U:U,MATCH('Intensity Data'!$B135,'Saturation Data'!$C:$C,0))*INDEX('UEC Data'!U:U,MATCH('Intensity Data'!$B135,'UEC Data'!$C:$C,0))</f>
        <v>0</v>
      </c>
      <c r="U135" s="7">
        <f>INDEX('Saturation Data'!V:V,MATCH('Intensity Data'!$B135,'Saturation Data'!$C:$C,0))*INDEX('UEC Data'!V:V,MATCH('Intensity Data'!$B135,'UEC Data'!$C:$C,0))</f>
        <v>0.13111491390551</v>
      </c>
      <c r="V135" t="str">
        <f t="shared" si="50"/>
        <v>Miscellaneous</v>
      </c>
      <c r="AP135" s="5" t="s">
        <v>109</v>
      </c>
      <c r="AQ135" s="5" t="s">
        <v>45</v>
      </c>
      <c r="AR135" s="5" t="s">
        <v>50</v>
      </c>
      <c r="AS135" s="2" t="str">
        <f t="shared" si="34"/>
        <v>NA</v>
      </c>
      <c r="AT135" s="2" t="str">
        <f t="shared" si="35"/>
        <v>NA</v>
      </c>
      <c r="AU135" s="2">
        <f t="shared" si="36"/>
        <v>5.5605320458428347</v>
      </c>
      <c r="AV135" s="2" t="str">
        <f t="shared" si="37"/>
        <v>NA</v>
      </c>
      <c r="AW135" s="2" t="str">
        <f t="shared" si="38"/>
        <v>NA</v>
      </c>
      <c r="AX135" s="2" t="str">
        <f t="shared" si="39"/>
        <v>NA</v>
      </c>
      <c r="AY135" s="2">
        <f t="shared" si="40"/>
        <v>1.7605029874646094</v>
      </c>
      <c r="AZ135" s="2">
        <f t="shared" si="41"/>
        <v>7.1676543720685633</v>
      </c>
      <c r="BA135" s="2">
        <f t="shared" si="42"/>
        <v>6.9746993457053348</v>
      </c>
      <c r="BB135" s="2">
        <f t="shared" si="43"/>
        <v>6.0515623974724031</v>
      </c>
      <c r="BC135" s="2" t="str">
        <f t="shared" si="44"/>
        <v>NA</v>
      </c>
      <c r="BD135" s="2" t="str">
        <f t="shared" si="45"/>
        <v>NA</v>
      </c>
      <c r="BE135" s="2" t="str">
        <f t="shared" si="46"/>
        <v>NA</v>
      </c>
      <c r="BF135" s="2">
        <f t="shared" si="47"/>
        <v>311.16233407786177</v>
      </c>
      <c r="BG135" s="2" t="str">
        <f>IFERROR(#REF!/#REF!-1,"NA")</f>
        <v>NA</v>
      </c>
    </row>
    <row r="136" spans="1:59" x14ac:dyDescent="0.2">
      <c r="A136" t="str">
        <f t="shared" si="48"/>
        <v/>
      </c>
      <c r="B136" t="str">
        <f t="shared" si="49"/>
        <v>UT2021 CPAMiscellaneous_Other Miscellaneous</v>
      </c>
      <c r="C136" t="s">
        <v>117</v>
      </c>
      <c r="D136" t="s">
        <v>114</v>
      </c>
      <c r="E136" s="3" t="s">
        <v>110</v>
      </c>
      <c r="F136" s="3" t="s">
        <v>45</v>
      </c>
      <c r="G136" s="3" t="s">
        <v>51</v>
      </c>
      <c r="H136" s="7">
        <f>INDEX('Saturation Data'!I:I,MATCH('Intensity Data'!$B136,'Saturation Data'!$C:$C,0))*INDEX('UEC Data'!I:I,MATCH('Intensity Data'!$B136,'UEC Data'!$C:$C,0))</f>
        <v>1.6697309292395255</v>
      </c>
      <c r="I136" s="7">
        <f>INDEX('Saturation Data'!J:J,MATCH('Intensity Data'!$B136,'Saturation Data'!$C:$C,0))*INDEX('UEC Data'!J:J,MATCH('Intensity Data'!$B136,'UEC Data'!$C:$C,0))</f>
        <v>1.0612854580940514</v>
      </c>
      <c r="J136" s="7">
        <f>INDEX('Saturation Data'!K:K,MATCH('Intensity Data'!$B136,'Saturation Data'!$C:$C,0))*INDEX('UEC Data'!K:K,MATCH('Intensity Data'!$B136,'UEC Data'!$C:$C,0))</f>
        <v>1.5963126990095671</v>
      </c>
      <c r="K136" s="7">
        <f>INDEX('Saturation Data'!L:L,MATCH('Intensity Data'!$B136,'Saturation Data'!$C:$C,0))*INDEX('UEC Data'!L:L,MATCH('Intensity Data'!$B136,'UEC Data'!$C:$C,0))</f>
        <v>1.397690903395314</v>
      </c>
      <c r="L136" s="7">
        <f>INDEX('Saturation Data'!M:M,MATCH('Intensity Data'!$B136,'Saturation Data'!$C:$C,0))*INDEX('UEC Data'!M:M,MATCH('Intensity Data'!$B136,'UEC Data'!$C:$C,0))</f>
        <v>1.7756715456584953</v>
      </c>
      <c r="M136" s="7">
        <f>INDEX('Saturation Data'!N:N,MATCH('Intensity Data'!$B136,'Saturation Data'!$C:$C,0))*INDEX('UEC Data'!N:N,MATCH('Intensity Data'!$B136,'UEC Data'!$C:$C,0))</f>
        <v>1.312553961976505</v>
      </c>
      <c r="N136" s="7">
        <f>INDEX('Saturation Data'!O:O,MATCH('Intensity Data'!$B136,'Saturation Data'!$C:$C,0))*INDEX('UEC Data'!O:O,MATCH('Intensity Data'!$B136,'UEC Data'!$C:$C,0))</f>
        <v>3.85243145458921</v>
      </c>
      <c r="O136" s="7">
        <f>INDEX('Saturation Data'!P:P,MATCH('Intensity Data'!$B136,'Saturation Data'!$C:$C,0))*INDEX('UEC Data'!P:P,MATCH('Intensity Data'!$B136,'UEC Data'!$C:$C,0))</f>
        <v>1.7024561260364752</v>
      </c>
      <c r="P136" s="7">
        <f>INDEX('Saturation Data'!Q:Q,MATCH('Intensity Data'!$B136,'Saturation Data'!$C:$C,0))*INDEX('UEC Data'!Q:Q,MATCH('Intensity Data'!$B136,'UEC Data'!$C:$C,0))</f>
        <v>0.54053187852400175</v>
      </c>
      <c r="Q136" s="7">
        <f>INDEX('Saturation Data'!R:R,MATCH('Intensity Data'!$B136,'Saturation Data'!$C:$C,0))*INDEX('UEC Data'!R:R,MATCH('Intensity Data'!$B136,'UEC Data'!$C:$C,0))</f>
        <v>1.9575266740022428</v>
      </c>
      <c r="R136" s="7">
        <f>INDEX('Saturation Data'!S:S,MATCH('Intensity Data'!$B136,'Saturation Data'!$C:$C,0))*INDEX('UEC Data'!S:S,MATCH('Intensity Data'!$B136,'UEC Data'!$C:$C,0))</f>
        <v>0.46655274480573522</v>
      </c>
      <c r="S136" s="7">
        <f>INDEX('Saturation Data'!T:T,MATCH('Intensity Data'!$B136,'Saturation Data'!$C:$C,0))*INDEX('UEC Data'!T:T,MATCH('Intensity Data'!$B136,'UEC Data'!$C:$C,0))</f>
        <v>1.6760178618307167</v>
      </c>
      <c r="T136" s="7">
        <f>INDEX('Saturation Data'!U:U,MATCH('Intensity Data'!$B136,'Saturation Data'!$C:$C,0))*INDEX('UEC Data'!U:U,MATCH('Intensity Data'!$B136,'UEC Data'!$C:$C,0))</f>
        <v>8.5</v>
      </c>
      <c r="U136" s="7">
        <f>INDEX('Saturation Data'!V:V,MATCH('Intensity Data'!$B136,'Saturation Data'!$C:$C,0))*INDEX('UEC Data'!V:V,MATCH('Intensity Data'!$B136,'UEC Data'!$C:$C,0))</f>
        <v>2.5066140468241427</v>
      </c>
      <c r="V136" t="str">
        <f t="shared" si="50"/>
        <v>Miscellaneous</v>
      </c>
      <c r="AP136" s="5" t="s">
        <v>110</v>
      </c>
      <c r="AQ136" s="5" t="s">
        <v>45</v>
      </c>
      <c r="AR136" s="5" t="s">
        <v>51</v>
      </c>
      <c r="AS136" s="2">
        <f t="shared" si="34"/>
        <v>0.29716720701329047</v>
      </c>
      <c r="AT136" s="2">
        <f t="shared" si="35"/>
        <v>4.8127185249803084E-2</v>
      </c>
      <c r="AU136" s="2">
        <f t="shared" si="36"/>
        <v>1.401254880623219</v>
      </c>
      <c r="AV136" s="2">
        <f t="shared" si="37"/>
        <v>1.6943094417891555</v>
      </c>
      <c r="AW136" s="2">
        <f t="shared" si="38"/>
        <v>-0.14232899470188332</v>
      </c>
      <c r="AX136" s="2">
        <f t="shared" si="39"/>
        <v>1.7905434876576631</v>
      </c>
      <c r="AY136" s="2">
        <f t="shared" si="40"/>
        <v>-5.7398407866022239E-2</v>
      </c>
      <c r="AZ136" s="2">
        <f t="shared" si="41"/>
        <v>4.1042376316184068</v>
      </c>
      <c r="BA136" s="2">
        <f t="shared" si="42"/>
        <v>1.5638029244691878</v>
      </c>
      <c r="BB136" s="2">
        <f t="shared" si="43"/>
        <v>2.5251171119170976</v>
      </c>
      <c r="BC136" s="2">
        <f t="shared" si="44"/>
        <v>0.35280394518839353</v>
      </c>
      <c r="BD136" s="2">
        <f t="shared" si="45"/>
        <v>5.020181455940631</v>
      </c>
      <c r="BE136" s="2">
        <f t="shared" si="46"/>
        <v>-0.53777421163601458</v>
      </c>
      <c r="BF136" s="2">
        <f t="shared" si="47"/>
        <v>3.7659310669986432</v>
      </c>
      <c r="BG136" s="2" t="str">
        <f>IFERROR(#REF!/#REF!-1,"NA")</f>
        <v>NA</v>
      </c>
    </row>
    <row r="137" spans="1:59" x14ac:dyDescent="0.2">
      <c r="A137">
        <f t="shared" si="48"/>
        <v>1</v>
      </c>
      <c r="B137" t="str">
        <f t="shared" si="49"/>
        <v>ID2021 CPACooling_Air-Cooled Chiller</v>
      </c>
      <c r="C137" t="s">
        <v>119</v>
      </c>
      <c r="D137" t="s">
        <v>114</v>
      </c>
      <c r="E137" s="3" t="s">
        <v>66</v>
      </c>
      <c r="F137" s="3" t="s">
        <v>3</v>
      </c>
      <c r="G137" s="3" t="s">
        <v>4</v>
      </c>
      <c r="H137" s="7">
        <f>INDEX('Saturation Data'!I:I,MATCH('Intensity Data'!$B137,'Saturation Data'!$C:$C,0))*INDEX('UEC Data'!I:I,MATCH('Intensity Data'!$B137,'UEC Data'!$C:$C,0))</f>
        <v>0.2093537850162295</v>
      </c>
      <c r="I137" s="7">
        <f>INDEX('Saturation Data'!J:J,MATCH('Intensity Data'!$B137,'Saturation Data'!$C:$C,0))*INDEX('UEC Data'!J:J,MATCH('Intensity Data'!$B137,'UEC Data'!$C:$C,0))</f>
        <v>0.14814249351233527</v>
      </c>
      <c r="J137" s="7">
        <f>INDEX('Saturation Data'!K:K,MATCH('Intensity Data'!$B137,'Saturation Data'!$C:$C,0))*INDEX('UEC Data'!K:K,MATCH('Intensity Data'!$B137,'UEC Data'!$C:$C,0))</f>
        <v>0</v>
      </c>
      <c r="K137" s="7">
        <f>INDEX('Saturation Data'!L:L,MATCH('Intensity Data'!$B137,'Saturation Data'!$C:$C,0))*INDEX('UEC Data'!L:L,MATCH('Intensity Data'!$B137,'UEC Data'!$C:$C,0))</f>
        <v>0</v>
      </c>
      <c r="L137" s="7">
        <f>INDEX('Saturation Data'!M:M,MATCH('Intensity Data'!$B137,'Saturation Data'!$C:$C,0))*INDEX('UEC Data'!M:M,MATCH('Intensity Data'!$B137,'UEC Data'!$C:$C,0))</f>
        <v>0</v>
      </c>
      <c r="M137" s="7">
        <f>INDEX('Saturation Data'!N:N,MATCH('Intensity Data'!$B137,'Saturation Data'!$C:$C,0))*INDEX('UEC Data'!N:N,MATCH('Intensity Data'!$B137,'UEC Data'!$C:$C,0))</f>
        <v>0</v>
      </c>
      <c r="N137" s="7">
        <f>INDEX('Saturation Data'!O:O,MATCH('Intensity Data'!$B137,'Saturation Data'!$C:$C,0))*INDEX('UEC Data'!O:O,MATCH('Intensity Data'!$B137,'UEC Data'!$C:$C,0))</f>
        <v>0.6114026327554285</v>
      </c>
      <c r="O137" s="7">
        <f>INDEX('Saturation Data'!P:P,MATCH('Intensity Data'!$B137,'Saturation Data'!$C:$C,0))*INDEX('UEC Data'!P:P,MATCH('Intensity Data'!$B137,'UEC Data'!$C:$C,0))</f>
        <v>0</v>
      </c>
      <c r="P137" s="7">
        <f>INDEX('Saturation Data'!Q:Q,MATCH('Intensity Data'!$B137,'Saturation Data'!$C:$C,0))*INDEX('UEC Data'!Q:Q,MATCH('Intensity Data'!$B137,'UEC Data'!$C:$C,0))</f>
        <v>0.13414158358510267</v>
      </c>
      <c r="Q137" s="7">
        <f>INDEX('Saturation Data'!R:R,MATCH('Intensity Data'!$B137,'Saturation Data'!$C:$C,0))*INDEX('UEC Data'!R:R,MATCH('Intensity Data'!$B137,'UEC Data'!$C:$C,0))</f>
        <v>7.0935121253501279E-2</v>
      </c>
      <c r="R137" s="7">
        <f>INDEX('Saturation Data'!S:S,MATCH('Intensity Data'!$B137,'Saturation Data'!$C:$C,0))*INDEX('UEC Data'!S:S,MATCH('Intensity Data'!$B137,'UEC Data'!$C:$C,0))</f>
        <v>2.9404030594524328E-4</v>
      </c>
      <c r="S137" s="7">
        <f>INDEX('Saturation Data'!T:T,MATCH('Intensity Data'!$B137,'Saturation Data'!$C:$C,0))*INDEX('UEC Data'!T:T,MATCH('Intensity Data'!$B137,'UEC Data'!$C:$C,0))</f>
        <v>1.2255644956801698E-3</v>
      </c>
      <c r="T137" s="7">
        <f>INDEX('Saturation Data'!U:U,MATCH('Intensity Data'!$B137,'Saturation Data'!$C:$C,0))*INDEX('UEC Data'!U:U,MATCH('Intensity Data'!$B137,'UEC Data'!$C:$C,0))</f>
        <v>3.0832612404278068</v>
      </c>
      <c r="U137" s="7">
        <f>INDEX('Saturation Data'!V:V,MATCH('Intensity Data'!$B137,'Saturation Data'!$C:$C,0))*INDEX('UEC Data'!V:V,MATCH('Intensity Data'!$B137,'UEC Data'!$C:$C,0))</f>
        <v>7.7824800951430947E-2</v>
      </c>
      <c r="V137" t="str">
        <f t="shared" si="50"/>
        <v>HVAC</v>
      </c>
      <c r="AP137" s="5" t="s">
        <v>66</v>
      </c>
      <c r="AQ137" s="5" t="s">
        <v>3</v>
      </c>
      <c r="AR137" s="5" t="s">
        <v>4</v>
      </c>
      <c r="AS137" s="2">
        <f t="shared" si="34"/>
        <v>-0.72606917722974118</v>
      </c>
      <c r="AT137" s="2" t="str">
        <f t="shared" si="35"/>
        <v>NA</v>
      </c>
      <c r="AU137" s="2">
        <f t="shared" si="36"/>
        <v>-1</v>
      </c>
      <c r="AV137" s="2" t="str">
        <f t="shared" si="37"/>
        <v>NA</v>
      </c>
      <c r="AW137" s="2" t="str">
        <f t="shared" si="38"/>
        <v>NA</v>
      </c>
      <c r="AX137" s="2">
        <f t="shared" si="39"/>
        <v>-1</v>
      </c>
      <c r="AY137" s="2">
        <f t="shared" si="40"/>
        <v>-0.56866250398209917</v>
      </c>
      <c r="AZ137" s="2">
        <f t="shared" si="41"/>
        <v>-1</v>
      </c>
      <c r="BA137" s="2">
        <f t="shared" si="42"/>
        <v>-0.82630124510768221</v>
      </c>
      <c r="BB137" s="2">
        <f t="shared" si="43"/>
        <v>2.4475109099256778</v>
      </c>
      <c r="BC137" s="2" t="str">
        <f t="shared" si="44"/>
        <v>NA</v>
      </c>
      <c r="BD137" s="2">
        <f t="shared" si="45"/>
        <v>-0.99638700104461964</v>
      </c>
      <c r="BE137" s="2">
        <f t="shared" si="46"/>
        <v>-0.42829466693356022</v>
      </c>
      <c r="BF137" s="2">
        <f t="shared" si="47"/>
        <v>-0.72091677701373214</v>
      </c>
      <c r="BG137" s="2" t="str">
        <f>IFERROR(#REF!/#REF!-1,"NA")</f>
        <v>NA</v>
      </c>
    </row>
    <row r="138" spans="1:59" x14ac:dyDescent="0.2">
      <c r="A138" t="str">
        <f t="shared" si="48"/>
        <v/>
      </c>
      <c r="B138" t="str">
        <f t="shared" si="49"/>
        <v>ID2021 CPACooling_Water-Cooled Chiller</v>
      </c>
      <c r="C138" t="s">
        <v>119</v>
      </c>
      <c r="D138" t="s">
        <v>114</v>
      </c>
      <c r="E138" s="3" t="s">
        <v>67</v>
      </c>
      <c r="F138" s="3" t="s">
        <v>3</v>
      </c>
      <c r="G138" s="3" t="s">
        <v>5</v>
      </c>
      <c r="H138" s="7">
        <f>INDEX('Saturation Data'!I:I,MATCH('Intensity Data'!$B138,'Saturation Data'!$C:$C,0))*INDEX('UEC Data'!I:I,MATCH('Intensity Data'!$B138,'UEC Data'!$C:$C,0))</f>
        <v>1.4225675446444015</v>
      </c>
      <c r="I138" s="7">
        <f>INDEX('Saturation Data'!J:J,MATCH('Intensity Data'!$B138,'Saturation Data'!$C:$C,0))*INDEX('UEC Data'!J:J,MATCH('Intensity Data'!$B138,'UEC Data'!$C:$C,0))</f>
        <v>1.5989674942772421E-2</v>
      </c>
      <c r="J138" s="7">
        <f>INDEX('Saturation Data'!K:K,MATCH('Intensity Data'!$B138,'Saturation Data'!$C:$C,0))*INDEX('UEC Data'!K:K,MATCH('Intensity Data'!$B138,'UEC Data'!$C:$C,0))</f>
        <v>7.6751422073527684E-2</v>
      </c>
      <c r="K138" s="7">
        <f>INDEX('Saturation Data'!L:L,MATCH('Intensity Data'!$B138,'Saturation Data'!$C:$C,0))*INDEX('UEC Data'!L:L,MATCH('Intensity Data'!$B138,'UEC Data'!$C:$C,0))</f>
        <v>5.3728186163158748E-3</v>
      </c>
      <c r="L138" s="7">
        <f>INDEX('Saturation Data'!M:M,MATCH('Intensity Data'!$B138,'Saturation Data'!$C:$C,0))*INDEX('UEC Data'!M:M,MATCH('Intensity Data'!$B138,'UEC Data'!$C:$C,0))</f>
        <v>0</v>
      </c>
      <c r="M138" s="7">
        <f>INDEX('Saturation Data'!N:N,MATCH('Intensity Data'!$B138,'Saturation Data'!$C:$C,0))*INDEX('UEC Data'!N:N,MATCH('Intensity Data'!$B138,'UEC Data'!$C:$C,0))</f>
        <v>0</v>
      </c>
      <c r="N138" s="7">
        <f>INDEX('Saturation Data'!O:O,MATCH('Intensity Data'!$B138,'Saturation Data'!$C:$C,0))*INDEX('UEC Data'!O:O,MATCH('Intensity Data'!$B138,'UEC Data'!$C:$C,0))</f>
        <v>2.1824161796546147</v>
      </c>
      <c r="O138" s="7">
        <f>INDEX('Saturation Data'!P:P,MATCH('Intensity Data'!$B138,'Saturation Data'!$C:$C,0))*INDEX('UEC Data'!P:P,MATCH('Intensity Data'!$B138,'UEC Data'!$C:$C,0))</f>
        <v>1.3613919536814092</v>
      </c>
      <c r="P138" s="7">
        <f>INDEX('Saturation Data'!Q:Q,MATCH('Intensity Data'!$B138,'Saturation Data'!$C:$C,0))*INDEX('UEC Data'!Q:Q,MATCH('Intensity Data'!$B138,'UEC Data'!$C:$C,0))</f>
        <v>0.22781534281464424</v>
      </c>
      <c r="Q138" s="7">
        <f>INDEX('Saturation Data'!R:R,MATCH('Intensity Data'!$B138,'Saturation Data'!$C:$C,0))*INDEX('UEC Data'!R:R,MATCH('Intensity Data'!$B138,'UEC Data'!$C:$C,0))</f>
        <v>0.20909878957164038</v>
      </c>
      <c r="R138" s="7">
        <f>INDEX('Saturation Data'!S:S,MATCH('Intensity Data'!$B138,'Saturation Data'!$C:$C,0))*INDEX('UEC Data'!S:S,MATCH('Intensity Data'!$B138,'UEC Data'!$C:$C,0))</f>
        <v>0</v>
      </c>
      <c r="S138" s="7">
        <f>INDEX('Saturation Data'!T:T,MATCH('Intensity Data'!$B138,'Saturation Data'!$C:$C,0))*INDEX('UEC Data'!T:T,MATCH('Intensity Data'!$B138,'UEC Data'!$C:$C,0))</f>
        <v>0</v>
      </c>
      <c r="T138" s="7">
        <f>INDEX('Saturation Data'!U:U,MATCH('Intensity Data'!$B138,'Saturation Data'!$C:$C,0))*INDEX('UEC Data'!U:U,MATCH('Intensity Data'!$B138,'UEC Data'!$C:$C,0))</f>
        <v>0.33146586381657039</v>
      </c>
      <c r="U138" s="7">
        <f>INDEX('Saturation Data'!V:V,MATCH('Intensity Data'!$B138,'Saturation Data'!$C:$C,0))*INDEX('UEC Data'!V:V,MATCH('Intensity Data'!$B138,'UEC Data'!$C:$C,0))</f>
        <v>8.1754715496418398E-2</v>
      </c>
      <c r="V138" t="str">
        <f t="shared" si="50"/>
        <v>HVAC</v>
      </c>
      <c r="AP138" s="5" t="s">
        <v>67</v>
      </c>
      <c r="AQ138" s="5" t="s">
        <v>3</v>
      </c>
      <c r="AR138" s="5" t="s">
        <v>5</v>
      </c>
      <c r="AS138" s="2">
        <f t="shared" si="34"/>
        <v>1.9499662219997624</v>
      </c>
      <c r="AT138" s="2" t="str">
        <f t="shared" si="35"/>
        <v>NA</v>
      </c>
      <c r="AU138" s="2">
        <f t="shared" si="36"/>
        <v>1.1081389906624004</v>
      </c>
      <c r="AV138" s="2" t="str">
        <f t="shared" si="37"/>
        <v>NA</v>
      </c>
      <c r="AW138" s="2" t="str">
        <f t="shared" si="38"/>
        <v>NA</v>
      </c>
      <c r="AX138" s="2">
        <f t="shared" si="39"/>
        <v>-1</v>
      </c>
      <c r="AY138" s="2">
        <f t="shared" si="40"/>
        <v>-0.66204345036127743</v>
      </c>
      <c r="AZ138" s="2" t="str">
        <f t="shared" si="41"/>
        <v>NA</v>
      </c>
      <c r="BA138" s="2" t="str">
        <f t="shared" si="42"/>
        <v>NA</v>
      </c>
      <c r="BB138" s="2">
        <f t="shared" si="43"/>
        <v>1.2231827520267435</v>
      </c>
      <c r="BC138" s="2" t="str">
        <f t="shared" si="44"/>
        <v>NA</v>
      </c>
      <c r="BD138" s="2">
        <f t="shared" si="45"/>
        <v>-1</v>
      </c>
      <c r="BE138" s="2">
        <f t="shared" si="46"/>
        <v>-0.90259420591138495</v>
      </c>
      <c r="BF138" s="2">
        <f t="shared" si="47"/>
        <v>-0.44369028766695162</v>
      </c>
      <c r="BG138" s="2" t="str">
        <f>IFERROR(#REF!/#REF!-1,"NA")</f>
        <v>NA</v>
      </c>
    </row>
    <row r="139" spans="1:59" x14ac:dyDescent="0.2">
      <c r="A139" t="str">
        <f t="shared" si="48"/>
        <v/>
      </c>
      <c r="B139" t="str">
        <f t="shared" si="49"/>
        <v>ID2021 CPACooling_RTU</v>
      </c>
      <c r="C139" t="s">
        <v>119</v>
      </c>
      <c r="D139" t="s">
        <v>114</v>
      </c>
      <c r="E139" s="3" t="s">
        <v>68</v>
      </c>
      <c r="F139" s="3" t="s">
        <v>3</v>
      </c>
      <c r="G139" s="3" t="s">
        <v>6</v>
      </c>
      <c r="H139" s="7">
        <f>INDEX('Saturation Data'!I:I,MATCH('Intensity Data'!$B139,'Saturation Data'!$C:$C,0))*INDEX('UEC Data'!I:I,MATCH('Intensity Data'!$B139,'UEC Data'!$C:$C,0))</f>
        <v>0.34441896019568863</v>
      </c>
      <c r="I139" s="7">
        <f>INDEX('Saturation Data'!J:J,MATCH('Intensity Data'!$B139,'Saturation Data'!$C:$C,0))*INDEX('UEC Data'!J:J,MATCH('Intensity Data'!$B139,'UEC Data'!$C:$C,0))</f>
        <v>1.0171285974026067</v>
      </c>
      <c r="J139" s="7">
        <f>INDEX('Saturation Data'!K:K,MATCH('Intensity Data'!$B139,'Saturation Data'!$C:$C,0))*INDEX('UEC Data'!K:K,MATCH('Intensity Data'!$B139,'UEC Data'!$C:$C,0))</f>
        <v>1.1831531653090457</v>
      </c>
      <c r="K139" s="7">
        <f>INDEX('Saturation Data'!L:L,MATCH('Intensity Data'!$B139,'Saturation Data'!$C:$C,0))*INDEX('UEC Data'!L:L,MATCH('Intensity Data'!$B139,'UEC Data'!$C:$C,0))</f>
        <v>1.2691074246816501</v>
      </c>
      <c r="L139" s="7">
        <f>INDEX('Saturation Data'!M:M,MATCH('Intensity Data'!$B139,'Saturation Data'!$C:$C,0))*INDEX('UEC Data'!M:M,MATCH('Intensity Data'!$B139,'UEC Data'!$C:$C,0))</f>
        <v>4.4212750898171356</v>
      </c>
      <c r="M139" s="7">
        <f>INDEX('Saturation Data'!N:N,MATCH('Intensity Data'!$B139,'Saturation Data'!$C:$C,0))*INDEX('UEC Data'!N:N,MATCH('Intensity Data'!$B139,'UEC Data'!$C:$C,0))</f>
        <v>0.34068027714337668</v>
      </c>
      <c r="N139" s="7">
        <f>INDEX('Saturation Data'!O:O,MATCH('Intensity Data'!$B139,'Saturation Data'!$C:$C,0))*INDEX('UEC Data'!O:O,MATCH('Intensity Data'!$B139,'UEC Data'!$C:$C,0))</f>
        <v>0.59803471727826285</v>
      </c>
      <c r="O139" s="7">
        <f>INDEX('Saturation Data'!P:P,MATCH('Intensity Data'!$B139,'Saturation Data'!$C:$C,0))*INDEX('UEC Data'!P:P,MATCH('Intensity Data'!$B139,'UEC Data'!$C:$C,0))</f>
        <v>0.49919811455467106</v>
      </c>
      <c r="P139" s="7">
        <f>INDEX('Saturation Data'!Q:Q,MATCH('Intensity Data'!$B139,'Saturation Data'!$C:$C,0))*INDEX('UEC Data'!Q:Q,MATCH('Intensity Data'!$B139,'UEC Data'!$C:$C,0))</f>
        <v>0.44001827642462765</v>
      </c>
      <c r="Q139" s="7">
        <f>INDEX('Saturation Data'!R:R,MATCH('Intensity Data'!$B139,'Saturation Data'!$C:$C,0))*INDEX('UEC Data'!R:R,MATCH('Intensity Data'!$B139,'UEC Data'!$C:$C,0))</f>
        <v>0.56835152861435856</v>
      </c>
      <c r="R139" s="7">
        <f>INDEX('Saturation Data'!S:S,MATCH('Intensity Data'!$B139,'Saturation Data'!$C:$C,0))*INDEX('UEC Data'!S:S,MATCH('Intensity Data'!$B139,'UEC Data'!$C:$C,0))</f>
        <v>0.31805467166573542</v>
      </c>
      <c r="S139" s="7">
        <f>INDEX('Saturation Data'!T:T,MATCH('Intensity Data'!$B139,'Saturation Data'!$C:$C,0))*INDEX('UEC Data'!T:T,MATCH('Intensity Data'!$B139,'UEC Data'!$C:$C,0))</f>
        <v>1.3256567395604861</v>
      </c>
      <c r="T139" s="7">
        <f>INDEX('Saturation Data'!U:U,MATCH('Intensity Data'!$B139,'Saturation Data'!$C:$C,0))*INDEX('UEC Data'!U:U,MATCH('Intensity Data'!$B139,'UEC Data'!$C:$C,0))</f>
        <v>19.538984900152791</v>
      </c>
      <c r="U139" s="7">
        <f>INDEX('Saturation Data'!V:V,MATCH('Intensity Data'!$B139,'Saturation Data'!$C:$C,0))*INDEX('UEC Data'!V:V,MATCH('Intensity Data'!$B139,'UEC Data'!$C:$C,0))</f>
        <v>0.42508973207294265</v>
      </c>
      <c r="V139" t="str">
        <f t="shared" si="50"/>
        <v>HVAC</v>
      </c>
      <c r="AP139" s="5" t="s">
        <v>68</v>
      </c>
      <c r="AQ139" s="5" t="s">
        <v>3</v>
      </c>
      <c r="AR139" s="5" t="s">
        <v>6</v>
      </c>
      <c r="AS139" s="2">
        <f t="shared" si="34"/>
        <v>-0.86659163716906651</v>
      </c>
      <c r="AT139" s="2">
        <f t="shared" si="35"/>
        <v>-0.75173763200094224</v>
      </c>
      <c r="AU139" s="2">
        <f t="shared" si="36"/>
        <v>-0.73817613173368457</v>
      </c>
      <c r="AV139" s="2">
        <f t="shared" si="37"/>
        <v>-0.69605174400226333</v>
      </c>
      <c r="AW139" s="2">
        <f t="shared" si="38"/>
        <v>-0.20887337779212334</v>
      </c>
      <c r="AX139" s="2">
        <f t="shared" si="39"/>
        <v>-0.9387620073533286</v>
      </c>
      <c r="AY139" s="2">
        <f t="shared" si="40"/>
        <v>-0.33357333482900131</v>
      </c>
      <c r="AZ139" s="2">
        <f t="shared" si="41"/>
        <v>-0.74699727521626835</v>
      </c>
      <c r="BA139" s="2">
        <f t="shared" si="42"/>
        <v>-0.44807388013813598</v>
      </c>
      <c r="BB139" s="2">
        <f t="shared" si="43"/>
        <v>0.15321206737636128</v>
      </c>
      <c r="BC139" s="2">
        <f t="shared" si="44"/>
        <v>-0.29311271545534889</v>
      </c>
      <c r="BD139" s="2">
        <f t="shared" si="45"/>
        <v>1.774626471242295</v>
      </c>
      <c r="BE139" s="2">
        <f t="shared" si="46"/>
        <v>7.2506260198711869E-2</v>
      </c>
      <c r="BF139" s="2">
        <f t="shared" si="47"/>
        <v>-0.76680253938366227</v>
      </c>
      <c r="BG139" s="2" t="str">
        <f>IFERROR(#REF!/#REF!-1,"NA")</f>
        <v>NA</v>
      </c>
    </row>
    <row r="140" spans="1:59" x14ac:dyDescent="0.2">
      <c r="A140" t="str">
        <f t="shared" si="48"/>
        <v/>
      </c>
      <c r="B140" t="str">
        <f t="shared" si="49"/>
        <v>ID2021 CPACooling_PTAC</v>
      </c>
      <c r="C140" t="s">
        <v>119</v>
      </c>
      <c r="D140" t="s">
        <v>114</v>
      </c>
      <c r="E140" s="3" t="s">
        <v>69</v>
      </c>
      <c r="F140" s="3" t="s">
        <v>3</v>
      </c>
      <c r="G140" s="3" t="s">
        <v>7</v>
      </c>
      <c r="H140" s="7">
        <f>INDEX('Saturation Data'!I:I,MATCH('Intensity Data'!$B140,'Saturation Data'!$C:$C,0))*INDEX('UEC Data'!I:I,MATCH('Intensity Data'!$B140,'UEC Data'!$C:$C,0))</f>
        <v>2.3968257121255155E-2</v>
      </c>
      <c r="I140" s="7">
        <f>INDEX('Saturation Data'!J:J,MATCH('Intensity Data'!$B140,'Saturation Data'!$C:$C,0))*INDEX('UEC Data'!J:J,MATCH('Intensity Data'!$B140,'UEC Data'!$C:$C,0))</f>
        <v>7.8379118782074576E-3</v>
      </c>
      <c r="J140" s="7">
        <f>INDEX('Saturation Data'!K:K,MATCH('Intensity Data'!$B140,'Saturation Data'!$C:$C,0))*INDEX('UEC Data'!K:K,MATCH('Intensity Data'!$B140,'UEC Data'!$C:$C,0))</f>
        <v>0</v>
      </c>
      <c r="K140" s="7">
        <f>INDEX('Saturation Data'!L:L,MATCH('Intensity Data'!$B140,'Saturation Data'!$C:$C,0))*INDEX('UEC Data'!L:L,MATCH('Intensity Data'!$B140,'UEC Data'!$C:$C,0))</f>
        <v>3.0896649313656436E-2</v>
      </c>
      <c r="L140" s="7">
        <f>INDEX('Saturation Data'!M:M,MATCH('Intensity Data'!$B140,'Saturation Data'!$C:$C,0))*INDEX('UEC Data'!M:M,MATCH('Intensity Data'!$B140,'UEC Data'!$C:$C,0))</f>
        <v>0.12036030304355837</v>
      </c>
      <c r="M140" s="7">
        <f>INDEX('Saturation Data'!N:N,MATCH('Intensity Data'!$B140,'Saturation Data'!$C:$C,0))*INDEX('UEC Data'!N:N,MATCH('Intensity Data'!$B140,'UEC Data'!$C:$C,0))</f>
        <v>0</v>
      </c>
      <c r="N140" s="7">
        <f>INDEX('Saturation Data'!O:O,MATCH('Intensity Data'!$B140,'Saturation Data'!$C:$C,0))*INDEX('UEC Data'!O:O,MATCH('Intensity Data'!$B140,'UEC Data'!$C:$C,0))</f>
        <v>7.7710177185267753E-3</v>
      </c>
      <c r="O140" s="7">
        <f>INDEX('Saturation Data'!P:P,MATCH('Intensity Data'!$B140,'Saturation Data'!$C:$C,0))*INDEX('UEC Data'!P:P,MATCH('Intensity Data'!$B140,'UEC Data'!$C:$C,0))</f>
        <v>2.6339393917449868E-3</v>
      </c>
      <c r="P140" s="7">
        <f>INDEX('Saturation Data'!Q:Q,MATCH('Intensity Data'!$B140,'Saturation Data'!$C:$C,0))*INDEX('UEC Data'!Q:Q,MATCH('Intensity Data'!$B140,'UEC Data'!$C:$C,0))</f>
        <v>5.4549740558008403E-2</v>
      </c>
      <c r="Q140" s="7">
        <f>INDEX('Saturation Data'!R:R,MATCH('Intensity Data'!$B140,'Saturation Data'!$C:$C,0))*INDEX('UEC Data'!R:R,MATCH('Intensity Data'!$B140,'UEC Data'!$C:$C,0))</f>
        <v>0.56446156450420426</v>
      </c>
      <c r="R140" s="7">
        <f>INDEX('Saturation Data'!S:S,MATCH('Intensity Data'!$B140,'Saturation Data'!$C:$C,0))*INDEX('UEC Data'!S:S,MATCH('Intensity Data'!$B140,'UEC Data'!$C:$C,0))</f>
        <v>1.4640671733481408E-2</v>
      </c>
      <c r="S140" s="7">
        <f>INDEX('Saturation Data'!T:T,MATCH('Intensity Data'!$B140,'Saturation Data'!$C:$C,0))*INDEX('UEC Data'!T:T,MATCH('Intensity Data'!$B140,'UEC Data'!$C:$C,0))</f>
        <v>6.1022543871262526E-2</v>
      </c>
      <c r="T140" s="7">
        <f>INDEX('Saturation Data'!U:U,MATCH('Intensity Data'!$B140,'Saturation Data'!$C:$C,0))*INDEX('UEC Data'!U:U,MATCH('Intensity Data'!$B140,'UEC Data'!$C:$C,0))</f>
        <v>0.15056585984122606</v>
      </c>
      <c r="U140" s="7">
        <f>INDEX('Saturation Data'!V:V,MATCH('Intensity Data'!$B140,'Saturation Data'!$C:$C,0))*INDEX('UEC Data'!V:V,MATCH('Intensity Data'!$B140,'UEC Data'!$C:$C,0))</f>
        <v>8.857507134070837E-2</v>
      </c>
      <c r="V140" t="str">
        <f t="shared" si="50"/>
        <v>HVAC</v>
      </c>
      <c r="AP140" s="5" t="s">
        <v>69</v>
      </c>
      <c r="AQ140" s="5" t="s">
        <v>3</v>
      </c>
      <c r="AR140" s="5" t="s">
        <v>7</v>
      </c>
      <c r="AS140" s="2">
        <f t="shared" si="34"/>
        <v>-0.84014003814090477</v>
      </c>
      <c r="AT140" s="2">
        <f t="shared" si="35"/>
        <v>-0.95063140524726342</v>
      </c>
      <c r="AU140" s="2">
        <f t="shared" si="36"/>
        <v>-1</v>
      </c>
      <c r="AV140" s="2">
        <f t="shared" si="37"/>
        <v>-0.79715553141910389</v>
      </c>
      <c r="AW140" s="2">
        <f t="shared" si="38"/>
        <v>-0.46442415131984149</v>
      </c>
      <c r="AX140" s="2">
        <f t="shared" si="39"/>
        <v>-1</v>
      </c>
      <c r="AY140" s="2">
        <f t="shared" si="40"/>
        <v>-0.77532228705870376</v>
      </c>
      <c r="AZ140" s="2">
        <f t="shared" si="41"/>
        <v>-0.98128107250313001</v>
      </c>
      <c r="BA140" s="2">
        <f t="shared" si="42"/>
        <v>-4.0542274710169246E-2</v>
      </c>
      <c r="BB140" s="2">
        <f t="shared" si="43"/>
        <v>-0.57589348240762606</v>
      </c>
      <c r="BC140" s="2">
        <f t="shared" si="44"/>
        <v>-0.5485666941162457</v>
      </c>
      <c r="BD140" s="2">
        <f t="shared" si="45"/>
        <v>0.93011463384259208</v>
      </c>
      <c r="BE140" s="2">
        <f t="shared" si="46"/>
        <v>-0.85769125329148244</v>
      </c>
      <c r="BF140" s="2">
        <f t="shared" si="47"/>
        <v>-0.50508488348784664</v>
      </c>
      <c r="BG140" s="2" t="str">
        <f>IFERROR(#REF!/#REF!-1,"NA")</f>
        <v>NA</v>
      </c>
    </row>
    <row r="141" spans="1:59" x14ac:dyDescent="0.2">
      <c r="A141" t="str">
        <f t="shared" si="48"/>
        <v/>
      </c>
      <c r="B141" t="str">
        <f t="shared" si="49"/>
        <v>ID2021 CPACooling_PTHP</v>
      </c>
      <c r="C141" t="s">
        <v>119</v>
      </c>
      <c r="D141" t="s">
        <v>114</v>
      </c>
      <c r="E141" s="3" t="s">
        <v>70</v>
      </c>
      <c r="F141" s="3" t="s">
        <v>3</v>
      </c>
      <c r="G141" s="3" t="s">
        <v>8</v>
      </c>
      <c r="H141" s="7">
        <f>INDEX('Saturation Data'!I:I,MATCH('Intensity Data'!$B141,'Saturation Data'!$C:$C,0))*INDEX('UEC Data'!I:I,MATCH('Intensity Data'!$B141,'UEC Data'!$C:$C,0))</f>
        <v>1.8962713864603433E-2</v>
      </c>
      <c r="I141" s="7">
        <f>INDEX('Saturation Data'!J:J,MATCH('Intensity Data'!$B141,'Saturation Data'!$C:$C,0))*INDEX('UEC Data'!J:J,MATCH('Intensity Data'!$B141,'UEC Data'!$C:$C,0))</f>
        <v>1.2159254413134457E-2</v>
      </c>
      <c r="J141" s="7">
        <f>INDEX('Saturation Data'!K:K,MATCH('Intensity Data'!$B141,'Saturation Data'!$C:$C,0))*INDEX('UEC Data'!K:K,MATCH('Intensity Data'!$B141,'UEC Data'!$C:$C,0))</f>
        <v>9.1007433890393525E-3</v>
      </c>
      <c r="K141" s="7">
        <f>INDEX('Saturation Data'!L:L,MATCH('Intensity Data'!$B141,'Saturation Data'!$C:$C,0))*INDEX('UEC Data'!L:L,MATCH('Intensity Data'!$B141,'UEC Data'!$C:$C,0))</f>
        <v>1.1483382457723028E-2</v>
      </c>
      <c r="L141" s="7">
        <f>INDEX('Saturation Data'!M:M,MATCH('Intensity Data'!$B141,'Saturation Data'!$C:$C,0))*INDEX('UEC Data'!M:M,MATCH('Intensity Data'!$B141,'UEC Data'!$C:$C,0))</f>
        <v>0.13887198357437147</v>
      </c>
      <c r="M141" s="7">
        <f>INDEX('Saturation Data'!N:N,MATCH('Intensity Data'!$B141,'Saturation Data'!$C:$C,0))*INDEX('UEC Data'!N:N,MATCH('Intensity Data'!$B141,'UEC Data'!$C:$C,0))</f>
        <v>7.9704555788018792E-3</v>
      </c>
      <c r="N141" s="7">
        <f>INDEX('Saturation Data'!O:O,MATCH('Intensity Data'!$B141,'Saturation Data'!$C:$C,0))*INDEX('UEC Data'!O:O,MATCH('Intensity Data'!$B141,'UEC Data'!$C:$C,0))</f>
        <v>0</v>
      </c>
      <c r="O141" s="7">
        <f>INDEX('Saturation Data'!P:P,MATCH('Intensity Data'!$B141,'Saturation Data'!$C:$C,0))*INDEX('UEC Data'!P:P,MATCH('Intensity Data'!$B141,'UEC Data'!$C:$C,0))</f>
        <v>5.6752540803344305E-2</v>
      </c>
      <c r="P141" s="7">
        <f>INDEX('Saturation Data'!Q:Q,MATCH('Intensity Data'!$B141,'Saturation Data'!$C:$C,0))*INDEX('UEC Data'!Q:Q,MATCH('Intensity Data'!$B141,'UEC Data'!$C:$C,0))</f>
        <v>2.3713993056124028E-2</v>
      </c>
      <c r="Q141" s="7">
        <f>INDEX('Saturation Data'!R:R,MATCH('Intensity Data'!$B141,'Saturation Data'!$C:$C,0))*INDEX('UEC Data'!R:R,MATCH('Intensity Data'!$B141,'UEC Data'!$C:$C,0))</f>
        <v>0.24120665637215552</v>
      </c>
      <c r="R141" s="7">
        <f>INDEX('Saturation Data'!S:S,MATCH('Intensity Data'!$B141,'Saturation Data'!$C:$C,0))*INDEX('UEC Data'!S:S,MATCH('Intensity Data'!$B141,'UEC Data'!$C:$C,0))</f>
        <v>8.1033707588759381E-3</v>
      </c>
      <c r="S141" s="7">
        <f>INDEX('Saturation Data'!T:T,MATCH('Intensity Data'!$B141,'Saturation Data'!$C:$C,0))*INDEX('UEC Data'!T:T,MATCH('Intensity Data'!$B141,'UEC Data'!$C:$C,0))</f>
        <v>6.5278478606437366E-3</v>
      </c>
      <c r="T141" s="7">
        <f>INDEX('Saturation Data'!U:U,MATCH('Intensity Data'!$B141,'Saturation Data'!$C:$C,0))*INDEX('UEC Data'!U:U,MATCH('Intensity Data'!$B141,'UEC Data'!$C:$C,0))</f>
        <v>0.23367508696260172</v>
      </c>
      <c r="U141" s="7">
        <f>INDEX('Saturation Data'!V:V,MATCH('Intensity Data'!$B141,'Saturation Data'!$C:$C,0))*INDEX('UEC Data'!V:V,MATCH('Intensity Data'!$B141,'UEC Data'!$C:$C,0))</f>
        <v>8.836195424588246E-2</v>
      </c>
      <c r="V141" t="str">
        <f t="shared" si="50"/>
        <v>HVAC</v>
      </c>
      <c r="AP141" s="5" t="s">
        <v>70</v>
      </c>
      <c r="AQ141" s="5" t="s">
        <v>3</v>
      </c>
      <c r="AR141" s="5" t="s">
        <v>8</v>
      </c>
      <c r="AS141" s="2">
        <f t="shared" si="34"/>
        <v>-0.60125477712519171</v>
      </c>
      <c r="AT141" s="2">
        <f t="shared" si="35"/>
        <v>-0.75853783753884974</v>
      </c>
      <c r="AU141" s="2">
        <f t="shared" si="36"/>
        <v>-0.79656140407832488</v>
      </c>
      <c r="AV141" s="2">
        <f t="shared" si="37"/>
        <v>-0.76230865599157704</v>
      </c>
      <c r="AW141" s="2">
        <f t="shared" si="38"/>
        <v>-0.14215613144646144</v>
      </c>
      <c r="AX141" s="2">
        <f t="shared" si="39"/>
        <v>-0.85220940750350249</v>
      </c>
      <c r="AY141" s="2" t="str">
        <f t="shared" si="40"/>
        <v>NA</v>
      </c>
      <c r="AZ141" s="2">
        <f t="shared" si="41"/>
        <v>-0.42393144235494917</v>
      </c>
      <c r="BA141" s="2">
        <f t="shared" si="42"/>
        <v>-0.40426718894022207</v>
      </c>
      <c r="BB141" s="2">
        <f t="shared" si="43"/>
        <v>-0.46166352835816571</v>
      </c>
      <c r="BC141" s="2">
        <f t="shared" si="44"/>
        <v>-0.11215223871800384</v>
      </c>
      <c r="BD141" s="2">
        <f t="shared" si="45"/>
        <v>1.0647278667876123</v>
      </c>
      <c r="BE141" s="2">
        <f t="shared" si="46"/>
        <v>-0.30367939060441151</v>
      </c>
      <c r="BF141" s="2">
        <f t="shared" si="47"/>
        <v>-3.2851633906310518E-2</v>
      </c>
      <c r="BG141" s="2" t="str">
        <f>IFERROR(#REF!/#REF!-1,"NA")</f>
        <v>NA</v>
      </c>
    </row>
    <row r="142" spans="1:59" x14ac:dyDescent="0.2">
      <c r="A142" t="str">
        <f t="shared" si="48"/>
        <v/>
      </c>
      <c r="B142" t="str">
        <f t="shared" si="49"/>
        <v>ID2021 CPACooling_Evaporative AC</v>
      </c>
      <c r="C142" t="s">
        <v>119</v>
      </c>
      <c r="D142" t="s">
        <v>114</v>
      </c>
      <c r="E142" s="3" t="s">
        <v>71</v>
      </c>
      <c r="F142" s="3" t="s">
        <v>3</v>
      </c>
      <c r="G142" s="3" t="s">
        <v>9</v>
      </c>
      <c r="H142" s="7">
        <f>INDEX('Saturation Data'!I:I,MATCH('Intensity Data'!$B142,'Saturation Data'!$C:$C,0))*INDEX('UEC Data'!I:I,MATCH('Intensity Data'!$B142,'UEC Data'!$C:$C,0))</f>
        <v>6.2134784031569155E-2</v>
      </c>
      <c r="I142" s="7">
        <f>INDEX('Saturation Data'!J:J,MATCH('Intensity Data'!$B142,'Saturation Data'!$C:$C,0))*INDEX('UEC Data'!J:J,MATCH('Intensity Data'!$B142,'UEC Data'!$C:$C,0))</f>
        <v>4.5478154296145219E-2</v>
      </c>
      <c r="J142" s="7">
        <f>INDEX('Saturation Data'!K:K,MATCH('Intensity Data'!$B142,'Saturation Data'!$C:$C,0))*INDEX('UEC Data'!K:K,MATCH('Intensity Data'!$B142,'UEC Data'!$C:$C,0))</f>
        <v>1.2204045102156801E-3</v>
      </c>
      <c r="K142" s="7">
        <f>INDEX('Saturation Data'!L:L,MATCH('Intensity Data'!$B142,'Saturation Data'!$C:$C,0))*INDEX('UEC Data'!L:L,MATCH('Intensity Data'!$B142,'UEC Data'!$C:$C,0))</f>
        <v>6.9585353567732863E-2</v>
      </c>
      <c r="L142" s="7">
        <f>INDEX('Saturation Data'!M:M,MATCH('Intensity Data'!$B142,'Saturation Data'!$C:$C,0))*INDEX('UEC Data'!M:M,MATCH('Intensity Data'!$B142,'UEC Data'!$C:$C,0))</f>
        <v>7.4531746336699151E-2</v>
      </c>
      <c r="M142" s="7">
        <f>INDEX('Saturation Data'!N:N,MATCH('Intensity Data'!$B142,'Saturation Data'!$C:$C,0))*INDEX('UEC Data'!N:N,MATCH('Intensity Data'!$B142,'UEC Data'!$C:$C,0))</f>
        <v>0.20630894230279209</v>
      </c>
      <c r="N142" s="7">
        <f>INDEX('Saturation Data'!O:O,MATCH('Intensity Data'!$B142,'Saturation Data'!$C:$C,0))*INDEX('UEC Data'!O:O,MATCH('Intensity Data'!$B142,'UEC Data'!$C:$C,0))</f>
        <v>2.3814514367491617E-3</v>
      </c>
      <c r="O142" s="7">
        <f>INDEX('Saturation Data'!P:P,MATCH('Intensity Data'!$B142,'Saturation Data'!$C:$C,0))*INDEX('UEC Data'!P:P,MATCH('Intensity Data'!$B142,'UEC Data'!$C:$C,0))</f>
        <v>0.12447210541281299</v>
      </c>
      <c r="P142" s="7">
        <f>INDEX('Saturation Data'!Q:Q,MATCH('Intensity Data'!$B142,'Saturation Data'!$C:$C,0))*INDEX('UEC Data'!Q:Q,MATCH('Intensity Data'!$B142,'UEC Data'!$C:$C,0))</f>
        <v>4.7867288755379753E-2</v>
      </c>
      <c r="Q142" s="7">
        <f>INDEX('Saturation Data'!R:R,MATCH('Intensity Data'!$B142,'Saturation Data'!$C:$C,0))*INDEX('UEC Data'!R:R,MATCH('Intensity Data'!$B142,'UEC Data'!$C:$C,0))</f>
        <v>5.5705339223444258E-4</v>
      </c>
      <c r="R142" s="7">
        <f>INDEX('Saturation Data'!S:S,MATCH('Intensity Data'!$B142,'Saturation Data'!$C:$C,0))*INDEX('UEC Data'!S:S,MATCH('Intensity Data'!$B142,'UEC Data'!$C:$C,0))</f>
        <v>2.7470867199146796E-2</v>
      </c>
      <c r="S142" s="7">
        <f>INDEX('Saturation Data'!T:T,MATCH('Intensity Data'!$B142,'Saturation Data'!$C:$C,0))*INDEX('UEC Data'!T:T,MATCH('Intensity Data'!$B142,'UEC Data'!$C:$C,0))</f>
        <v>0.11449899494761392</v>
      </c>
      <c r="T142" s="7">
        <f>INDEX('Saturation Data'!U:U,MATCH('Intensity Data'!$B142,'Saturation Data'!$C:$C,0))*INDEX('UEC Data'!U:U,MATCH('Intensity Data'!$B142,'UEC Data'!$C:$C,0))</f>
        <v>0.8736328644660748</v>
      </c>
      <c r="U142" s="7">
        <f>INDEX('Saturation Data'!V:V,MATCH('Intensity Data'!$B142,'Saturation Data'!$C:$C,0))*INDEX('UEC Data'!V:V,MATCH('Intensity Data'!$B142,'UEC Data'!$C:$C,0))</f>
        <v>6.6263144465468007E-2</v>
      </c>
      <c r="V142" t="str">
        <f t="shared" si="50"/>
        <v>HVAC</v>
      </c>
      <c r="AP142" s="5" t="s">
        <v>71</v>
      </c>
      <c r="AQ142" s="5" t="s">
        <v>3</v>
      </c>
      <c r="AR142" s="5" t="s">
        <v>9</v>
      </c>
      <c r="AS142" s="2">
        <f t="shared" si="34"/>
        <v>55.725976109895157</v>
      </c>
      <c r="AT142" s="2">
        <f t="shared" si="35"/>
        <v>38.210028177341599</v>
      </c>
      <c r="AU142" s="2">
        <f t="shared" si="36"/>
        <v>-0.98679674552447638</v>
      </c>
      <c r="AV142" s="2">
        <f t="shared" si="37"/>
        <v>57.867881141597771</v>
      </c>
      <c r="AW142" s="2">
        <f t="shared" si="38"/>
        <v>-0.26179712566482594</v>
      </c>
      <c r="AX142" s="2">
        <f t="shared" si="39"/>
        <v>4.6251555724270021</v>
      </c>
      <c r="AY142" s="2" t="str">
        <f t="shared" si="40"/>
        <v>NA</v>
      </c>
      <c r="AZ142" s="2">
        <f t="shared" si="41"/>
        <v>1848.5590096783519</v>
      </c>
      <c r="BA142" s="2">
        <f t="shared" si="42"/>
        <v>1759.3254002032509</v>
      </c>
      <c r="BB142" s="2">
        <f t="shared" si="43"/>
        <v>-0.90613591061607612</v>
      </c>
      <c r="BC142" s="2" t="str">
        <f t="shared" si="44"/>
        <v>NA</v>
      </c>
      <c r="BD142" s="2">
        <f t="shared" si="45"/>
        <v>98.454219274976722</v>
      </c>
      <c r="BE142" s="2">
        <f t="shared" si="46"/>
        <v>112.02590232252544</v>
      </c>
      <c r="BF142" s="2">
        <f t="shared" si="47"/>
        <v>589.47268993851355</v>
      </c>
      <c r="BG142" s="2" t="str">
        <f>IFERROR(#REF!/#REF!-1,"NA")</f>
        <v>NA</v>
      </c>
    </row>
    <row r="143" spans="1:59" x14ac:dyDescent="0.2">
      <c r="A143" t="str">
        <f t="shared" si="48"/>
        <v/>
      </c>
      <c r="B143" t="str">
        <f t="shared" si="49"/>
        <v>ID2021 CPACooling_Air-Source Heat Pump</v>
      </c>
      <c r="C143" t="s">
        <v>119</v>
      </c>
      <c r="D143" t="s">
        <v>114</v>
      </c>
      <c r="E143" s="3" t="s">
        <v>72</v>
      </c>
      <c r="F143" s="3" t="s">
        <v>3</v>
      </c>
      <c r="G143" s="3" t="s">
        <v>10</v>
      </c>
      <c r="H143" s="7">
        <f>INDEX('Saturation Data'!I:I,MATCH('Intensity Data'!$B143,'Saturation Data'!$C:$C,0))*INDEX('UEC Data'!I:I,MATCH('Intensity Data'!$B143,'UEC Data'!$C:$C,0))</f>
        <v>0.24595024854658026</v>
      </c>
      <c r="I143" s="7">
        <f>INDEX('Saturation Data'!J:J,MATCH('Intensity Data'!$B143,'Saturation Data'!$C:$C,0))*INDEX('UEC Data'!J:J,MATCH('Intensity Data'!$B143,'UEC Data'!$C:$C,0))</f>
        <v>0.24170260819901637</v>
      </c>
      <c r="J143" s="7">
        <f>INDEX('Saturation Data'!K:K,MATCH('Intensity Data'!$B143,'Saturation Data'!$C:$C,0))*INDEX('UEC Data'!K:K,MATCH('Intensity Data'!$B143,'UEC Data'!$C:$C,0))</f>
        <v>0.28821279718300719</v>
      </c>
      <c r="K143" s="7">
        <f>INDEX('Saturation Data'!L:L,MATCH('Intensity Data'!$B143,'Saturation Data'!$C:$C,0))*INDEX('UEC Data'!L:L,MATCH('Intensity Data'!$B143,'UEC Data'!$C:$C,0))</f>
        <v>7.0450306537525806E-2</v>
      </c>
      <c r="L143" s="7">
        <f>INDEX('Saturation Data'!M:M,MATCH('Intensity Data'!$B143,'Saturation Data'!$C:$C,0))*INDEX('UEC Data'!M:M,MATCH('Intensity Data'!$B143,'UEC Data'!$C:$C,0))</f>
        <v>0.42061060014841983</v>
      </c>
      <c r="M143" s="7">
        <f>INDEX('Saturation Data'!N:N,MATCH('Intensity Data'!$B143,'Saturation Data'!$C:$C,0))*INDEX('UEC Data'!N:N,MATCH('Intensity Data'!$B143,'UEC Data'!$C:$C,0))</f>
        <v>0</v>
      </c>
      <c r="N143" s="7">
        <f>INDEX('Saturation Data'!O:O,MATCH('Intensity Data'!$B143,'Saturation Data'!$C:$C,0))*INDEX('UEC Data'!O:O,MATCH('Intensity Data'!$B143,'UEC Data'!$C:$C,0))</f>
        <v>2.0873823064508606E-2</v>
      </c>
      <c r="O143" s="7">
        <f>INDEX('Saturation Data'!P:P,MATCH('Intensity Data'!$B143,'Saturation Data'!$C:$C,0))*INDEX('UEC Data'!P:P,MATCH('Intensity Data'!$B143,'UEC Data'!$C:$C,0))</f>
        <v>3.1984688609978358E-3</v>
      </c>
      <c r="P143" s="7">
        <f>INDEX('Saturation Data'!Q:Q,MATCH('Intensity Data'!$B143,'Saturation Data'!$C:$C,0))*INDEX('UEC Data'!Q:Q,MATCH('Intensity Data'!$B143,'UEC Data'!$C:$C,0))</f>
        <v>6.4321314005806582E-2</v>
      </c>
      <c r="Q143" s="7">
        <f>INDEX('Saturation Data'!R:R,MATCH('Intensity Data'!$B143,'Saturation Data'!$C:$C,0))*INDEX('UEC Data'!R:R,MATCH('Intensity Data'!$B143,'UEC Data'!$C:$C,0))</f>
        <v>0.10765824613035786</v>
      </c>
      <c r="R143" s="7">
        <f>INDEX('Saturation Data'!S:S,MATCH('Intensity Data'!$B143,'Saturation Data'!$C:$C,0))*INDEX('UEC Data'!S:S,MATCH('Intensity Data'!$B143,'UEC Data'!$C:$C,0))</f>
        <v>3.6924831450191473E-2</v>
      </c>
      <c r="S143" s="7">
        <f>INDEX('Saturation Data'!T:T,MATCH('Intensity Data'!$B143,'Saturation Data'!$C:$C,0))*INDEX('UEC Data'!T:T,MATCH('Intensity Data'!$B143,'UEC Data'!$C:$C,0))</f>
        <v>0.15390326264575585</v>
      </c>
      <c r="T143" s="7">
        <f>INDEX('Saturation Data'!U:U,MATCH('Intensity Data'!$B143,'Saturation Data'!$C:$C,0))*INDEX('UEC Data'!U:U,MATCH('Intensity Data'!$B143,'UEC Data'!$C:$C,0))</f>
        <v>4.6450116159246662</v>
      </c>
      <c r="U143" s="7">
        <f>INDEX('Saturation Data'!V:V,MATCH('Intensity Data'!$B143,'Saturation Data'!$C:$C,0))*INDEX('UEC Data'!V:V,MATCH('Intensity Data'!$B143,'UEC Data'!$C:$C,0))</f>
        <v>0.12388615679118857</v>
      </c>
      <c r="V143" t="str">
        <f t="shared" si="50"/>
        <v>HVAC</v>
      </c>
      <c r="AP143" s="5" t="s">
        <v>72</v>
      </c>
      <c r="AQ143" s="5" t="s">
        <v>3</v>
      </c>
      <c r="AR143" s="5" t="s">
        <v>10</v>
      </c>
      <c r="AS143" s="2">
        <f t="shared" si="34"/>
        <v>-0.70204199026148406</v>
      </c>
      <c r="AT143" s="2">
        <f t="shared" si="35"/>
        <v>-0.72344931148933522</v>
      </c>
      <c r="AU143" s="2">
        <f t="shared" si="36"/>
        <v>0.20342452956843027</v>
      </c>
      <c r="AV143" s="2">
        <f t="shared" si="37"/>
        <v>-0.92084176350430358</v>
      </c>
      <c r="AW143" s="2">
        <f t="shared" si="38"/>
        <v>-0.33244162655811504</v>
      </c>
      <c r="AX143" s="2">
        <f t="shared" si="39"/>
        <v>-1</v>
      </c>
      <c r="AY143" s="2">
        <f t="shared" si="40"/>
        <v>-0.5570136467129998</v>
      </c>
      <c r="AZ143" s="2">
        <f t="shared" si="41"/>
        <v>-0.9904138983538161</v>
      </c>
      <c r="BA143" s="2">
        <f t="shared" si="42"/>
        <v>-0.52289630440502688</v>
      </c>
      <c r="BB143" s="2">
        <f t="shared" si="43"/>
        <v>-0.32415681059643286</v>
      </c>
      <c r="BC143" s="2">
        <f t="shared" si="44"/>
        <v>-0.22285673286422147</v>
      </c>
      <c r="BD143" s="2">
        <f t="shared" si="45"/>
        <v>2.4138717582685794</v>
      </c>
      <c r="BE143" s="2">
        <f t="shared" si="46"/>
        <v>-0.20256289710746733</v>
      </c>
      <c r="BF143" s="2">
        <f t="shared" si="47"/>
        <v>-0.29622768710151737</v>
      </c>
      <c r="BG143" s="2" t="str">
        <f>IFERROR(#REF!/#REF!-1,"NA")</f>
        <v>NA</v>
      </c>
    </row>
    <row r="144" spans="1:59" x14ac:dyDescent="0.2">
      <c r="A144" t="str">
        <f t="shared" si="48"/>
        <v/>
      </c>
      <c r="B144" t="str">
        <f t="shared" si="49"/>
        <v>ID2021 CPACooling_Geothermal Heat Pump</v>
      </c>
      <c r="C144" t="s">
        <v>119</v>
      </c>
      <c r="D144" t="s">
        <v>114</v>
      </c>
      <c r="E144" s="3" t="s">
        <v>73</v>
      </c>
      <c r="F144" s="3" t="s">
        <v>3</v>
      </c>
      <c r="G144" s="3" t="s">
        <v>11</v>
      </c>
      <c r="H144" s="7">
        <f>INDEX('Saturation Data'!I:I,MATCH('Intensity Data'!$B144,'Saturation Data'!$C:$C,0))*INDEX('UEC Data'!I:I,MATCH('Intensity Data'!$B144,'UEC Data'!$C:$C,0))</f>
        <v>0.14221879138571278</v>
      </c>
      <c r="I144" s="7">
        <f>INDEX('Saturation Data'!J:J,MATCH('Intensity Data'!$B144,'Saturation Data'!$C:$C,0))*INDEX('UEC Data'!J:J,MATCH('Intensity Data'!$B144,'UEC Data'!$C:$C,0))</f>
        <v>4.9528455856686693E-2</v>
      </c>
      <c r="J144" s="7">
        <f>INDEX('Saturation Data'!K:K,MATCH('Intensity Data'!$B144,'Saturation Data'!$C:$C,0))*INDEX('UEC Data'!K:K,MATCH('Intensity Data'!$B144,'UEC Data'!$C:$C,0))</f>
        <v>0</v>
      </c>
      <c r="K144" s="7">
        <f>INDEX('Saturation Data'!L:L,MATCH('Intensity Data'!$B144,'Saturation Data'!$C:$C,0))*INDEX('UEC Data'!L:L,MATCH('Intensity Data'!$B144,'UEC Data'!$C:$C,0))</f>
        <v>0</v>
      </c>
      <c r="L144" s="7">
        <f>INDEX('Saturation Data'!M:M,MATCH('Intensity Data'!$B144,'Saturation Data'!$C:$C,0))*INDEX('UEC Data'!M:M,MATCH('Intensity Data'!$B144,'UEC Data'!$C:$C,0))</f>
        <v>0</v>
      </c>
      <c r="M144" s="7">
        <f>INDEX('Saturation Data'!N:N,MATCH('Intensity Data'!$B144,'Saturation Data'!$C:$C,0))*INDEX('UEC Data'!N:N,MATCH('Intensity Data'!$B144,'UEC Data'!$C:$C,0))</f>
        <v>0</v>
      </c>
      <c r="N144" s="7">
        <f>INDEX('Saturation Data'!O:O,MATCH('Intensity Data'!$B144,'Saturation Data'!$C:$C,0))*INDEX('UEC Data'!O:O,MATCH('Intensity Data'!$B144,'UEC Data'!$C:$C,0))</f>
        <v>6.0806040148977544E-2</v>
      </c>
      <c r="O144" s="7">
        <f>INDEX('Saturation Data'!P:P,MATCH('Intensity Data'!$B144,'Saturation Data'!$C:$C,0))*INDEX('UEC Data'!P:P,MATCH('Intensity Data'!$B144,'UEC Data'!$C:$C,0))</f>
        <v>0</v>
      </c>
      <c r="P144" s="7">
        <f>INDEX('Saturation Data'!Q:Q,MATCH('Intensity Data'!$B144,'Saturation Data'!$C:$C,0))*INDEX('UEC Data'!Q:Q,MATCH('Intensity Data'!$B144,'UEC Data'!$C:$C,0))</f>
        <v>1.099131475784775E-2</v>
      </c>
      <c r="Q144" s="7">
        <f>INDEX('Saturation Data'!R:R,MATCH('Intensity Data'!$B144,'Saturation Data'!$C:$C,0))*INDEX('UEC Data'!R:R,MATCH('Intensity Data'!$B144,'UEC Data'!$C:$C,0))</f>
        <v>3.9013701936407586E-4</v>
      </c>
      <c r="R144" s="7">
        <f>INDEX('Saturation Data'!S:S,MATCH('Intensity Data'!$B144,'Saturation Data'!$C:$C,0))*INDEX('UEC Data'!S:S,MATCH('Intensity Data'!$B144,'UEC Data'!$C:$C,0))</f>
        <v>0</v>
      </c>
      <c r="S144" s="7">
        <f>INDEX('Saturation Data'!T:T,MATCH('Intensity Data'!$B144,'Saturation Data'!$C:$C,0))*INDEX('UEC Data'!T:T,MATCH('Intensity Data'!$B144,'UEC Data'!$C:$C,0))</f>
        <v>0</v>
      </c>
      <c r="T144" s="7">
        <f>INDEX('Saturation Data'!U:U,MATCH('Intensity Data'!$B144,'Saturation Data'!$C:$C,0))*INDEX('UEC Data'!U:U,MATCH('Intensity Data'!$B144,'UEC Data'!$C:$C,0))</f>
        <v>0.95169212966560457</v>
      </c>
      <c r="U144" s="7">
        <f>INDEX('Saturation Data'!V:V,MATCH('Intensity Data'!$B144,'Saturation Data'!$C:$C,0))*INDEX('UEC Data'!V:V,MATCH('Intensity Data'!$B144,'UEC Data'!$C:$C,0))</f>
        <v>0.11945961022168115</v>
      </c>
      <c r="V144" t="str">
        <f t="shared" si="50"/>
        <v>HVAC</v>
      </c>
      <c r="AP144" s="5" t="s">
        <v>73</v>
      </c>
      <c r="AQ144" s="5" t="s">
        <v>3</v>
      </c>
      <c r="AR144" s="5" t="s">
        <v>11</v>
      </c>
      <c r="AS144" s="2">
        <f t="shared" si="34"/>
        <v>-0.47270033530700351</v>
      </c>
      <c r="AT144" s="2">
        <f t="shared" si="35"/>
        <v>-0.82655308492363422</v>
      </c>
      <c r="AU144" s="2" t="str">
        <f t="shared" si="36"/>
        <v>NA</v>
      </c>
      <c r="AV144" s="2">
        <f t="shared" si="37"/>
        <v>-1</v>
      </c>
      <c r="AW144" s="2" t="str">
        <f t="shared" si="38"/>
        <v>NA</v>
      </c>
      <c r="AX144" s="2" t="str">
        <f t="shared" si="39"/>
        <v>NA</v>
      </c>
      <c r="AY144" s="2">
        <f t="shared" si="40"/>
        <v>0.41351371348013877</v>
      </c>
      <c r="AZ144" s="2">
        <f t="shared" si="41"/>
        <v>-1</v>
      </c>
      <c r="BA144" s="2">
        <f t="shared" si="42"/>
        <v>-0.8149939606000457</v>
      </c>
      <c r="BB144" s="2">
        <f t="shared" si="43"/>
        <v>-0.99757299020963441</v>
      </c>
      <c r="BC144" s="2" t="str">
        <f t="shared" si="44"/>
        <v>NA</v>
      </c>
      <c r="BD144" s="2" t="str">
        <f t="shared" si="45"/>
        <v>NA</v>
      </c>
      <c r="BE144" s="2">
        <f t="shared" si="46"/>
        <v>-0.49996681832810985</v>
      </c>
      <c r="BF144" s="2">
        <f t="shared" si="47"/>
        <v>4.8276462978442796</v>
      </c>
      <c r="BG144" s="2" t="str">
        <f>IFERROR(#REF!/#REF!-1,"NA")</f>
        <v>NA</v>
      </c>
    </row>
    <row r="145" spans="1:59" x14ac:dyDescent="0.2">
      <c r="A145" t="str">
        <f t="shared" si="48"/>
        <v/>
      </c>
      <c r="B145" t="str">
        <f t="shared" si="49"/>
        <v>ID2021 CPAHeating_Electric Furnace</v>
      </c>
      <c r="C145" t="s">
        <v>119</v>
      </c>
      <c r="D145" t="s">
        <v>114</v>
      </c>
      <c r="E145" s="3" t="s">
        <v>74</v>
      </c>
      <c r="F145" s="3" t="s">
        <v>12</v>
      </c>
      <c r="G145" s="3" t="s">
        <v>13</v>
      </c>
      <c r="H145" s="7">
        <f>INDEX('Saturation Data'!I:I,MATCH('Intensity Data'!$B145,'Saturation Data'!$C:$C,0))*INDEX('UEC Data'!I:I,MATCH('Intensity Data'!$B145,'UEC Data'!$C:$C,0))</f>
        <v>0.15031613068078256</v>
      </c>
      <c r="I145" s="7">
        <f>INDEX('Saturation Data'!J:J,MATCH('Intensity Data'!$B145,'Saturation Data'!$C:$C,0))*INDEX('UEC Data'!J:J,MATCH('Intensity Data'!$B145,'UEC Data'!$C:$C,0))</f>
        <v>0.19621126466116595</v>
      </c>
      <c r="J145" s="7">
        <f>INDEX('Saturation Data'!K:K,MATCH('Intensity Data'!$B145,'Saturation Data'!$C:$C,0))*INDEX('UEC Data'!K:K,MATCH('Intensity Data'!$B145,'UEC Data'!$C:$C,0))</f>
        <v>0.19376250570402412</v>
      </c>
      <c r="K145" s="7">
        <f>INDEX('Saturation Data'!L:L,MATCH('Intensity Data'!$B145,'Saturation Data'!$C:$C,0))*INDEX('UEC Data'!L:L,MATCH('Intensity Data'!$B145,'UEC Data'!$C:$C,0))</f>
        <v>1.6278598984412032</v>
      </c>
      <c r="L145" s="7">
        <f>INDEX('Saturation Data'!M:M,MATCH('Intensity Data'!$B145,'Saturation Data'!$C:$C,0))*INDEX('UEC Data'!M:M,MATCH('Intensity Data'!$B145,'UEC Data'!$C:$C,0))</f>
        <v>1.6805735809355227</v>
      </c>
      <c r="M145" s="7">
        <f>INDEX('Saturation Data'!N:N,MATCH('Intensity Data'!$B145,'Saturation Data'!$C:$C,0))*INDEX('UEC Data'!N:N,MATCH('Intensity Data'!$B145,'UEC Data'!$C:$C,0))</f>
        <v>0.37600747688960756</v>
      </c>
      <c r="N145" s="7">
        <f>INDEX('Saturation Data'!O:O,MATCH('Intensity Data'!$B145,'Saturation Data'!$C:$C,0))*INDEX('UEC Data'!O:O,MATCH('Intensity Data'!$B145,'UEC Data'!$C:$C,0))</f>
        <v>0</v>
      </c>
      <c r="O145" s="7">
        <f>INDEX('Saturation Data'!P:P,MATCH('Intensity Data'!$B145,'Saturation Data'!$C:$C,0))*INDEX('UEC Data'!P:P,MATCH('Intensity Data'!$B145,'UEC Data'!$C:$C,0))</f>
        <v>0</v>
      </c>
      <c r="P145" s="7">
        <f>INDEX('Saturation Data'!Q:Q,MATCH('Intensity Data'!$B145,'Saturation Data'!$C:$C,0))*INDEX('UEC Data'!Q:Q,MATCH('Intensity Data'!$B145,'UEC Data'!$C:$C,0))</f>
        <v>0.9092063072379073</v>
      </c>
      <c r="Q145" s="7">
        <f>INDEX('Saturation Data'!R:R,MATCH('Intensity Data'!$B145,'Saturation Data'!$C:$C,0))*INDEX('UEC Data'!R:R,MATCH('Intensity Data'!$B145,'UEC Data'!$C:$C,0))</f>
        <v>0.81582419631447833</v>
      </c>
      <c r="R145" s="7">
        <f>INDEX('Saturation Data'!S:S,MATCH('Intensity Data'!$B145,'Saturation Data'!$C:$C,0))*INDEX('UEC Data'!S:S,MATCH('Intensity Data'!$B145,'UEC Data'!$C:$C,0))</f>
        <v>5.1169553785092976E-2</v>
      </c>
      <c r="S145" s="7">
        <f>INDEX('Saturation Data'!T:T,MATCH('Intensity Data'!$B145,'Saturation Data'!$C:$C,0))*INDEX('UEC Data'!T:T,MATCH('Intensity Data'!$B145,'UEC Data'!$C:$C,0))</f>
        <v>5.7744202443217027E-2</v>
      </c>
      <c r="T145" s="7">
        <f>INDEX('Saturation Data'!U:U,MATCH('Intensity Data'!$B145,'Saturation Data'!$C:$C,0))*INDEX('UEC Data'!U:U,MATCH('Intensity Data'!$B145,'UEC Data'!$C:$C,0))</f>
        <v>6.8871005688505932E-2</v>
      </c>
      <c r="U145" s="7">
        <f>INDEX('Saturation Data'!V:V,MATCH('Intensity Data'!$B145,'Saturation Data'!$C:$C,0))*INDEX('UEC Data'!V:V,MATCH('Intensity Data'!$B145,'UEC Data'!$C:$C,0))</f>
        <v>0</v>
      </c>
      <c r="V145" t="str">
        <f t="shared" si="50"/>
        <v>HVAC</v>
      </c>
      <c r="AP145" s="5" t="s">
        <v>74</v>
      </c>
      <c r="AQ145" s="5" t="s">
        <v>12</v>
      </c>
      <c r="AR145" s="5" t="s">
        <v>13</v>
      </c>
      <c r="AS145" s="2">
        <f t="shared" si="34"/>
        <v>1.5454515648266876</v>
      </c>
      <c r="AT145" s="2">
        <f t="shared" si="35"/>
        <v>2.9645874430755876</v>
      </c>
      <c r="AU145" s="2">
        <f t="shared" si="36"/>
        <v>0.2927826141241836</v>
      </c>
      <c r="AV145" s="2">
        <f t="shared" si="37"/>
        <v>50.329532085533124</v>
      </c>
      <c r="AW145" s="2">
        <f t="shared" si="38"/>
        <v>4.4819300638266375</v>
      </c>
      <c r="AX145" s="2">
        <f t="shared" si="39"/>
        <v>7.2160898525346351E-3</v>
      </c>
      <c r="AY145" s="2">
        <f t="shared" si="40"/>
        <v>-1</v>
      </c>
      <c r="AZ145" s="2" t="str">
        <f t="shared" si="41"/>
        <v>NA</v>
      </c>
      <c r="BA145" s="2" t="str">
        <f t="shared" si="42"/>
        <v>NA</v>
      </c>
      <c r="BB145" s="2">
        <f t="shared" si="43"/>
        <v>26.133165165865915</v>
      </c>
      <c r="BC145" s="2">
        <f t="shared" si="44"/>
        <v>0.17310041738920723</v>
      </c>
      <c r="BD145" s="2">
        <f t="shared" si="45"/>
        <v>1.2614229823562315</v>
      </c>
      <c r="BE145" s="2">
        <f t="shared" si="46"/>
        <v>0.87412300888151506</v>
      </c>
      <c r="BF145" s="2">
        <f t="shared" si="47"/>
        <v>-1</v>
      </c>
      <c r="BG145" s="2" t="str">
        <f>IFERROR(#REF!/#REF!-1,"NA")</f>
        <v>NA</v>
      </c>
    </row>
    <row r="146" spans="1:59" x14ac:dyDescent="0.2">
      <c r="A146" t="str">
        <f t="shared" si="48"/>
        <v/>
      </c>
      <c r="B146" t="str">
        <f t="shared" si="49"/>
        <v>ID2021 CPAHeating_Electric Room Heat</v>
      </c>
      <c r="C146" t="s">
        <v>119</v>
      </c>
      <c r="D146" t="s">
        <v>114</v>
      </c>
      <c r="E146" s="3" t="s">
        <v>75</v>
      </c>
      <c r="F146" s="3" t="s">
        <v>12</v>
      </c>
      <c r="G146" s="3" t="s">
        <v>14</v>
      </c>
      <c r="H146" s="7">
        <f>INDEX('Saturation Data'!I:I,MATCH('Intensity Data'!$B146,'Saturation Data'!$C:$C,0))*INDEX('UEC Data'!I:I,MATCH('Intensity Data'!$B146,'UEC Data'!$C:$C,0))</f>
        <v>0</v>
      </c>
      <c r="I146" s="7">
        <f>INDEX('Saturation Data'!J:J,MATCH('Intensity Data'!$B146,'Saturation Data'!$C:$C,0))*INDEX('UEC Data'!J:J,MATCH('Intensity Data'!$B146,'UEC Data'!$C:$C,0))</f>
        <v>5.7574322038048881E-2</v>
      </c>
      <c r="J146" s="7">
        <f>INDEX('Saturation Data'!K:K,MATCH('Intensity Data'!$B146,'Saturation Data'!$C:$C,0))*INDEX('UEC Data'!K:K,MATCH('Intensity Data'!$B146,'UEC Data'!$C:$C,0))</f>
        <v>0</v>
      </c>
      <c r="K146" s="7">
        <f>INDEX('Saturation Data'!L:L,MATCH('Intensity Data'!$B146,'Saturation Data'!$C:$C,0))*INDEX('UEC Data'!L:L,MATCH('Intensity Data'!$B146,'UEC Data'!$C:$C,0))</f>
        <v>0.11388912976910964</v>
      </c>
      <c r="L146" s="7">
        <f>INDEX('Saturation Data'!M:M,MATCH('Intensity Data'!$B146,'Saturation Data'!$C:$C,0))*INDEX('UEC Data'!M:M,MATCH('Intensity Data'!$B146,'UEC Data'!$C:$C,0))</f>
        <v>0.1262008699997211</v>
      </c>
      <c r="M146" s="7">
        <f>INDEX('Saturation Data'!N:N,MATCH('Intensity Data'!$B146,'Saturation Data'!$C:$C,0))*INDEX('UEC Data'!N:N,MATCH('Intensity Data'!$B146,'UEC Data'!$C:$C,0))</f>
        <v>0</v>
      </c>
      <c r="N146" s="7">
        <f>INDEX('Saturation Data'!O:O,MATCH('Intensity Data'!$B146,'Saturation Data'!$C:$C,0))*INDEX('UEC Data'!O:O,MATCH('Intensity Data'!$B146,'UEC Data'!$C:$C,0))</f>
        <v>1.3231343033974899E-2</v>
      </c>
      <c r="O146" s="7">
        <f>INDEX('Saturation Data'!P:P,MATCH('Intensity Data'!$B146,'Saturation Data'!$C:$C,0))*INDEX('UEC Data'!P:P,MATCH('Intensity Data'!$B146,'UEC Data'!$C:$C,0))</f>
        <v>0</v>
      </c>
      <c r="P146" s="7">
        <f>INDEX('Saturation Data'!Q:Q,MATCH('Intensity Data'!$B146,'Saturation Data'!$C:$C,0))*INDEX('UEC Data'!Q:Q,MATCH('Intensity Data'!$B146,'UEC Data'!$C:$C,0))</f>
        <v>0.12255085837372272</v>
      </c>
      <c r="Q146" s="7">
        <f>INDEX('Saturation Data'!R:R,MATCH('Intensity Data'!$B146,'Saturation Data'!$C:$C,0))*INDEX('UEC Data'!R:R,MATCH('Intensity Data'!$B146,'UEC Data'!$C:$C,0))</f>
        <v>1.3578477708786878</v>
      </c>
      <c r="R146" s="7">
        <f>INDEX('Saturation Data'!S:S,MATCH('Intensity Data'!$B146,'Saturation Data'!$C:$C,0))*INDEX('UEC Data'!S:S,MATCH('Intensity Data'!$B146,'UEC Data'!$C:$C,0))</f>
        <v>7.5958388726665204E-3</v>
      </c>
      <c r="S146" s="7">
        <f>INDEX('Saturation Data'!T:T,MATCH('Intensity Data'!$B146,'Saturation Data'!$C:$C,0))*INDEX('UEC Data'!T:T,MATCH('Intensity Data'!$B146,'UEC Data'!$C:$C,0))</f>
        <v>8.5718093112841075E-3</v>
      </c>
      <c r="T146" s="7">
        <f>INDEX('Saturation Data'!U:U,MATCH('Intensity Data'!$B146,'Saturation Data'!$C:$C,0))*INDEX('UEC Data'!U:U,MATCH('Intensity Data'!$B146,'UEC Data'!$C:$C,0))</f>
        <v>2.0208836977029729E-2</v>
      </c>
      <c r="U146" s="7">
        <f>INDEX('Saturation Data'!V:V,MATCH('Intensity Data'!$B146,'Saturation Data'!$C:$C,0))*INDEX('UEC Data'!V:V,MATCH('Intensity Data'!$B146,'UEC Data'!$C:$C,0))</f>
        <v>3.1692338132886244E-2</v>
      </c>
      <c r="V146" t="str">
        <f t="shared" si="50"/>
        <v>HVAC</v>
      </c>
      <c r="AP146" s="5" t="s">
        <v>75</v>
      </c>
      <c r="AQ146" s="5" t="s">
        <v>12</v>
      </c>
      <c r="AR146" s="5" t="s">
        <v>14</v>
      </c>
      <c r="AS146" s="2">
        <f t="shared" si="34"/>
        <v>-1</v>
      </c>
      <c r="AT146" s="2">
        <f t="shared" si="35"/>
        <v>-0.9366072763990545</v>
      </c>
      <c r="AU146" s="2">
        <f t="shared" si="36"/>
        <v>-1</v>
      </c>
      <c r="AV146" s="2">
        <f t="shared" si="37"/>
        <v>-0.80430980341224434</v>
      </c>
      <c r="AW146" s="2">
        <f t="shared" si="38"/>
        <v>3.7699885387973078</v>
      </c>
      <c r="AX146" s="2">
        <f t="shared" si="39"/>
        <v>-1</v>
      </c>
      <c r="AY146" s="2">
        <f t="shared" si="40"/>
        <v>0.89997001228639384</v>
      </c>
      <c r="AZ146" s="2">
        <f t="shared" si="41"/>
        <v>-1</v>
      </c>
      <c r="BA146" s="2">
        <f t="shared" si="42"/>
        <v>-0.50070889767435456</v>
      </c>
      <c r="BB146" s="2">
        <f t="shared" si="43"/>
        <v>0.33640228506399139</v>
      </c>
      <c r="BC146" s="2">
        <f t="shared" si="44"/>
        <v>-0.96619566960957026</v>
      </c>
      <c r="BD146" s="2">
        <f t="shared" si="45"/>
        <v>-0.93483431723755139</v>
      </c>
      <c r="BE146" s="2">
        <f t="shared" si="46"/>
        <v>-0.97003325980268129</v>
      </c>
      <c r="BF146" s="2">
        <f t="shared" si="47"/>
        <v>-0.9418878000831008</v>
      </c>
      <c r="BG146" s="2" t="str">
        <f>IFERROR(#REF!/#REF!-1,"NA")</f>
        <v>NA</v>
      </c>
    </row>
    <row r="147" spans="1:59" x14ac:dyDescent="0.2">
      <c r="A147" t="str">
        <f t="shared" si="48"/>
        <v/>
      </c>
      <c r="B147" t="str">
        <f t="shared" si="49"/>
        <v>ID2021 CPAHeating_PTHP</v>
      </c>
      <c r="C147" t="s">
        <v>119</v>
      </c>
      <c r="D147" t="s">
        <v>114</v>
      </c>
      <c r="E147" s="3" t="s">
        <v>76</v>
      </c>
      <c r="F147" s="3" t="s">
        <v>12</v>
      </c>
      <c r="G147" s="3" t="s">
        <v>8</v>
      </c>
      <c r="H147" s="7">
        <f>INDEX('Saturation Data'!I:I,MATCH('Intensity Data'!$B147,'Saturation Data'!$C:$C,0))*INDEX('UEC Data'!I:I,MATCH('Intensity Data'!$B147,'UEC Data'!$C:$C,0))</f>
        <v>8.5554450831665466E-3</v>
      </c>
      <c r="I147" s="7">
        <f>INDEX('Saturation Data'!J:J,MATCH('Intensity Data'!$B147,'Saturation Data'!$C:$C,0))*INDEX('UEC Data'!J:J,MATCH('Intensity Data'!$B147,'UEC Data'!$C:$C,0))</f>
        <v>2.1110039557079463E-2</v>
      </c>
      <c r="J147" s="7">
        <f>INDEX('Saturation Data'!K:K,MATCH('Intensity Data'!$B147,'Saturation Data'!$C:$C,0))*INDEX('UEC Data'!K:K,MATCH('Intensity Data'!$B147,'UEC Data'!$C:$C,0))</f>
        <v>2.9528933489188342E-3</v>
      </c>
      <c r="K147" s="7">
        <f>INDEX('Saturation Data'!L:L,MATCH('Intensity Data'!$B147,'Saturation Data'!$C:$C,0))*INDEX('UEC Data'!L:L,MATCH('Intensity Data'!$B147,'UEC Data'!$C:$C,0))</f>
        <v>1.8821956417940724E-2</v>
      </c>
      <c r="L147" s="7">
        <f>INDEX('Saturation Data'!M:M,MATCH('Intensity Data'!$B147,'Saturation Data'!$C:$C,0))*INDEX('UEC Data'!M:M,MATCH('Intensity Data'!$B147,'UEC Data'!$C:$C,0))</f>
        <v>5.6508672218579546E-2</v>
      </c>
      <c r="M147" s="7">
        <f>INDEX('Saturation Data'!N:N,MATCH('Intensity Data'!$B147,'Saturation Data'!$C:$C,0))*INDEX('UEC Data'!N:N,MATCH('Intensity Data'!$B147,'UEC Data'!$C:$C,0))</f>
        <v>3.6800892086553214E-3</v>
      </c>
      <c r="N147" s="7">
        <f>INDEX('Saturation Data'!O:O,MATCH('Intensity Data'!$B147,'Saturation Data'!$C:$C,0))*INDEX('UEC Data'!O:O,MATCH('Intensity Data'!$B147,'UEC Data'!$C:$C,0))</f>
        <v>0</v>
      </c>
      <c r="O147" s="7">
        <f>INDEX('Saturation Data'!P:P,MATCH('Intensity Data'!$B147,'Saturation Data'!$C:$C,0))*INDEX('UEC Data'!P:P,MATCH('Intensity Data'!$B147,'UEC Data'!$C:$C,0))</f>
        <v>0.17891323567645157</v>
      </c>
      <c r="P147" s="7">
        <f>INDEX('Saturation Data'!Q:Q,MATCH('Intensity Data'!$B147,'Saturation Data'!$C:$C,0))*INDEX('UEC Data'!Q:Q,MATCH('Intensity Data'!$B147,'UEC Data'!$C:$C,0))</f>
        <v>9.4386250090737422E-2</v>
      </c>
      <c r="Q147" s="7">
        <f>INDEX('Saturation Data'!R:R,MATCH('Intensity Data'!$B147,'Saturation Data'!$C:$C,0))*INDEX('UEC Data'!R:R,MATCH('Intensity Data'!$B147,'UEC Data'!$C:$C,0))</f>
        <v>0.81651779341712971</v>
      </c>
      <c r="R147" s="7">
        <f>INDEX('Saturation Data'!S:S,MATCH('Intensity Data'!$B147,'Saturation Data'!$C:$C,0))*INDEX('UEC Data'!S:S,MATCH('Intensity Data'!$B147,'UEC Data'!$C:$C,0))</f>
        <v>3.3389578307204668E-3</v>
      </c>
      <c r="S147" s="7">
        <f>INDEX('Saturation Data'!T:T,MATCH('Intensity Data'!$B147,'Saturation Data'!$C:$C,0))*INDEX('UEC Data'!T:T,MATCH('Intensity Data'!$B147,'UEC Data'!$C:$C,0))</f>
        <v>2.0296837739074321E-3</v>
      </c>
      <c r="T147" s="7">
        <f>INDEX('Saturation Data'!U:U,MATCH('Intensity Data'!$B147,'Saturation Data'!$C:$C,0))*INDEX('UEC Data'!U:U,MATCH('Intensity Data'!$B147,'UEC Data'!$C:$C,0))</f>
        <v>7.5305464792164867E-3</v>
      </c>
      <c r="U147" s="7">
        <f>INDEX('Saturation Data'!V:V,MATCH('Intensity Data'!$B147,'Saturation Data'!$C:$C,0))*INDEX('UEC Data'!V:V,MATCH('Intensity Data'!$B147,'UEC Data'!$C:$C,0))</f>
        <v>0.15039333084667489</v>
      </c>
      <c r="V147" t="str">
        <f t="shared" si="50"/>
        <v>HVAC</v>
      </c>
      <c r="AP147" s="5" t="s">
        <v>76</v>
      </c>
      <c r="AQ147" s="5" t="s">
        <v>12</v>
      </c>
      <c r="AR147" s="5" t="s">
        <v>8</v>
      </c>
      <c r="AS147" s="2">
        <f t="shared" si="34"/>
        <v>-0.69634864027537136</v>
      </c>
      <c r="AT147" s="2">
        <f t="shared" si="35"/>
        <v>-0.3818739994763577</v>
      </c>
      <c r="AU147" s="2">
        <f t="shared" si="36"/>
        <v>-0.88320291582284971</v>
      </c>
      <c r="AV147" s="2">
        <f t="shared" si="37"/>
        <v>-0.46506281207237388</v>
      </c>
      <c r="AW147" s="2">
        <f t="shared" si="38"/>
        <v>-0.15318572953781529</v>
      </c>
      <c r="AX147" s="2">
        <f t="shared" si="39"/>
        <v>-0.80917049461357471</v>
      </c>
      <c r="AY147" s="2" t="str">
        <f t="shared" si="40"/>
        <v>NA</v>
      </c>
      <c r="AZ147" s="2">
        <f t="shared" si="41"/>
        <v>0.3663433544096466</v>
      </c>
      <c r="BA147" s="2">
        <f t="shared" si="42"/>
        <v>0.49443672418585827</v>
      </c>
      <c r="BB147" s="2">
        <f t="shared" si="43"/>
        <v>2.6320177476628137</v>
      </c>
      <c r="BC147" s="2">
        <f t="shared" si="44"/>
        <v>-0.77652133773841614</v>
      </c>
      <c r="BD147" s="2">
        <f t="shared" si="45"/>
        <v>-0.59845692502940162</v>
      </c>
      <c r="BE147" s="2">
        <f t="shared" si="46"/>
        <v>-0.62340039333838759</v>
      </c>
      <c r="BF147" s="2">
        <f t="shared" si="47"/>
        <v>0.87727661662542777</v>
      </c>
      <c r="BG147" s="2" t="str">
        <f>IFERROR(#REF!/#REF!-1,"NA")</f>
        <v>NA</v>
      </c>
    </row>
    <row r="148" spans="1:59" x14ac:dyDescent="0.2">
      <c r="A148" t="str">
        <f t="shared" si="48"/>
        <v/>
      </c>
      <c r="B148" t="str">
        <f t="shared" si="49"/>
        <v>ID2021 CPAHeating_Air-Source Heat Pump</v>
      </c>
      <c r="C148" t="s">
        <v>119</v>
      </c>
      <c r="D148" t="s">
        <v>114</v>
      </c>
      <c r="E148" s="3" t="s">
        <v>77</v>
      </c>
      <c r="F148" s="3" t="s">
        <v>12</v>
      </c>
      <c r="G148" s="3" t="s">
        <v>10</v>
      </c>
      <c r="H148" s="7">
        <f>INDEX('Saturation Data'!I:I,MATCH('Intensity Data'!$B148,'Saturation Data'!$C:$C,0))*INDEX('UEC Data'!I:I,MATCH('Intensity Data'!$B148,'UEC Data'!$C:$C,0))</f>
        <v>0.12329539957295065</v>
      </c>
      <c r="I148" s="7">
        <f>INDEX('Saturation Data'!J:J,MATCH('Intensity Data'!$B148,'Saturation Data'!$C:$C,0))*INDEX('UEC Data'!J:J,MATCH('Intensity Data'!$B148,'UEC Data'!$C:$C,0))</f>
        <v>0.46625223762065743</v>
      </c>
      <c r="J148" s="7">
        <f>INDEX('Saturation Data'!K:K,MATCH('Intensity Data'!$B148,'Saturation Data'!$C:$C,0))*INDEX('UEC Data'!K:K,MATCH('Intensity Data'!$B148,'UEC Data'!$C:$C,0))</f>
        <v>0.10390624339301366</v>
      </c>
      <c r="K148" s="7">
        <f>INDEX('Saturation Data'!L:L,MATCH('Intensity Data'!$B148,'Saturation Data'!$C:$C,0))*INDEX('UEC Data'!L:L,MATCH('Intensity Data'!$B148,'UEC Data'!$C:$C,0))</f>
        <v>0.12830255701727589</v>
      </c>
      <c r="L148" s="7">
        <f>INDEX('Saturation Data'!M:M,MATCH('Intensity Data'!$B148,'Saturation Data'!$C:$C,0))*INDEX('UEC Data'!M:M,MATCH('Intensity Data'!$B148,'UEC Data'!$C:$C,0))</f>
        <v>0.19016831924136249</v>
      </c>
      <c r="M148" s="7">
        <f>INDEX('Saturation Data'!N:N,MATCH('Intensity Data'!$B148,'Saturation Data'!$C:$C,0))*INDEX('UEC Data'!N:N,MATCH('Intensity Data'!$B148,'UEC Data'!$C:$C,0))</f>
        <v>0</v>
      </c>
      <c r="N148" s="7">
        <f>INDEX('Saturation Data'!O:O,MATCH('Intensity Data'!$B148,'Saturation Data'!$C:$C,0))*INDEX('UEC Data'!O:O,MATCH('Intensity Data'!$B148,'UEC Data'!$C:$C,0))</f>
        <v>5.3706253300918036E-2</v>
      </c>
      <c r="O148" s="7">
        <f>INDEX('Saturation Data'!P:P,MATCH('Intensity Data'!$B148,'Saturation Data'!$C:$C,0))*INDEX('UEC Data'!P:P,MATCH('Intensity Data'!$B148,'UEC Data'!$C:$C,0))</f>
        <v>1.1203578926084657E-2</v>
      </c>
      <c r="P148" s="7">
        <f>INDEX('Saturation Data'!Q:Q,MATCH('Intensity Data'!$B148,'Saturation Data'!$C:$C,0))*INDEX('UEC Data'!Q:Q,MATCH('Intensity Data'!$B148,'UEC Data'!$C:$C,0))</f>
        <v>0.28445688002524888</v>
      </c>
      <c r="Q148" s="7">
        <f>INDEX('Saturation Data'!R:R,MATCH('Intensity Data'!$B148,'Saturation Data'!$C:$C,0))*INDEX('UEC Data'!R:R,MATCH('Intensity Data'!$B148,'UEC Data'!$C:$C,0))</f>
        <v>0.40493112096233375</v>
      </c>
      <c r="R148" s="7">
        <f>INDEX('Saturation Data'!S:S,MATCH('Intensity Data'!$B148,'Saturation Data'!$C:$C,0))*INDEX('UEC Data'!S:S,MATCH('Intensity Data'!$B148,'UEC Data'!$C:$C,0))</f>
        <v>1.6905235938541756E-2</v>
      </c>
      <c r="S148" s="7">
        <f>INDEX('Saturation Data'!T:T,MATCH('Intensity Data'!$B148,'Saturation Data'!$C:$C,0))*INDEX('UEC Data'!T:T,MATCH('Intensity Data'!$B148,'UEC Data'!$C:$C,0))</f>
        <v>5.3169634262329964E-2</v>
      </c>
      <c r="T148" s="7">
        <f>INDEX('Saturation Data'!U:U,MATCH('Intensity Data'!$B148,'Saturation Data'!$C:$C,0))*INDEX('UEC Data'!U:U,MATCH('Intensity Data'!$B148,'UEC Data'!$C:$C,0))</f>
        <v>0.1663253229321191</v>
      </c>
      <c r="U148" s="7">
        <f>INDEX('Saturation Data'!V:V,MATCH('Intensity Data'!$B148,'Saturation Data'!$C:$C,0))*INDEX('UEC Data'!V:V,MATCH('Intensity Data'!$B148,'UEC Data'!$C:$C,0))</f>
        <v>0.23428448897279003</v>
      </c>
      <c r="V148" t="str">
        <f t="shared" si="50"/>
        <v>HVAC</v>
      </c>
      <c r="AP148" s="5" t="s">
        <v>77</v>
      </c>
      <c r="AQ148" s="5" t="s">
        <v>12</v>
      </c>
      <c r="AR148" s="5" t="s">
        <v>10</v>
      </c>
      <c r="AS148" s="2">
        <f t="shared" si="34"/>
        <v>-0.79344948624996248</v>
      </c>
      <c r="AT148" s="2">
        <f t="shared" si="35"/>
        <v>-0.35559978190577402</v>
      </c>
      <c r="AU148" s="2">
        <f t="shared" si="36"/>
        <v>-0.37106737834128634</v>
      </c>
      <c r="AV148" s="2">
        <f t="shared" si="37"/>
        <v>-0.8278844442426212</v>
      </c>
      <c r="AW148" s="2">
        <f t="shared" si="38"/>
        <v>-0.40014955636477589</v>
      </c>
      <c r="AX148" s="2">
        <f t="shared" si="39"/>
        <v>-1</v>
      </c>
      <c r="AY148" s="2">
        <f t="shared" si="40"/>
        <v>5.9309095110980703E-2</v>
      </c>
      <c r="AZ148" s="2">
        <f t="shared" si="41"/>
        <v>-0.9793286714068733</v>
      </c>
      <c r="BA148" s="2">
        <f t="shared" si="42"/>
        <v>8.8126721003414232E-2</v>
      </c>
      <c r="BB148" s="2">
        <f t="shared" si="43"/>
        <v>3.1508560454276857</v>
      </c>
      <c r="BC148" s="2">
        <f t="shared" si="44"/>
        <v>-0.82196086988727712</v>
      </c>
      <c r="BD148" s="2">
        <f t="shared" si="45"/>
        <v>-0.3957267910474257</v>
      </c>
      <c r="BE148" s="2">
        <f t="shared" si="46"/>
        <v>-0.60739255675807691</v>
      </c>
      <c r="BF148" s="2">
        <f t="shared" si="47"/>
        <v>0.24352338360697234</v>
      </c>
      <c r="BG148" s="2" t="str">
        <f>IFERROR(#REF!/#REF!-1,"NA")</f>
        <v>NA</v>
      </c>
    </row>
    <row r="149" spans="1:59" x14ac:dyDescent="0.2">
      <c r="A149" t="str">
        <f t="shared" si="48"/>
        <v/>
      </c>
      <c r="B149" t="str">
        <f t="shared" si="49"/>
        <v>ID2021 CPAHeating_Geothermal Heat Pump</v>
      </c>
      <c r="C149" t="s">
        <v>119</v>
      </c>
      <c r="D149" t="s">
        <v>114</v>
      </c>
      <c r="E149" s="3" t="s">
        <v>78</v>
      </c>
      <c r="F149" s="3" t="s">
        <v>12</v>
      </c>
      <c r="G149" s="3" t="s">
        <v>11</v>
      </c>
      <c r="H149" s="7">
        <f>INDEX('Saturation Data'!I:I,MATCH('Intensity Data'!$B149,'Saturation Data'!$C:$C,0))*INDEX('UEC Data'!I:I,MATCH('Intensity Data'!$B149,'UEC Data'!$C:$C,0))</f>
        <v>7.3016534521971183E-2</v>
      </c>
      <c r="I149" s="7">
        <f>INDEX('Saturation Data'!J:J,MATCH('Intensity Data'!$B149,'Saturation Data'!$C:$C,0))*INDEX('UEC Data'!J:J,MATCH('Intensity Data'!$B149,'UEC Data'!$C:$C,0))</f>
        <v>9.4658326034098308E-2</v>
      </c>
      <c r="J149" s="7">
        <f>INDEX('Saturation Data'!K:K,MATCH('Intensity Data'!$B149,'Saturation Data'!$C:$C,0))*INDEX('UEC Data'!K:K,MATCH('Intensity Data'!$B149,'UEC Data'!$C:$C,0))</f>
        <v>0</v>
      </c>
      <c r="K149" s="7">
        <f>INDEX('Saturation Data'!L:L,MATCH('Intensity Data'!$B149,'Saturation Data'!$C:$C,0))*INDEX('UEC Data'!L:L,MATCH('Intensity Data'!$B149,'UEC Data'!$C:$C,0))</f>
        <v>0</v>
      </c>
      <c r="L149" s="7">
        <f>INDEX('Saturation Data'!M:M,MATCH('Intensity Data'!$B149,'Saturation Data'!$C:$C,0))*INDEX('UEC Data'!M:M,MATCH('Intensity Data'!$B149,'UEC Data'!$C:$C,0))</f>
        <v>0</v>
      </c>
      <c r="M149" s="7">
        <f>INDEX('Saturation Data'!N:N,MATCH('Intensity Data'!$B149,'Saturation Data'!$C:$C,0))*INDEX('UEC Data'!N:N,MATCH('Intensity Data'!$B149,'UEC Data'!$C:$C,0))</f>
        <v>0</v>
      </c>
      <c r="N149" s="7">
        <f>INDEX('Saturation Data'!O:O,MATCH('Intensity Data'!$B149,'Saturation Data'!$C:$C,0))*INDEX('UEC Data'!O:O,MATCH('Intensity Data'!$B149,'UEC Data'!$C:$C,0))</f>
        <v>0.14655472700898123</v>
      </c>
      <c r="O149" s="7">
        <f>INDEX('Saturation Data'!P:P,MATCH('Intensity Data'!$B149,'Saturation Data'!$C:$C,0))*INDEX('UEC Data'!P:P,MATCH('Intensity Data'!$B149,'UEC Data'!$C:$C,0))</f>
        <v>0</v>
      </c>
      <c r="P149" s="7">
        <f>INDEX('Saturation Data'!Q:Q,MATCH('Intensity Data'!$B149,'Saturation Data'!$C:$C,0))*INDEX('UEC Data'!Q:Q,MATCH('Intensity Data'!$B149,'UEC Data'!$C:$C,0))</f>
        <v>4.4760277403203444E-2</v>
      </c>
      <c r="Q149" s="7">
        <f>INDEX('Saturation Data'!R:R,MATCH('Intensity Data'!$B149,'Saturation Data'!$C:$C,0))*INDEX('UEC Data'!R:R,MATCH('Intensity Data'!$B149,'UEC Data'!$C:$C,0))</f>
        <v>1.4576799316858618E-3</v>
      </c>
      <c r="R149" s="7">
        <f>INDEX('Saturation Data'!S:S,MATCH('Intensity Data'!$B149,'Saturation Data'!$C:$C,0))*INDEX('UEC Data'!S:S,MATCH('Intensity Data'!$B149,'UEC Data'!$C:$C,0))</f>
        <v>0</v>
      </c>
      <c r="S149" s="7">
        <f>INDEX('Saturation Data'!T:T,MATCH('Intensity Data'!$B149,'Saturation Data'!$C:$C,0))*INDEX('UEC Data'!T:T,MATCH('Intensity Data'!$B149,'UEC Data'!$C:$C,0))</f>
        <v>0</v>
      </c>
      <c r="T149" s="7">
        <f>INDEX('Saturation Data'!U:U,MATCH('Intensity Data'!$B149,'Saturation Data'!$C:$C,0))*INDEX('UEC Data'!U:U,MATCH('Intensity Data'!$B149,'UEC Data'!$C:$C,0))</f>
        <v>3.4900582487300193E-2</v>
      </c>
      <c r="U149" s="7">
        <f>INDEX('Saturation Data'!V:V,MATCH('Intensity Data'!$B149,'Saturation Data'!$C:$C,0))*INDEX('UEC Data'!V:V,MATCH('Intensity Data'!$B149,'UEC Data'!$C:$C,0))</f>
        <v>0.22934525388362376</v>
      </c>
      <c r="V149" t="str">
        <f t="shared" si="50"/>
        <v>HVAC</v>
      </c>
      <c r="AP149" s="5" t="s">
        <v>78</v>
      </c>
      <c r="AQ149" s="5" t="s">
        <v>12</v>
      </c>
      <c r="AR149" s="5" t="s">
        <v>11</v>
      </c>
      <c r="AS149" s="2">
        <f t="shared" si="34"/>
        <v>-0.69786988069473188</v>
      </c>
      <c r="AT149" s="2">
        <f t="shared" si="35"/>
        <v>-0.65473736169434771</v>
      </c>
      <c r="AU149" s="2" t="str">
        <f t="shared" si="36"/>
        <v>NA</v>
      </c>
      <c r="AV149" s="2">
        <f t="shared" si="37"/>
        <v>-1</v>
      </c>
      <c r="AW149" s="2" t="str">
        <f t="shared" si="38"/>
        <v>NA</v>
      </c>
      <c r="AX149" s="2" t="str">
        <f t="shared" si="39"/>
        <v>NA</v>
      </c>
      <c r="AY149" s="2">
        <f t="shared" si="40"/>
        <v>1.7443418935126491</v>
      </c>
      <c r="AZ149" s="2">
        <f t="shared" si="41"/>
        <v>-1</v>
      </c>
      <c r="BA149" s="2">
        <f t="shared" si="42"/>
        <v>-0.68010228711833165</v>
      </c>
      <c r="BB149" s="2">
        <f t="shared" si="43"/>
        <v>-0.97927484586877112</v>
      </c>
      <c r="BC149" s="2" t="str">
        <f t="shared" si="44"/>
        <v>NA</v>
      </c>
      <c r="BD149" s="2" t="str">
        <f t="shared" si="45"/>
        <v>NA</v>
      </c>
      <c r="BE149" s="2">
        <f t="shared" si="46"/>
        <v>-0.79651789244335602</v>
      </c>
      <c r="BF149" s="2">
        <f t="shared" si="47"/>
        <v>7.8747981345560216</v>
      </c>
      <c r="BG149" s="2" t="str">
        <f>IFERROR(#REF!/#REF!-1,"NA")</f>
        <v>NA</v>
      </c>
    </row>
    <row r="150" spans="1:59" x14ac:dyDescent="0.2">
      <c r="A150" t="str">
        <f t="shared" si="48"/>
        <v/>
      </c>
      <c r="B150" t="str">
        <f t="shared" si="49"/>
        <v>ID2021 CPAVentilation_Ventilation</v>
      </c>
      <c r="C150" t="s">
        <v>119</v>
      </c>
      <c r="D150" t="s">
        <v>114</v>
      </c>
      <c r="E150" s="3" t="s">
        <v>79</v>
      </c>
      <c r="F150" s="3" t="s">
        <v>15</v>
      </c>
      <c r="G150" s="3" t="s">
        <v>15</v>
      </c>
      <c r="H150" s="7">
        <f>INDEX('Saturation Data'!I:I,MATCH('Intensity Data'!$B150,'Saturation Data'!$C:$C,0))*INDEX('UEC Data'!I:I,MATCH('Intensity Data'!$B150,'UEC Data'!$C:$C,0))</f>
        <v>3.3260356894498302</v>
      </c>
      <c r="I150" s="7">
        <f>INDEX('Saturation Data'!J:J,MATCH('Intensity Data'!$B150,'Saturation Data'!$C:$C,0))*INDEX('UEC Data'!J:J,MATCH('Intensity Data'!$B150,'UEC Data'!$C:$C,0))</f>
        <v>2.7820414901816832</v>
      </c>
      <c r="J150" s="7">
        <f>INDEX('Saturation Data'!K:K,MATCH('Intensity Data'!$B150,'Saturation Data'!$C:$C,0))*INDEX('UEC Data'!K:K,MATCH('Intensity Data'!$B150,'UEC Data'!$C:$C,0))</f>
        <v>3.0748553399515242</v>
      </c>
      <c r="K150" s="7">
        <f>INDEX('Saturation Data'!L:L,MATCH('Intensity Data'!$B150,'Saturation Data'!$C:$C,0))*INDEX('UEC Data'!L:L,MATCH('Intensity Data'!$B150,'UEC Data'!$C:$C,0))</f>
        <v>2.5617911282435988</v>
      </c>
      <c r="L150" s="7">
        <f>INDEX('Saturation Data'!M:M,MATCH('Intensity Data'!$B150,'Saturation Data'!$C:$C,0))*INDEX('UEC Data'!M:M,MATCH('Intensity Data'!$B150,'UEC Data'!$C:$C,0))</f>
        <v>4.8266665360047689</v>
      </c>
      <c r="M150" s="7">
        <f>INDEX('Saturation Data'!N:N,MATCH('Intensity Data'!$B150,'Saturation Data'!$C:$C,0))*INDEX('UEC Data'!N:N,MATCH('Intensity Data'!$B150,'UEC Data'!$C:$C,0))</f>
        <v>2.6951674048536693</v>
      </c>
      <c r="N150" s="7">
        <f>INDEX('Saturation Data'!O:O,MATCH('Intensity Data'!$B150,'Saturation Data'!$C:$C,0))*INDEX('UEC Data'!O:O,MATCH('Intensity Data'!$B150,'UEC Data'!$C:$C,0))</f>
        <v>4.7548871537346251</v>
      </c>
      <c r="O150" s="7">
        <f>INDEX('Saturation Data'!P:P,MATCH('Intensity Data'!$B150,'Saturation Data'!$C:$C,0))*INDEX('UEC Data'!P:P,MATCH('Intensity Data'!$B150,'UEC Data'!$C:$C,0))</f>
        <v>1.7627308840738318</v>
      </c>
      <c r="P150" s="7">
        <f>INDEX('Saturation Data'!Q:Q,MATCH('Intensity Data'!$B150,'Saturation Data'!$C:$C,0))*INDEX('UEC Data'!Q:Q,MATCH('Intensity Data'!$B150,'UEC Data'!$C:$C,0))</f>
        <v>1.0614197950283728</v>
      </c>
      <c r="Q150" s="7">
        <f>INDEX('Saturation Data'!R:R,MATCH('Intensity Data'!$B150,'Saturation Data'!$C:$C,0))*INDEX('UEC Data'!R:R,MATCH('Intensity Data'!$B150,'UEC Data'!$C:$C,0))</f>
        <v>1.6823238649873649</v>
      </c>
      <c r="R150" s="7">
        <f>INDEX('Saturation Data'!S:S,MATCH('Intensity Data'!$B150,'Saturation Data'!$C:$C,0))*INDEX('UEC Data'!S:S,MATCH('Intensity Data'!$B150,'UEC Data'!$C:$C,0))</f>
        <v>0.78894831683632471</v>
      </c>
      <c r="S150" s="7">
        <f>INDEX('Saturation Data'!T:T,MATCH('Intensity Data'!$B150,'Saturation Data'!$C:$C,0))*INDEX('UEC Data'!T:T,MATCH('Intensity Data'!$B150,'UEC Data'!$C:$C,0))</f>
        <v>1.1797522949529968</v>
      </c>
      <c r="T150" s="7">
        <f>INDEX('Saturation Data'!U:U,MATCH('Intensity Data'!$B150,'Saturation Data'!$C:$C,0))*INDEX('UEC Data'!U:U,MATCH('Intensity Data'!$B150,'UEC Data'!$C:$C,0))</f>
        <v>33.260356894498301</v>
      </c>
      <c r="U150" s="7">
        <f>INDEX('Saturation Data'!V:V,MATCH('Intensity Data'!$B150,'Saturation Data'!$C:$C,0))*INDEX('UEC Data'!V:V,MATCH('Intensity Data'!$B150,'UEC Data'!$C:$C,0))</f>
        <v>1.2700660445714644</v>
      </c>
      <c r="V150" t="str">
        <f t="shared" si="50"/>
        <v>HVAC</v>
      </c>
      <c r="AP150" s="5" t="s">
        <v>79</v>
      </c>
      <c r="AQ150" s="5" t="s">
        <v>15</v>
      </c>
      <c r="AR150" s="5" t="s">
        <v>15</v>
      </c>
      <c r="AS150" s="2">
        <f t="shared" si="34"/>
        <v>0.12429885876312086</v>
      </c>
      <c r="AT150" s="2">
        <f t="shared" si="35"/>
        <v>1.3685581504430528</v>
      </c>
      <c r="AU150" s="2">
        <f t="shared" si="36"/>
        <v>3.9392439634653886E-2</v>
      </c>
      <c r="AV150" s="2">
        <f t="shared" si="37"/>
        <v>1.1810426903941758</v>
      </c>
      <c r="AW150" s="2">
        <f t="shared" si="38"/>
        <v>1.2689711903299727</v>
      </c>
      <c r="AX150" s="2">
        <f t="shared" si="39"/>
        <v>0.33904712426448635</v>
      </c>
      <c r="AY150" s="2">
        <f t="shared" si="40"/>
        <v>0.37349133475262786</v>
      </c>
      <c r="AZ150" s="2">
        <f t="shared" si="41"/>
        <v>0.19429691911216862</v>
      </c>
      <c r="BA150" s="2">
        <f t="shared" si="42"/>
        <v>0.46817627060179512</v>
      </c>
      <c r="BB150" s="2">
        <f t="shared" si="43"/>
        <v>0.8956009403889087</v>
      </c>
      <c r="BC150" s="2">
        <f t="shared" si="44"/>
        <v>2.5488488923205654</v>
      </c>
      <c r="BD150" s="2">
        <f t="shared" si="45"/>
        <v>0.73446626252097524</v>
      </c>
      <c r="BE150" s="2">
        <f t="shared" si="46"/>
        <v>0.31037163026004766</v>
      </c>
      <c r="BF150" s="2">
        <f t="shared" si="47"/>
        <v>0.89569064269180076</v>
      </c>
      <c r="BG150" s="2" t="str">
        <f>IFERROR(#REF!/#REF!-1,"NA")</f>
        <v>NA</v>
      </c>
    </row>
    <row r="151" spans="1:59" x14ac:dyDescent="0.2">
      <c r="A151" t="str">
        <f t="shared" si="48"/>
        <v/>
      </c>
      <c r="B151" t="str">
        <f t="shared" si="49"/>
        <v>ID2021 CPAWater Heating_Water Heater</v>
      </c>
      <c r="C151" t="s">
        <v>119</v>
      </c>
      <c r="D151" t="s">
        <v>114</v>
      </c>
      <c r="E151" s="3" t="s">
        <v>80</v>
      </c>
      <c r="F151" s="3" t="s">
        <v>16</v>
      </c>
      <c r="G151" s="3" t="s">
        <v>17</v>
      </c>
      <c r="H151" s="7">
        <f>INDEX('Saturation Data'!I:I,MATCH('Intensity Data'!$B151,'Saturation Data'!$C:$C,0))*INDEX('UEC Data'!I:I,MATCH('Intensity Data'!$B151,'UEC Data'!$C:$C,0))</f>
        <v>0.46857662812873985</v>
      </c>
      <c r="I151" s="7">
        <f>INDEX('Saturation Data'!J:J,MATCH('Intensity Data'!$B151,'Saturation Data'!$C:$C,0))*INDEX('UEC Data'!J:J,MATCH('Intensity Data'!$B151,'UEC Data'!$C:$C,0))</f>
        <v>0.28231909391222504</v>
      </c>
      <c r="J151" s="7">
        <f>INDEX('Saturation Data'!K:K,MATCH('Intensity Data'!$B151,'Saturation Data'!$C:$C,0))*INDEX('UEC Data'!K:K,MATCH('Intensity Data'!$B151,'UEC Data'!$C:$C,0))</f>
        <v>0.2817244893101471</v>
      </c>
      <c r="K151" s="7">
        <f>INDEX('Saturation Data'!L:L,MATCH('Intensity Data'!$B151,'Saturation Data'!$C:$C,0))*INDEX('UEC Data'!L:L,MATCH('Intensity Data'!$B151,'UEC Data'!$C:$C,0))</f>
        <v>0.29289274279256244</v>
      </c>
      <c r="L151" s="7">
        <f>INDEX('Saturation Data'!M:M,MATCH('Intensity Data'!$B151,'Saturation Data'!$C:$C,0))*INDEX('UEC Data'!M:M,MATCH('Intensity Data'!$B151,'UEC Data'!$C:$C,0))</f>
        <v>2.9442226525451263</v>
      </c>
      <c r="M151" s="7">
        <f>INDEX('Saturation Data'!N:N,MATCH('Intensity Data'!$B151,'Saturation Data'!$C:$C,0))*INDEX('UEC Data'!N:N,MATCH('Intensity Data'!$B151,'UEC Data'!$C:$C,0))</f>
        <v>1.4393062467673534</v>
      </c>
      <c r="N151" s="7">
        <f>INDEX('Saturation Data'!O:O,MATCH('Intensity Data'!$B151,'Saturation Data'!$C:$C,0))*INDEX('UEC Data'!O:O,MATCH('Intensity Data'!$B151,'UEC Data'!$C:$C,0))</f>
        <v>7.5589532344436342E-2</v>
      </c>
      <c r="O151" s="7">
        <f>INDEX('Saturation Data'!P:P,MATCH('Intensity Data'!$B151,'Saturation Data'!$C:$C,0))*INDEX('UEC Data'!P:P,MATCH('Intensity Data'!$B151,'UEC Data'!$C:$C,0))</f>
        <v>0.49078738589440118</v>
      </c>
      <c r="P151" s="7">
        <f>INDEX('Saturation Data'!Q:Q,MATCH('Intensity Data'!$B151,'Saturation Data'!$C:$C,0))*INDEX('UEC Data'!Q:Q,MATCH('Intensity Data'!$B151,'UEC Data'!$C:$C,0))</f>
        <v>0.19088614361249201</v>
      </c>
      <c r="Q151" s="7">
        <f>INDEX('Saturation Data'!R:R,MATCH('Intensity Data'!$B151,'Saturation Data'!$C:$C,0))*INDEX('UEC Data'!R:R,MATCH('Intensity Data'!$B151,'UEC Data'!$C:$C,0))</f>
        <v>0.38623429712600005</v>
      </c>
      <c r="R151" s="7">
        <f>INDEX('Saturation Data'!S:S,MATCH('Intensity Data'!$B151,'Saturation Data'!$C:$C,0))*INDEX('UEC Data'!S:S,MATCH('Intensity Data'!$B151,'UEC Data'!$C:$C,0))</f>
        <v>0.11940156392988958</v>
      </c>
      <c r="S151" s="7">
        <f>INDEX('Saturation Data'!T:T,MATCH('Intensity Data'!$B151,'Saturation Data'!$C:$C,0))*INDEX('UEC Data'!T:T,MATCH('Intensity Data'!$B151,'UEC Data'!$C:$C,0))</f>
        <v>0.21009415939782902</v>
      </c>
      <c r="T151" s="7">
        <f>INDEX('Saturation Data'!U:U,MATCH('Intensity Data'!$B151,'Saturation Data'!$C:$C,0))*INDEX('UEC Data'!U:U,MATCH('Intensity Data'!$B151,'UEC Data'!$C:$C,0))</f>
        <v>0.28231909391222504</v>
      </c>
      <c r="U151" s="7">
        <f>INDEX('Saturation Data'!V:V,MATCH('Intensity Data'!$B151,'Saturation Data'!$C:$C,0))*INDEX('UEC Data'!V:V,MATCH('Intensity Data'!$B151,'UEC Data'!$C:$C,0))</f>
        <v>0.1630219260967726</v>
      </c>
      <c r="V151" t="str">
        <f t="shared" si="50"/>
        <v>Water Heating</v>
      </c>
      <c r="AP151" s="5" t="s">
        <v>80</v>
      </c>
      <c r="AQ151" s="5" t="s">
        <v>16</v>
      </c>
      <c r="AR151" s="5" t="s">
        <v>17</v>
      </c>
      <c r="AS151" s="2">
        <f t="shared" si="34"/>
        <v>5.4461028791692678E-2</v>
      </c>
      <c r="AT151" s="2">
        <f t="shared" si="35"/>
        <v>-0.46049023480325935</v>
      </c>
      <c r="AU151" s="2">
        <f t="shared" si="36"/>
        <v>-0.53046082787019055</v>
      </c>
      <c r="AV151" s="2">
        <f t="shared" si="37"/>
        <v>-0.45627595135381427</v>
      </c>
      <c r="AW151" s="2">
        <f t="shared" si="38"/>
        <v>-0.3851474222694059</v>
      </c>
      <c r="AX151" s="2">
        <f t="shared" si="39"/>
        <v>9.7373561243929929E-2</v>
      </c>
      <c r="AY151" s="2">
        <f t="shared" si="40"/>
        <v>-0.44427847047763702</v>
      </c>
      <c r="AZ151" s="2">
        <f t="shared" si="41"/>
        <v>-0.61934379676290718</v>
      </c>
      <c r="BA151" s="2">
        <f t="shared" si="42"/>
        <v>-0.61934379676290718</v>
      </c>
      <c r="BB151" s="2">
        <f t="shared" si="43"/>
        <v>-0.74142799999999998</v>
      </c>
      <c r="BC151" s="2">
        <f t="shared" si="44"/>
        <v>2.7282798616194315E-2</v>
      </c>
      <c r="BD151" s="2">
        <f t="shared" si="45"/>
        <v>2.7282798616194315E-2</v>
      </c>
      <c r="BE151" s="2">
        <f t="shared" si="46"/>
        <v>-3.7399181473470544E-2</v>
      </c>
      <c r="BF151" s="2">
        <f t="shared" si="47"/>
        <v>-0.75734829576597273</v>
      </c>
      <c r="BG151" s="2" t="str">
        <f>IFERROR(#REF!/#REF!-1,"NA")</f>
        <v>NA</v>
      </c>
    </row>
    <row r="152" spans="1:59" x14ac:dyDescent="0.2">
      <c r="A152" t="str">
        <f t="shared" si="48"/>
        <v/>
      </c>
      <c r="B152" t="str">
        <f t="shared" si="49"/>
        <v>ID2021 CPAInterior Lighting_General Service Lighting</v>
      </c>
      <c r="C152" t="s">
        <v>119</v>
      </c>
      <c r="D152" t="s">
        <v>114</v>
      </c>
      <c r="E152" s="3" t="s">
        <v>81</v>
      </c>
      <c r="F152" s="3" t="s">
        <v>18</v>
      </c>
      <c r="G152" s="3" t="s">
        <v>19</v>
      </c>
      <c r="H152" s="7">
        <f>INDEX('Saturation Data'!I:I,MATCH('Intensity Data'!$B152,'Saturation Data'!$C:$C,0))*INDEX('UEC Data'!I:I,MATCH('Intensity Data'!$B152,'UEC Data'!$C:$C,0))</f>
        <v>0.37247216614194351</v>
      </c>
      <c r="I152" s="7">
        <f>INDEX('Saturation Data'!J:J,MATCH('Intensity Data'!$B152,'Saturation Data'!$C:$C,0))*INDEX('UEC Data'!J:J,MATCH('Intensity Data'!$B152,'UEC Data'!$C:$C,0))</f>
        <v>0.2993321771540709</v>
      </c>
      <c r="J152" s="7">
        <f>INDEX('Saturation Data'!K:K,MATCH('Intensity Data'!$B152,'Saturation Data'!$C:$C,0))*INDEX('UEC Data'!K:K,MATCH('Intensity Data'!$B152,'UEC Data'!$C:$C,0))</f>
        <v>0.66475542045134894</v>
      </c>
      <c r="K152" s="7">
        <f>INDEX('Saturation Data'!L:L,MATCH('Intensity Data'!$B152,'Saturation Data'!$C:$C,0))*INDEX('UEC Data'!L:L,MATCH('Intensity Data'!$B152,'UEC Data'!$C:$C,0))</f>
        <v>0.41328544232008207</v>
      </c>
      <c r="L152" s="7">
        <f>INDEX('Saturation Data'!M:M,MATCH('Intensity Data'!$B152,'Saturation Data'!$C:$C,0))*INDEX('UEC Data'!M:M,MATCH('Intensity Data'!$B152,'UEC Data'!$C:$C,0))</f>
        <v>2.9041093362009973</v>
      </c>
      <c r="M152" s="7">
        <f>INDEX('Saturation Data'!N:N,MATCH('Intensity Data'!$B152,'Saturation Data'!$C:$C,0))*INDEX('UEC Data'!N:N,MATCH('Intensity Data'!$B152,'UEC Data'!$C:$C,0))</f>
        <v>0.49829576475338133</v>
      </c>
      <c r="N152" s="7">
        <f>INDEX('Saturation Data'!O:O,MATCH('Intensity Data'!$B152,'Saturation Data'!$C:$C,0))*INDEX('UEC Data'!O:O,MATCH('Intensity Data'!$B152,'UEC Data'!$C:$C,0))</f>
        <v>3.3020475193161194</v>
      </c>
      <c r="O152" s="7">
        <f>INDEX('Saturation Data'!P:P,MATCH('Intensity Data'!$B152,'Saturation Data'!$C:$C,0))*INDEX('UEC Data'!P:P,MATCH('Intensity Data'!$B152,'UEC Data'!$C:$C,0))</f>
        <v>0.22924923337210532</v>
      </c>
      <c r="P152" s="7">
        <f>INDEX('Saturation Data'!Q:Q,MATCH('Intensity Data'!$B152,'Saturation Data'!$C:$C,0))*INDEX('UEC Data'!Q:Q,MATCH('Intensity Data'!$B152,'UEC Data'!$C:$C,0))</f>
        <v>0.16505944802791583</v>
      </c>
      <c r="Q152" s="7">
        <f>INDEX('Saturation Data'!R:R,MATCH('Intensity Data'!$B152,'Saturation Data'!$C:$C,0))*INDEX('UEC Data'!R:R,MATCH('Intensity Data'!$B152,'UEC Data'!$C:$C,0))</f>
        <v>1.996509408235615</v>
      </c>
      <c r="R152" s="7">
        <f>INDEX('Saturation Data'!S:S,MATCH('Intensity Data'!$B152,'Saturation Data'!$C:$C,0))*INDEX('UEC Data'!S:S,MATCH('Intensity Data'!$B152,'UEC Data'!$C:$C,0))</f>
        <v>0.17377788197782101</v>
      </c>
      <c r="S152" s="7">
        <f>INDEX('Saturation Data'!T:T,MATCH('Intensity Data'!$B152,'Saturation Data'!$C:$C,0))*INDEX('UEC Data'!T:T,MATCH('Intensity Data'!$B152,'UEC Data'!$C:$C,0))</f>
        <v>0.17377788197782101</v>
      </c>
      <c r="T152" s="7">
        <f>INDEX('Saturation Data'!U:U,MATCH('Intensity Data'!$B152,'Saturation Data'!$C:$C,0))*INDEX('UEC Data'!U:U,MATCH('Intensity Data'!$B152,'UEC Data'!$C:$C,0))</f>
        <v>0.39109577444904076</v>
      </c>
      <c r="U152" s="7">
        <f>INDEX('Saturation Data'!V:V,MATCH('Intensity Data'!$B152,'Saturation Data'!$C:$C,0))*INDEX('UEC Data'!V:V,MATCH('Intensity Data'!$B152,'UEC Data'!$C:$C,0))</f>
        <v>0.74256180740325817</v>
      </c>
      <c r="V152" t="str">
        <f t="shared" si="50"/>
        <v>Interior Lighting</v>
      </c>
      <c r="AP152" s="5" t="s">
        <v>81</v>
      </c>
      <c r="AQ152" s="5" t="s">
        <v>18</v>
      </c>
      <c r="AR152" s="5" t="s">
        <v>19</v>
      </c>
      <c r="AS152" s="2">
        <f t="shared" si="34"/>
        <v>0.49861845484782674</v>
      </c>
      <c r="AT152" s="2">
        <f t="shared" si="35"/>
        <v>0.21427188965508437</v>
      </c>
      <c r="AU152" s="2">
        <f t="shared" si="36"/>
        <v>0.33537355829005722</v>
      </c>
      <c r="AV152" s="2">
        <f t="shared" si="37"/>
        <v>0.25790272386772717</v>
      </c>
      <c r="AW152" s="2">
        <f t="shared" si="38"/>
        <v>1.1668913474564206</v>
      </c>
      <c r="AX152" s="2">
        <f t="shared" si="39"/>
        <v>0.30570018950254552</v>
      </c>
      <c r="AY152" s="2">
        <f t="shared" si="40"/>
        <v>5.0152513718046734</v>
      </c>
      <c r="AZ152" s="2">
        <f t="shared" si="41"/>
        <v>1.425703612528757</v>
      </c>
      <c r="BA152" s="2">
        <f t="shared" si="42"/>
        <v>1.4862285445098822E-2</v>
      </c>
      <c r="BB152" s="2">
        <f t="shared" si="43"/>
        <v>1.4691778850677042</v>
      </c>
      <c r="BC152" s="2">
        <f t="shared" si="44"/>
        <v>1.3990137367068511</v>
      </c>
      <c r="BD152" s="2">
        <f t="shared" si="45"/>
        <v>1.3990137367068511</v>
      </c>
      <c r="BE152" s="2">
        <f t="shared" si="46"/>
        <v>-0.17561444828433348</v>
      </c>
      <c r="BF152" s="2">
        <f t="shared" si="47"/>
        <v>0.97265217039890017</v>
      </c>
      <c r="BG152" s="2" t="str">
        <f>IFERROR(#REF!/#REF!-1,"NA")</f>
        <v>NA</v>
      </c>
    </row>
    <row r="153" spans="1:59" x14ac:dyDescent="0.2">
      <c r="A153" t="str">
        <f t="shared" si="48"/>
        <v/>
      </c>
      <c r="B153" t="str">
        <f t="shared" si="49"/>
        <v>ID2021 CPAInterior Lighting_Exempted Lighting</v>
      </c>
      <c r="C153" t="s">
        <v>119</v>
      </c>
      <c r="D153" t="s">
        <v>114</v>
      </c>
      <c r="E153" s="3" t="s">
        <v>82</v>
      </c>
      <c r="F153" s="3" t="s">
        <v>18</v>
      </c>
      <c r="G153" s="3" t="s">
        <v>20</v>
      </c>
      <c r="H153" s="7">
        <f>INDEX('Saturation Data'!I:I,MATCH('Intensity Data'!$B153,'Saturation Data'!$C:$C,0))*INDEX('UEC Data'!I:I,MATCH('Intensity Data'!$B153,'UEC Data'!$C:$C,0))</f>
        <v>7.599164207762138E-2</v>
      </c>
      <c r="I153" s="7">
        <f>INDEX('Saturation Data'!J:J,MATCH('Intensity Data'!$B153,'Saturation Data'!$C:$C,0))*INDEX('UEC Data'!J:J,MATCH('Intensity Data'!$B153,'UEC Data'!$C:$C,0))</f>
        <v>6.1069646906015712E-2</v>
      </c>
      <c r="J153" s="7">
        <f>INDEX('Saturation Data'!K:K,MATCH('Intensity Data'!$B153,'Saturation Data'!$C:$C,0))*INDEX('UEC Data'!K:K,MATCH('Intensity Data'!$B153,'UEC Data'!$C:$C,0))</f>
        <v>0.14762522254385085</v>
      </c>
      <c r="K153" s="7">
        <f>INDEX('Saturation Data'!L:L,MATCH('Intensity Data'!$B153,'Saturation Data'!$C:$C,0))*INDEX('UEC Data'!L:L,MATCH('Intensity Data'!$B153,'UEC Data'!$C:$C,0))</f>
        <v>9.1780154805223071E-2</v>
      </c>
      <c r="L153" s="7">
        <f>INDEX('Saturation Data'!M:M,MATCH('Intensity Data'!$B153,'Saturation Data'!$C:$C,0))*INDEX('UEC Data'!M:M,MATCH('Intensity Data'!$B153,'UEC Data'!$C:$C,0))</f>
        <v>0.75557978296998729</v>
      </c>
      <c r="M153" s="7">
        <f>INDEX('Saturation Data'!N:N,MATCH('Intensity Data'!$B153,'Saturation Data'!$C:$C,0))*INDEX('UEC Data'!N:N,MATCH('Intensity Data'!$B153,'UEC Data'!$C:$C,0))</f>
        <v>0.13401537177848055</v>
      </c>
      <c r="N153" s="7">
        <f>INDEX('Saturation Data'!O:O,MATCH('Intensity Data'!$B153,'Saturation Data'!$C:$C,0))*INDEX('UEC Data'!O:O,MATCH('Intensity Data'!$B153,'UEC Data'!$C:$C,0))</f>
        <v>0.79895816457204283</v>
      </c>
      <c r="O153" s="7">
        <f>INDEX('Saturation Data'!P:P,MATCH('Intensity Data'!$B153,'Saturation Data'!$C:$C,0))*INDEX('UEC Data'!P:P,MATCH('Intensity Data'!$B153,'UEC Data'!$C:$C,0))</f>
        <v>3.6782277677910535E-2</v>
      </c>
      <c r="P153" s="7">
        <f>INDEX('Saturation Data'!Q:Q,MATCH('Intensity Data'!$B153,'Saturation Data'!$C:$C,0))*INDEX('UEC Data'!Q:Q,MATCH('Intensity Data'!$B153,'UEC Data'!$C:$C,0))</f>
        <v>2.6483239928095585E-2</v>
      </c>
      <c r="Q153" s="7">
        <f>INDEX('Saturation Data'!R:R,MATCH('Intensity Data'!$B153,'Saturation Data'!$C:$C,0))*INDEX('UEC Data'!R:R,MATCH('Intensity Data'!$B153,'UEC Data'!$C:$C,0))</f>
        <v>0.40656667575674943</v>
      </c>
      <c r="R153" s="7">
        <f>INDEX('Saturation Data'!S:S,MATCH('Intensity Data'!$B153,'Saturation Data'!$C:$C,0))*INDEX('UEC Data'!S:S,MATCH('Intensity Data'!$B153,'UEC Data'!$C:$C,0))</f>
        <v>4.1877757719269444E-2</v>
      </c>
      <c r="S153" s="7">
        <f>INDEX('Saturation Data'!T:T,MATCH('Intensity Data'!$B153,'Saturation Data'!$C:$C,0))*INDEX('UEC Data'!T:T,MATCH('Intensity Data'!$B153,'UEC Data'!$C:$C,0))</f>
        <v>4.1877757719269444E-2</v>
      </c>
      <c r="T153" s="7">
        <f>INDEX('Saturation Data'!U:U,MATCH('Intensity Data'!$B153,'Saturation Data'!$C:$C,0))*INDEX('UEC Data'!U:U,MATCH('Intensity Data'!$B153,'UEC Data'!$C:$C,0))</f>
        <v>7.9791224181502446E-2</v>
      </c>
      <c r="U153" s="7">
        <f>INDEX('Saturation Data'!V:V,MATCH('Intensity Data'!$B153,'Saturation Data'!$C:$C,0))*INDEX('UEC Data'!V:V,MATCH('Intensity Data'!$B153,'UEC Data'!$C:$C,0))</f>
        <v>0.14164339261541331</v>
      </c>
      <c r="V153" t="str">
        <f t="shared" si="50"/>
        <v>Interior Lighting</v>
      </c>
      <c r="AP153" s="5" t="s">
        <v>82</v>
      </c>
      <c r="AQ153" s="5" t="s">
        <v>18</v>
      </c>
      <c r="AR153" s="5" t="s">
        <v>20</v>
      </c>
      <c r="AS153" s="2">
        <f t="shared" si="34"/>
        <v>-0.26216710399209786</v>
      </c>
      <c r="AT153" s="2">
        <f t="shared" si="35"/>
        <v>-0.53987717805397395</v>
      </c>
      <c r="AU153" s="2">
        <f t="shared" si="36"/>
        <v>-0.68830663594179076</v>
      </c>
      <c r="AV153" s="2">
        <f t="shared" si="37"/>
        <v>-0.70638932512459363</v>
      </c>
      <c r="AW153" s="2">
        <f t="shared" si="38"/>
        <v>-0.19557811253775059</v>
      </c>
      <c r="AX153" s="2">
        <f t="shared" si="39"/>
        <v>-0.54597974132079119</v>
      </c>
      <c r="AY153" s="2">
        <f t="shared" si="40"/>
        <v>2.5003788011238348</v>
      </c>
      <c r="AZ153" s="2">
        <f t="shared" si="41"/>
        <v>-9.03131675696488E-2</v>
      </c>
      <c r="BA153" s="2">
        <f t="shared" si="42"/>
        <v>-0.8542704287820071</v>
      </c>
      <c r="BB153" s="2">
        <f t="shared" si="43"/>
        <v>-5.0489558128182899E-2</v>
      </c>
      <c r="BC153" s="2">
        <f t="shared" si="44"/>
        <v>0.16924642948832891</v>
      </c>
      <c r="BD153" s="2">
        <f t="shared" si="45"/>
        <v>0.16924642948832891</v>
      </c>
      <c r="BE153" s="2">
        <f t="shared" si="46"/>
        <v>-0.70056707102303262</v>
      </c>
      <c r="BF153" s="2">
        <f t="shared" si="47"/>
        <v>-0.38062921622954793</v>
      </c>
      <c r="BG153" s="2" t="str">
        <f>IFERROR(#REF!/#REF!-1,"NA")</f>
        <v>NA</v>
      </c>
    </row>
    <row r="154" spans="1:59" x14ac:dyDescent="0.2">
      <c r="A154" t="str">
        <f t="shared" si="48"/>
        <v/>
      </c>
      <c r="B154" t="str">
        <f t="shared" si="49"/>
        <v>ID2021 CPAInterior Lighting_High-Bay Lighting</v>
      </c>
      <c r="C154" t="s">
        <v>119</v>
      </c>
      <c r="D154" t="s">
        <v>114</v>
      </c>
      <c r="E154" s="3" t="s">
        <v>83</v>
      </c>
      <c r="F154" s="3" t="s">
        <v>18</v>
      </c>
      <c r="G154" s="3" t="s">
        <v>21</v>
      </c>
      <c r="H154" s="7">
        <f>INDEX('Saturation Data'!I:I,MATCH('Intensity Data'!$B154,'Saturation Data'!$C:$C,0))*INDEX('UEC Data'!I:I,MATCH('Intensity Data'!$B154,'UEC Data'!$C:$C,0))</f>
        <v>0.54122451054829301</v>
      </c>
      <c r="I154" s="7">
        <f>INDEX('Saturation Data'!J:J,MATCH('Intensity Data'!$B154,'Saturation Data'!$C:$C,0))*INDEX('UEC Data'!J:J,MATCH('Intensity Data'!$B154,'UEC Data'!$C:$C,0))</f>
        <v>0.36320888996712453</v>
      </c>
      <c r="J154" s="7">
        <f>INDEX('Saturation Data'!K:K,MATCH('Intensity Data'!$B154,'Saturation Data'!$C:$C,0))*INDEX('UEC Data'!K:K,MATCH('Intensity Data'!$B154,'UEC Data'!$C:$C,0))</f>
        <v>1.1317917596222062</v>
      </c>
      <c r="K154" s="7">
        <f>INDEX('Saturation Data'!L:L,MATCH('Intensity Data'!$B154,'Saturation Data'!$C:$C,0))*INDEX('UEC Data'!L:L,MATCH('Intensity Data'!$B154,'UEC Data'!$C:$C,0))</f>
        <v>0.70364685055459553</v>
      </c>
      <c r="L154" s="7">
        <f>INDEX('Saturation Data'!M:M,MATCH('Intensity Data'!$B154,'Saturation Data'!$C:$C,0))*INDEX('UEC Data'!M:M,MATCH('Intensity Data'!$B154,'UEC Data'!$C:$C,0))</f>
        <v>0.77224193391109752</v>
      </c>
      <c r="M154" s="7">
        <f>INDEX('Saturation Data'!N:N,MATCH('Intensity Data'!$B154,'Saturation Data'!$C:$C,0))*INDEX('UEC Data'!N:N,MATCH('Intensity Data'!$B154,'UEC Data'!$C:$C,0))</f>
        <v>1.5630835857126379</v>
      </c>
      <c r="N154" s="7">
        <f>INDEX('Saturation Data'!O:O,MATCH('Intensity Data'!$B154,'Saturation Data'!$C:$C,0))*INDEX('UEC Data'!O:O,MATCH('Intensity Data'!$B154,'UEC Data'!$C:$C,0))</f>
        <v>0.41408542717869407</v>
      </c>
      <c r="O154" s="7">
        <f>INDEX('Saturation Data'!P:P,MATCH('Intensity Data'!$B154,'Saturation Data'!$C:$C,0))*INDEX('UEC Data'!P:P,MATCH('Intensity Data'!$B154,'UEC Data'!$C:$C,0))</f>
        <v>0.74630482466494474</v>
      </c>
      <c r="P154" s="7">
        <f>INDEX('Saturation Data'!Q:Q,MATCH('Intensity Data'!$B154,'Saturation Data'!$C:$C,0))*INDEX('UEC Data'!Q:Q,MATCH('Intensity Data'!$B154,'UEC Data'!$C:$C,0))</f>
        <v>0.66473207451363703</v>
      </c>
      <c r="Q154" s="7">
        <f>INDEX('Saturation Data'!R:R,MATCH('Intensity Data'!$B154,'Saturation Data'!$C:$C,0))*INDEX('UEC Data'!R:R,MATCH('Intensity Data'!$B154,'UEC Data'!$C:$C,0))</f>
        <v>0.21115815936523363</v>
      </c>
      <c r="R154" s="7">
        <f>INDEX('Saturation Data'!S:S,MATCH('Intensity Data'!$B154,'Saturation Data'!$C:$C,0))*INDEX('UEC Data'!S:S,MATCH('Intensity Data'!$B154,'UEC Data'!$C:$C,0))</f>
        <v>0.6613401553001963</v>
      </c>
      <c r="S154" s="7">
        <f>INDEX('Saturation Data'!T:T,MATCH('Intensity Data'!$B154,'Saturation Data'!$C:$C,0))*INDEX('UEC Data'!T:T,MATCH('Intensity Data'!$B154,'UEC Data'!$C:$C,0))</f>
        <v>0.6613401553001963</v>
      </c>
      <c r="T154" s="7">
        <f>INDEX('Saturation Data'!U:U,MATCH('Intensity Data'!$B154,'Saturation Data'!$C:$C,0))*INDEX('UEC Data'!U:U,MATCH('Intensity Data'!$B154,'UEC Data'!$C:$C,0))</f>
        <v>0.52727465502750082</v>
      </c>
      <c r="U154" s="7">
        <f>INDEX('Saturation Data'!V:V,MATCH('Intensity Data'!$B154,'Saturation Data'!$C:$C,0))*INDEX('UEC Data'!V:V,MATCH('Intensity Data'!$B154,'UEC Data'!$C:$C,0))</f>
        <v>0.88671988435732074</v>
      </c>
      <c r="V154" t="str">
        <f t="shared" si="50"/>
        <v>Interior Lighting</v>
      </c>
      <c r="AP154" s="5" t="s">
        <v>83</v>
      </c>
      <c r="AQ154" s="5" t="s">
        <v>18</v>
      </c>
      <c r="AR154" s="5" t="s">
        <v>21</v>
      </c>
      <c r="AS154" s="2">
        <f t="shared" si="34"/>
        <v>-0.46400529187809081</v>
      </c>
      <c r="AT154" s="2">
        <f t="shared" si="35"/>
        <v>-0.7594216016629306</v>
      </c>
      <c r="AU154" s="2">
        <f t="shared" si="36"/>
        <v>-0.43148845899057242</v>
      </c>
      <c r="AV154" s="2">
        <f t="shared" si="37"/>
        <v>-0.46447028882186081</v>
      </c>
      <c r="AW154" s="2">
        <f t="shared" si="38"/>
        <v>-0.73543883262064647</v>
      </c>
      <c r="AX154" s="2">
        <f t="shared" si="39"/>
        <v>-0.22629254145402977</v>
      </c>
      <c r="AY154" s="2">
        <f t="shared" si="40"/>
        <v>-0.84034809021609902</v>
      </c>
      <c r="AZ154" s="2">
        <f t="shared" si="41"/>
        <v>-0.4756438351996487</v>
      </c>
      <c r="BA154" s="2">
        <f t="shared" si="42"/>
        <v>-0.17948550663905549</v>
      </c>
      <c r="BB154" s="2">
        <f t="shared" si="43"/>
        <v>-0.83584030585180447</v>
      </c>
      <c r="BC154" s="2">
        <f t="shared" si="44"/>
        <v>-0.60949399215824152</v>
      </c>
      <c r="BD154" s="2">
        <f t="shared" si="45"/>
        <v>-0.60949399215824152</v>
      </c>
      <c r="BE154" s="2">
        <f t="shared" si="46"/>
        <v>-0.80744946940897422</v>
      </c>
      <c r="BF154" s="2">
        <f t="shared" si="47"/>
        <v>-0.43153336290896904</v>
      </c>
      <c r="BG154" s="2" t="str">
        <f>IFERROR(#REF!/#REF!-1,"NA")</f>
        <v>NA</v>
      </c>
    </row>
    <row r="155" spans="1:59" x14ac:dyDescent="0.2">
      <c r="A155" t="str">
        <f t="shared" si="48"/>
        <v/>
      </c>
      <c r="B155" t="str">
        <f t="shared" si="49"/>
        <v>ID2021 CPAInterior Lighting_Linear Lighting</v>
      </c>
      <c r="C155" t="s">
        <v>119</v>
      </c>
      <c r="D155" t="s">
        <v>114</v>
      </c>
      <c r="E155" s="3" t="s">
        <v>84</v>
      </c>
      <c r="F155" s="3" t="s">
        <v>18</v>
      </c>
      <c r="G155" s="3" t="s">
        <v>22</v>
      </c>
      <c r="H155" s="7">
        <f>INDEX('Saturation Data'!I:I,MATCH('Intensity Data'!$B155,'Saturation Data'!$C:$C,0))*INDEX('UEC Data'!I:I,MATCH('Intensity Data'!$B155,'UEC Data'!$C:$C,0))</f>
        <v>2.6061557666062276</v>
      </c>
      <c r="I155" s="7">
        <f>INDEX('Saturation Data'!J:J,MATCH('Intensity Data'!$B155,'Saturation Data'!$C:$C,0))*INDEX('UEC Data'!J:J,MATCH('Intensity Data'!$B155,'UEC Data'!$C:$C,0))</f>
        <v>1.9978353858714515</v>
      </c>
      <c r="J155" s="7">
        <f>INDEX('Saturation Data'!K:K,MATCH('Intensity Data'!$B155,'Saturation Data'!$C:$C,0))*INDEX('UEC Data'!K:K,MATCH('Intensity Data'!$B155,'UEC Data'!$C:$C,0))</f>
        <v>5.1530087512767855</v>
      </c>
      <c r="K155" s="7">
        <f>INDEX('Saturation Data'!L:L,MATCH('Intensity Data'!$B155,'Saturation Data'!$C:$C,0))*INDEX('UEC Data'!L:L,MATCH('Intensity Data'!$B155,'UEC Data'!$C:$C,0))</f>
        <v>3.2036797828661592</v>
      </c>
      <c r="L155" s="7">
        <f>INDEX('Saturation Data'!M:M,MATCH('Intensity Data'!$B155,'Saturation Data'!$C:$C,0))*INDEX('UEC Data'!M:M,MATCH('Intensity Data'!$B155,'UEC Data'!$C:$C,0))</f>
        <v>2.9248042013484525</v>
      </c>
      <c r="M155" s="7">
        <f>INDEX('Saturation Data'!N:N,MATCH('Intensity Data'!$B155,'Saturation Data'!$C:$C,0))*INDEX('UEC Data'!N:N,MATCH('Intensity Data'!$B155,'UEC Data'!$C:$C,0))</f>
        <v>6.2745862974371702</v>
      </c>
      <c r="N155" s="7">
        <f>INDEX('Saturation Data'!O:O,MATCH('Intensity Data'!$B155,'Saturation Data'!$C:$C,0))*INDEX('UEC Data'!O:O,MATCH('Intensity Data'!$B155,'UEC Data'!$C:$C,0))</f>
        <v>2.554589788367251</v>
      </c>
      <c r="O155" s="7">
        <f>INDEX('Saturation Data'!P:P,MATCH('Intensity Data'!$B155,'Saturation Data'!$C:$C,0))*INDEX('UEC Data'!P:P,MATCH('Intensity Data'!$B155,'UEC Data'!$C:$C,0))</f>
        <v>3.4186960459566769</v>
      </c>
      <c r="P155" s="7">
        <f>INDEX('Saturation Data'!Q:Q,MATCH('Intensity Data'!$B155,'Saturation Data'!$C:$C,0))*INDEX('UEC Data'!Q:Q,MATCH('Intensity Data'!$B155,'UEC Data'!$C:$C,0))</f>
        <v>2.5910845124484423</v>
      </c>
      <c r="Q155" s="7">
        <f>INDEX('Saturation Data'!R:R,MATCH('Intensity Data'!$B155,'Saturation Data'!$C:$C,0))*INDEX('UEC Data'!R:R,MATCH('Intensity Data'!$B155,'UEC Data'!$C:$C,0))</f>
        <v>0.61074610807244245</v>
      </c>
      <c r="R155" s="7">
        <f>INDEX('Saturation Data'!S:S,MATCH('Intensity Data'!$B155,'Saturation Data'!$C:$C,0))*INDEX('UEC Data'!S:S,MATCH('Intensity Data'!$B155,'UEC Data'!$C:$C,0))</f>
        <v>1.9243613180253121</v>
      </c>
      <c r="S155" s="7">
        <f>INDEX('Saturation Data'!T:T,MATCH('Intensity Data'!$B155,'Saturation Data'!$C:$C,0))*INDEX('UEC Data'!T:T,MATCH('Intensity Data'!$B155,'UEC Data'!$C:$C,0))</f>
        <v>1.9243613180253121</v>
      </c>
      <c r="T155" s="7">
        <f>INDEX('Saturation Data'!U:U,MATCH('Intensity Data'!$B155,'Saturation Data'!$C:$C,0))*INDEX('UEC Data'!U:U,MATCH('Intensity Data'!$B155,'UEC Data'!$C:$C,0))</f>
        <v>2.6812593684839907</v>
      </c>
      <c r="U155" s="7">
        <f>INDEX('Saturation Data'!V:V,MATCH('Intensity Data'!$B155,'Saturation Data'!$C:$C,0))*INDEX('UEC Data'!V:V,MATCH('Intensity Data'!$B155,'UEC Data'!$C:$C,0))</f>
        <v>2.7190993624129263</v>
      </c>
      <c r="V155" t="str">
        <f t="shared" si="50"/>
        <v>Interior Lighting</v>
      </c>
      <c r="AP155" s="5" t="s">
        <v>84</v>
      </c>
      <c r="AQ155" s="5" t="s">
        <v>18</v>
      </c>
      <c r="AR155" s="5" t="s">
        <v>22</v>
      </c>
      <c r="AS155" s="2">
        <f t="shared" si="34"/>
        <v>0.51112070924832786</v>
      </c>
      <c r="AT155" s="2">
        <f t="shared" si="35"/>
        <v>0.29598302787247932</v>
      </c>
      <c r="AU155" s="2">
        <f t="shared" si="36"/>
        <v>0.71577189767630123</v>
      </c>
      <c r="AV155" s="2">
        <f t="shared" si="37"/>
        <v>0.6162324993063244</v>
      </c>
      <c r="AW155" s="2">
        <f t="shared" si="38"/>
        <v>0.56620696347534394</v>
      </c>
      <c r="AX155" s="2">
        <f t="shared" si="39"/>
        <v>0.25225049108261954</v>
      </c>
      <c r="AY155" s="2">
        <f t="shared" si="40"/>
        <v>-0.36727411347516814</v>
      </c>
      <c r="AZ155" s="2">
        <f t="shared" si="41"/>
        <v>0.56286452660446717</v>
      </c>
      <c r="BA155" s="2">
        <f t="shared" si="42"/>
        <v>0.71288466894106461</v>
      </c>
      <c r="BB155" s="2">
        <f t="shared" si="43"/>
        <v>0.33981238373578937</v>
      </c>
      <c r="BC155" s="2">
        <f t="shared" si="44"/>
        <v>5.8356138842203178</v>
      </c>
      <c r="BD155" s="2">
        <f t="shared" si="45"/>
        <v>5.8356138842203178</v>
      </c>
      <c r="BE155" s="2">
        <f t="shared" si="46"/>
        <v>-0.31375770713143514</v>
      </c>
      <c r="BF155" s="2">
        <f t="shared" si="47"/>
        <v>0.85709283169919548</v>
      </c>
      <c r="BG155" s="2" t="str">
        <f>IFERROR(#REF!/#REF!-1,"NA")</f>
        <v>NA</v>
      </c>
    </row>
    <row r="156" spans="1:59" x14ac:dyDescent="0.2">
      <c r="A156" t="str">
        <f t="shared" si="48"/>
        <v/>
      </c>
      <c r="B156" t="str">
        <f t="shared" si="49"/>
        <v>ID2021 CPAExterior Lighting_General Service Lighting</v>
      </c>
      <c r="C156" t="s">
        <v>119</v>
      </c>
      <c r="D156" t="s">
        <v>114</v>
      </c>
      <c r="E156" s="3" t="s">
        <v>85</v>
      </c>
      <c r="F156" s="3" t="s">
        <v>23</v>
      </c>
      <c r="G156" s="3" t="s">
        <v>19</v>
      </c>
      <c r="H156" s="7">
        <f>INDEX('Saturation Data'!I:I,MATCH('Intensity Data'!$B156,'Saturation Data'!$C:$C,0))*INDEX('UEC Data'!I:I,MATCH('Intensity Data'!$B156,'UEC Data'!$C:$C,0))</f>
        <v>0.15845128507119696</v>
      </c>
      <c r="I156" s="7">
        <f>INDEX('Saturation Data'!J:J,MATCH('Intensity Data'!$B156,'Saturation Data'!$C:$C,0))*INDEX('UEC Data'!J:J,MATCH('Intensity Data'!$B156,'UEC Data'!$C:$C,0))</f>
        <v>0.23864923693397974</v>
      </c>
      <c r="J156" s="7">
        <f>INDEX('Saturation Data'!K:K,MATCH('Intensity Data'!$B156,'Saturation Data'!$C:$C,0))*INDEX('UEC Data'!K:K,MATCH('Intensity Data'!$B156,'UEC Data'!$C:$C,0))</f>
        <v>1.4047004098649973</v>
      </c>
      <c r="K156" s="7">
        <f>INDEX('Saturation Data'!L:L,MATCH('Intensity Data'!$B156,'Saturation Data'!$C:$C,0))*INDEX('UEC Data'!L:L,MATCH('Intensity Data'!$B156,'UEC Data'!$C:$C,0))</f>
        <v>1.1852159708235914</v>
      </c>
      <c r="L156" s="7">
        <f>INDEX('Saturation Data'!M:M,MATCH('Intensity Data'!$B156,'Saturation Data'!$C:$C,0))*INDEX('UEC Data'!M:M,MATCH('Intensity Data'!$B156,'UEC Data'!$C:$C,0))</f>
        <v>0.98165544033487351</v>
      </c>
      <c r="M156" s="7">
        <f>INDEX('Saturation Data'!N:N,MATCH('Intensity Data'!$B156,'Saturation Data'!$C:$C,0))*INDEX('UEC Data'!N:N,MATCH('Intensity Data'!$B156,'UEC Data'!$C:$C,0))</f>
        <v>1.1534633797025637</v>
      </c>
      <c r="N156" s="7">
        <f>INDEX('Saturation Data'!O:O,MATCH('Intensity Data'!$B156,'Saturation Data'!$C:$C,0))*INDEX('UEC Data'!O:O,MATCH('Intensity Data'!$B156,'UEC Data'!$C:$C,0))</f>
        <v>0.17205887602182451</v>
      </c>
      <c r="O156" s="7">
        <f>INDEX('Saturation Data'!P:P,MATCH('Intensity Data'!$B156,'Saturation Data'!$C:$C,0))*INDEX('UEC Data'!P:P,MATCH('Intensity Data'!$B156,'UEC Data'!$C:$C,0))</f>
        <v>0.50364492336610389</v>
      </c>
      <c r="P156" s="7">
        <f>INDEX('Saturation Data'!Q:Q,MATCH('Intensity Data'!$B156,'Saturation Data'!$C:$C,0))*INDEX('UEC Data'!Q:Q,MATCH('Intensity Data'!$B156,'UEC Data'!$C:$C,0))</f>
        <v>0.40883734916890108</v>
      </c>
      <c r="Q156" s="7">
        <f>INDEX('Saturation Data'!R:R,MATCH('Intensity Data'!$B156,'Saturation Data'!$C:$C,0))*INDEX('UEC Data'!R:R,MATCH('Intensity Data'!$B156,'UEC Data'!$C:$C,0))</f>
        <v>0.21247170923213402</v>
      </c>
      <c r="R156" s="7">
        <f>INDEX('Saturation Data'!S:S,MATCH('Intensity Data'!$B156,'Saturation Data'!$C:$C,0))*INDEX('UEC Data'!S:S,MATCH('Intensity Data'!$B156,'UEC Data'!$C:$C,0))</f>
        <v>0.32819515510574104</v>
      </c>
      <c r="S156" s="7">
        <f>INDEX('Saturation Data'!T:T,MATCH('Intensity Data'!$B156,'Saturation Data'!$C:$C,0))*INDEX('UEC Data'!T:T,MATCH('Intensity Data'!$B156,'UEC Data'!$C:$C,0))</f>
        <v>0.32819515510574104</v>
      </c>
      <c r="T156" s="7">
        <f>INDEX('Saturation Data'!U:U,MATCH('Intensity Data'!$B156,'Saturation Data'!$C:$C,0))*INDEX('UEC Data'!U:U,MATCH('Intensity Data'!$B156,'UEC Data'!$C:$C,0))</f>
        <v>0.20106832393394614</v>
      </c>
      <c r="U156" s="7">
        <f>INDEX('Saturation Data'!V:V,MATCH('Intensity Data'!$B156,'Saturation Data'!$C:$C,0))*INDEX('UEC Data'!V:V,MATCH('Intensity Data'!$B156,'UEC Data'!$C:$C,0))</f>
        <v>0.46093070162825411</v>
      </c>
      <c r="V156" t="str">
        <f t="shared" si="50"/>
        <v>Exterior Lighting</v>
      </c>
      <c r="AP156" s="5" t="s">
        <v>85</v>
      </c>
      <c r="AQ156" s="5" t="s">
        <v>23</v>
      </c>
      <c r="AR156" s="5" t="s">
        <v>19</v>
      </c>
      <c r="AS156" s="2">
        <f t="shared" si="34"/>
        <v>0.65894883853562125</v>
      </c>
      <c r="AT156" s="2">
        <f t="shared" si="35"/>
        <v>0.46924268606126551</v>
      </c>
      <c r="AU156" s="2">
        <f t="shared" si="36"/>
        <v>4.9035381141067713</v>
      </c>
      <c r="AV156" s="2">
        <f t="shared" si="37"/>
        <v>3.9811102837775882</v>
      </c>
      <c r="AW156" s="2">
        <f t="shared" si="38"/>
        <v>2.5543771904252024</v>
      </c>
      <c r="AX156" s="2">
        <f t="shared" si="39"/>
        <v>2.1865283109896434</v>
      </c>
      <c r="AY156" s="2">
        <f t="shared" si="40"/>
        <v>2.8996707586779036</v>
      </c>
      <c r="AZ156" s="2">
        <f t="shared" si="41"/>
        <v>24.16411857903768</v>
      </c>
      <c r="BA156" s="2">
        <f t="shared" si="42"/>
        <v>101.44078823484787</v>
      </c>
      <c r="BB156" s="2">
        <f t="shared" si="43"/>
        <v>4.5793148926168605</v>
      </c>
      <c r="BC156" s="2">
        <f t="shared" si="44"/>
        <v>15.468512780121038</v>
      </c>
      <c r="BD156" s="2">
        <f t="shared" si="45"/>
        <v>15.468512780121038</v>
      </c>
      <c r="BE156" s="2">
        <f t="shared" si="46"/>
        <v>0.83700822433702471</v>
      </c>
      <c r="BF156" s="2">
        <f t="shared" si="47"/>
        <v>3.9628383656695183</v>
      </c>
      <c r="BG156" s="2" t="str">
        <f>IFERROR(#REF!/#REF!-1,"NA")</f>
        <v>NA</v>
      </c>
    </row>
    <row r="157" spans="1:59" x14ac:dyDescent="0.2">
      <c r="A157" t="str">
        <f t="shared" si="48"/>
        <v/>
      </c>
      <c r="B157" t="str">
        <f t="shared" si="49"/>
        <v>ID2021 CPAExterior Lighting_Area Lighting</v>
      </c>
      <c r="C157" t="s">
        <v>119</v>
      </c>
      <c r="D157" t="s">
        <v>114</v>
      </c>
      <c r="E157" s="3" t="s">
        <v>86</v>
      </c>
      <c r="F157" s="3" t="s">
        <v>23</v>
      </c>
      <c r="G157" s="3" t="s">
        <v>24</v>
      </c>
      <c r="H157" s="7">
        <f>INDEX('Saturation Data'!I:I,MATCH('Intensity Data'!$B157,'Saturation Data'!$C:$C,0))*INDEX('UEC Data'!I:I,MATCH('Intensity Data'!$B157,'UEC Data'!$C:$C,0))</f>
        <v>0.50360862378183135</v>
      </c>
      <c r="I157" s="7">
        <f>INDEX('Saturation Data'!J:J,MATCH('Intensity Data'!$B157,'Saturation Data'!$C:$C,0))*INDEX('UEC Data'!J:J,MATCH('Intensity Data'!$B157,'UEC Data'!$C:$C,0))</f>
        <v>0.43464524092232948</v>
      </c>
      <c r="J157" s="7">
        <f>INDEX('Saturation Data'!K:K,MATCH('Intensity Data'!$B157,'Saturation Data'!$C:$C,0))*INDEX('UEC Data'!K:K,MATCH('Intensity Data'!$B157,'UEC Data'!$C:$C,0))</f>
        <v>0.77664876999847299</v>
      </c>
      <c r="K157" s="7">
        <f>INDEX('Saturation Data'!L:L,MATCH('Intensity Data'!$B157,'Saturation Data'!$C:$C,0))*INDEX('UEC Data'!L:L,MATCH('Intensity Data'!$B157,'UEC Data'!$C:$C,0))</f>
        <v>0.6552973996862117</v>
      </c>
      <c r="L157" s="7">
        <f>INDEX('Saturation Data'!M:M,MATCH('Intensity Data'!$B157,'Saturation Data'!$C:$C,0))*INDEX('UEC Data'!M:M,MATCH('Intensity Data'!$B157,'UEC Data'!$C:$C,0))</f>
        <v>1.3066469933251164</v>
      </c>
      <c r="M157" s="7">
        <f>INDEX('Saturation Data'!N:N,MATCH('Intensity Data'!$B157,'Saturation Data'!$C:$C,0))*INDEX('UEC Data'!N:N,MATCH('Intensity Data'!$B157,'UEC Data'!$C:$C,0))</f>
        <v>0.58554295848857152</v>
      </c>
      <c r="N157" s="7">
        <f>INDEX('Saturation Data'!O:O,MATCH('Intensity Data'!$B157,'Saturation Data'!$C:$C,0))*INDEX('UEC Data'!O:O,MATCH('Intensity Data'!$B157,'UEC Data'!$C:$C,0))</f>
        <v>0.39564208330665285</v>
      </c>
      <c r="O157" s="7">
        <f>INDEX('Saturation Data'!P:P,MATCH('Intensity Data'!$B157,'Saturation Data'!$C:$C,0))*INDEX('UEC Data'!P:P,MATCH('Intensity Data'!$B157,'UEC Data'!$C:$C,0))</f>
        <v>0.37842460603938571</v>
      </c>
      <c r="P157" s="7">
        <f>INDEX('Saturation Data'!Q:Q,MATCH('Intensity Data'!$B157,'Saturation Data'!$C:$C,0))*INDEX('UEC Data'!Q:Q,MATCH('Intensity Data'!$B157,'UEC Data'!$C:$C,0))</f>
        <v>0.62730740763931281</v>
      </c>
      <c r="Q157" s="7">
        <f>INDEX('Saturation Data'!R:R,MATCH('Intensity Data'!$B157,'Saturation Data'!$C:$C,0))*INDEX('UEC Data'!R:R,MATCH('Intensity Data'!$B157,'UEC Data'!$C:$C,0))</f>
        <v>0.9763322787880645</v>
      </c>
      <c r="R157" s="7">
        <f>INDEX('Saturation Data'!S:S,MATCH('Intensity Data'!$B157,'Saturation Data'!$C:$C,0))*INDEX('UEC Data'!S:S,MATCH('Intensity Data'!$B157,'UEC Data'!$C:$C,0))</f>
        <v>0.19213895462938912</v>
      </c>
      <c r="S157" s="7">
        <f>INDEX('Saturation Data'!T:T,MATCH('Intensity Data'!$B157,'Saturation Data'!$C:$C,0))*INDEX('UEC Data'!T:T,MATCH('Intensity Data'!$B157,'UEC Data'!$C:$C,0))</f>
        <v>0.19213895462938912</v>
      </c>
      <c r="T157" s="7">
        <f>INDEX('Saturation Data'!U:U,MATCH('Intensity Data'!$B157,'Saturation Data'!$C:$C,0))*INDEX('UEC Data'!U:U,MATCH('Intensity Data'!$B157,'UEC Data'!$C:$C,0))</f>
        <v>0.4927682400849841</v>
      </c>
      <c r="U157" s="7">
        <f>INDEX('Saturation Data'!V:V,MATCH('Intensity Data'!$B157,'Saturation Data'!$C:$C,0))*INDEX('UEC Data'!V:V,MATCH('Intensity Data'!$B157,'UEC Data'!$C:$C,0))</f>
        <v>0.37898394417907205</v>
      </c>
      <c r="V157" t="str">
        <f t="shared" si="50"/>
        <v>Exterior Lighting</v>
      </c>
      <c r="AP157" s="5" t="s">
        <v>86</v>
      </c>
      <c r="AQ157" s="5" t="s">
        <v>23</v>
      </c>
      <c r="AR157" s="5" t="s">
        <v>24</v>
      </c>
      <c r="AS157" s="2">
        <f t="shared" si="34"/>
        <v>-0.60583965415547836</v>
      </c>
      <c r="AT157" s="2">
        <f t="shared" si="35"/>
        <v>-0.72444254093925142</v>
      </c>
      <c r="AU157" s="2">
        <f t="shared" si="36"/>
        <v>-8.0319178814753367E-2</v>
      </c>
      <c r="AV157" s="2">
        <f t="shared" si="37"/>
        <v>-0.224019307124948</v>
      </c>
      <c r="AW157" s="2">
        <f t="shared" si="38"/>
        <v>-0.38970747104275438</v>
      </c>
      <c r="AX157" s="2">
        <f t="shared" si="39"/>
        <v>-0.6716689639661042</v>
      </c>
      <c r="AY157" s="2">
        <f t="shared" si="40"/>
        <v>-0.40442313235240546</v>
      </c>
      <c r="AZ157" s="2">
        <f t="shared" si="41"/>
        <v>0.31696061708850154</v>
      </c>
      <c r="BA157" s="2">
        <f t="shared" si="42"/>
        <v>4.2256090012732219</v>
      </c>
      <c r="BB157" s="2">
        <f t="shared" si="43"/>
        <v>-0.43569881030051394</v>
      </c>
      <c r="BC157" s="2">
        <f t="shared" si="44"/>
        <v>-0.49112144597437013</v>
      </c>
      <c r="BD157" s="2">
        <f t="shared" si="45"/>
        <v>-0.49112144597437013</v>
      </c>
      <c r="BE157" s="2">
        <f t="shared" si="46"/>
        <v>-0.5587738474156192</v>
      </c>
      <c r="BF157" s="2">
        <f t="shared" si="47"/>
        <v>-0.40623022097822714</v>
      </c>
      <c r="BG157" s="2" t="str">
        <f>IFERROR(#REF!/#REF!-1,"NA")</f>
        <v>NA</v>
      </c>
    </row>
    <row r="158" spans="1:59" x14ac:dyDescent="0.2">
      <c r="A158" t="str">
        <f t="shared" si="48"/>
        <v/>
      </c>
      <c r="B158" t="str">
        <f t="shared" si="49"/>
        <v>ID2021 CPAExterior Lighting_Linear Lighting</v>
      </c>
      <c r="C158" t="s">
        <v>119</v>
      </c>
      <c r="D158" t="s">
        <v>114</v>
      </c>
      <c r="E158" s="3" t="s">
        <v>87</v>
      </c>
      <c r="F158" s="3" t="s">
        <v>23</v>
      </c>
      <c r="G158" s="3" t="s">
        <v>22</v>
      </c>
      <c r="H158" s="7">
        <f>INDEX('Saturation Data'!I:I,MATCH('Intensity Data'!$B158,'Saturation Data'!$C:$C,0))*INDEX('UEC Data'!I:I,MATCH('Intensity Data'!$B158,'UEC Data'!$C:$C,0))</f>
        <v>0.30223741087577055</v>
      </c>
      <c r="I158" s="7">
        <f>INDEX('Saturation Data'!J:J,MATCH('Intensity Data'!$B158,'Saturation Data'!$C:$C,0))*INDEX('UEC Data'!J:J,MATCH('Intensity Data'!$B158,'UEC Data'!$C:$C,0))</f>
        <v>0.18955892776847366</v>
      </c>
      <c r="J158" s="7">
        <f>INDEX('Saturation Data'!K:K,MATCH('Intensity Data'!$B158,'Saturation Data'!$C:$C,0))*INDEX('UEC Data'!K:K,MATCH('Intensity Data'!$B158,'UEC Data'!$C:$C,0))</f>
        <v>0.44149971926877257</v>
      </c>
      <c r="K158" s="7">
        <f>INDEX('Saturation Data'!L:L,MATCH('Intensity Data'!$B158,'Saturation Data'!$C:$C,0))*INDEX('UEC Data'!L:L,MATCH('Intensity Data'!$B158,'UEC Data'!$C:$C,0))</f>
        <v>0.37251538813302687</v>
      </c>
      <c r="L158" s="7">
        <f>INDEX('Saturation Data'!M:M,MATCH('Intensity Data'!$B158,'Saturation Data'!$C:$C,0))*INDEX('UEC Data'!M:M,MATCH('Intensity Data'!$B158,'UEC Data'!$C:$C,0))</f>
        <v>0.55163564319230873</v>
      </c>
      <c r="M158" s="7">
        <f>INDEX('Saturation Data'!N:N,MATCH('Intensity Data'!$B158,'Saturation Data'!$C:$C,0))*INDEX('UEC Data'!N:N,MATCH('Intensity Data'!$B158,'UEC Data'!$C:$C,0))</f>
        <v>0.55948822101661666</v>
      </c>
      <c r="N158" s="7">
        <f>INDEX('Saturation Data'!O:O,MATCH('Intensity Data'!$B158,'Saturation Data'!$C:$C,0))*INDEX('UEC Data'!O:O,MATCH('Intensity Data'!$B158,'UEC Data'!$C:$C,0))</f>
        <v>0.22720776912154109</v>
      </c>
      <c r="O158" s="7">
        <f>INDEX('Saturation Data'!P:P,MATCH('Intensity Data'!$B158,'Saturation Data'!$C:$C,0))*INDEX('UEC Data'!P:P,MATCH('Intensity Data'!$B158,'UEC Data'!$C:$C,0))</f>
        <v>0.80597390034074423</v>
      </c>
      <c r="P158" s="7">
        <f>INDEX('Saturation Data'!Q:Q,MATCH('Intensity Data'!$B158,'Saturation Data'!$C:$C,0))*INDEX('UEC Data'!Q:Q,MATCH('Intensity Data'!$B158,'UEC Data'!$C:$C,0))</f>
        <v>0.78579538235206581</v>
      </c>
      <c r="Q158" s="7">
        <f>INDEX('Saturation Data'!R:R,MATCH('Intensity Data'!$B158,'Saturation Data'!$C:$C,0))*INDEX('UEC Data'!R:R,MATCH('Intensity Data'!$B158,'UEC Data'!$C:$C,0))</f>
        <v>4.6380927315754203E-2</v>
      </c>
      <c r="R158" s="7">
        <f>INDEX('Saturation Data'!S:S,MATCH('Intensity Data'!$B158,'Saturation Data'!$C:$C,0))*INDEX('UEC Data'!S:S,MATCH('Intensity Data'!$B158,'UEC Data'!$C:$C,0))</f>
        <v>0.5171225606516352</v>
      </c>
      <c r="S158" s="7">
        <f>INDEX('Saturation Data'!T:T,MATCH('Intensity Data'!$B158,'Saturation Data'!$C:$C,0))*INDEX('UEC Data'!T:T,MATCH('Intensity Data'!$B158,'UEC Data'!$C:$C,0))</f>
        <v>0.5171225606516352</v>
      </c>
      <c r="T158" s="7">
        <f>INDEX('Saturation Data'!U:U,MATCH('Intensity Data'!$B158,'Saturation Data'!$C:$C,0))*INDEX('UEC Data'!U:U,MATCH('Intensity Data'!$B158,'UEC Data'!$C:$C,0))</f>
        <v>0.26259561080946686</v>
      </c>
      <c r="U158" s="7">
        <f>INDEX('Saturation Data'!V:V,MATCH('Intensity Data'!$B158,'Saturation Data'!$C:$C,0))*INDEX('UEC Data'!V:V,MATCH('Intensity Data'!$B158,'UEC Data'!$C:$C,0))</f>
        <v>0.29497570126359923</v>
      </c>
      <c r="V158" t="str">
        <f t="shared" si="50"/>
        <v>Exterior Lighting</v>
      </c>
      <c r="AP158" s="5" t="s">
        <v>87</v>
      </c>
      <c r="AQ158" s="5" t="s">
        <v>23</v>
      </c>
      <c r="AR158" s="5" t="s">
        <v>22</v>
      </c>
      <c r="AS158" s="2">
        <f t="shared" si="34"/>
        <v>0.67927768617499917</v>
      </c>
      <c r="AT158" s="2">
        <f t="shared" si="35"/>
        <v>1.6068129686494195</v>
      </c>
      <c r="AU158" s="2">
        <f t="shared" si="36"/>
        <v>4.5273576738763976</v>
      </c>
      <c r="AV158" s="2">
        <f t="shared" si="37"/>
        <v>3.6637080373332109</v>
      </c>
      <c r="AW158" s="2">
        <f t="shared" si="38"/>
        <v>0.36679568513535066</v>
      </c>
      <c r="AX158" s="2">
        <f t="shared" si="39"/>
        <v>0.46631837279218002</v>
      </c>
      <c r="AY158" s="2">
        <f t="shared" si="40"/>
        <v>1.7742128486691966</v>
      </c>
      <c r="AZ158" s="2">
        <f t="shared" si="41"/>
        <v>7.5654825070830656E-2</v>
      </c>
      <c r="BA158" s="2">
        <f t="shared" si="42"/>
        <v>0.19587318304523693</v>
      </c>
      <c r="BB158" s="2">
        <f t="shared" si="43"/>
        <v>0.81302474013470749</v>
      </c>
      <c r="BC158" s="2">
        <f t="shared" si="44"/>
        <v>5.6852146451015084</v>
      </c>
      <c r="BD158" s="2">
        <f t="shared" si="45"/>
        <v>5.6852146451015084</v>
      </c>
      <c r="BE158" s="2">
        <f t="shared" si="46"/>
        <v>9.0524119329735031E-2</v>
      </c>
      <c r="BF158" s="2">
        <f t="shared" si="47"/>
        <v>3.9984449575542014</v>
      </c>
      <c r="BG158" s="2" t="str">
        <f>IFERROR(#REF!/#REF!-1,"NA")</f>
        <v>NA</v>
      </c>
    </row>
    <row r="159" spans="1:59" x14ac:dyDescent="0.2">
      <c r="A159" t="str">
        <f t="shared" si="48"/>
        <v/>
      </c>
      <c r="B159" t="str">
        <f t="shared" si="49"/>
        <v>ID2021 CPARefrigeration _Walk-in Refrigerator/Freezer</v>
      </c>
      <c r="C159" t="s">
        <v>119</v>
      </c>
      <c r="D159" t="s">
        <v>114</v>
      </c>
      <c r="E159" s="3" t="s">
        <v>88</v>
      </c>
      <c r="F159" s="3" t="s">
        <v>25</v>
      </c>
      <c r="G159" s="3" t="s">
        <v>26</v>
      </c>
      <c r="H159" s="7">
        <f>INDEX('Saturation Data'!I:I,MATCH('Intensity Data'!$B159,'Saturation Data'!$C:$C,0))*INDEX('UEC Data'!I:I,MATCH('Intensity Data'!$B159,'UEC Data'!$C:$C,0))</f>
        <v>1.7459310344827587E-3</v>
      </c>
      <c r="I159" s="7">
        <f>INDEX('Saturation Data'!J:J,MATCH('Intensity Data'!$B159,'Saturation Data'!$C:$C,0))*INDEX('UEC Data'!J:J,MATCH('Intensity Data'!$B159,'UEC Data'!$C:$C,0))</f>
        <v>2.396280623608017E-3</v>
      </c>
      <c r="J159" s="7">
        <f>INDEX('Saturation Data'!K:K,MATCH('Intensity Data'!$B159,'Saturation Data'!$C:$C,0))*INDEX('UEC Data'!K:K,MATCH('Intensity Data'!$B159,'UEC Data'!$C:$C,0))</f>
        <v>2.3014545454545453E-3</v>
      </c>
      <c r="K159" s="7">
        <f>INDEX('Saturation Data'!L:L,MATCH('Intensity Data'!$B159,'Saturation Data'!$C:$C,0))*INDEX('UEC Data'!L:L,MATCH('Intensity Data'!$B159,'UEC Data'!$C:$C,0))</f>
        <v>1.5392514503816793E-2</v>
      </c>
      <c r="L159" s="7">
        <f>INDEX('Saturation Data'!M:M,MATCH('Intensity Data'!$B159,'Saturation Data'!$C:$C,0))*INDEX('UEC Data'!M:M,MATCH('Intensity Data'!$B159,'UEC Data'!$C:$C,0))</f>
        <v>3.7254795454545451</v>
      </c>
      <c r="M159" s="7">
        <f>INDEX('Saturation Data'!N:N,MATCH('Intensity Data'!$B159,'Saturation Data'!$C:$C,0))*INDEX('UEC Data'!N:N,MATCH('Intensity Data'!$B159,'UEC Data'!$C:$C,0))</f>
        <v>0.16877333333333333</v>
      </c>
      <c r="N159" s="7">
        <f>INDEX('Saturation Data'!O:O,MATCH('Intensity Data'!$B159,'Saturation Data'!$C:$C,0))*INDEX('UEC Data'!O:O,MATCH('Intensity Data'!$B159,'UEC Data'!$C:$C,0))</f>
        <v>7.0116278571428561E-2</v>
      </c>
      <c r="O159" s="7">
        <f>INDEX('Saturation Data'!P:P,MATCH('Intensity Data'!$B159,'Saturation Data'!$C:$C,0))*INDEX('UEC Data'!P:P,MATCH('Intensity Data'!$B159,'UEC Data'!$C:$C,0))</f>
        <v>4.1561302669191072E-2</v>
      </c>
      <c r="P159" s="7">
        <f>INDEX('Saturation Data'!Q:Q,MATCH('Intensity Data'!$B159,'Saturation Data'!$C:$C,0))*INDEX('UEC Data'!Q:Q,MATCH('Intensity Data'!$B159,'UEC Data'!$C:$C,0))</f>
        <v>5.9602669565217391E-2</v>
      </c>
      <c r="Q159" s="7">
        <f>INDEX('Saturation Data'!R:R,MATCH('Intensity Data'!$B159,'Saturation Data'!$C:$C,0))*INDEX('UEC Data'!R:R,MATCH('Intensity Data'!$B159,'UEC Data'!$C:$C,0))</f>
        <v>1.7932166666666662E-2</v>
      </c>
      <c r="R159" s="7">
        <f>INDEX('Saturation Data'!S:S,MATCH('Intensity Data'!$B159,'Saturation Data'!$C:$C,0))*INDEX('UEC Data'!S:S,MATCH('Intensity Data'!$B159,'UEC Data'!$C:$C,0))</f>
        <v>9.9356357927786604E-3</v>
      </c>
      <c r="S159" s="7">
        <f>INDEX('Saturation Data'!T:T,MATCH('Intensity Data'!$B159,'Saturation Data'!$C:$C,0))*INDEX('UEC Data'!T:T,MATCH('Intensity Data'!$B159,'UEC Data'!$C:$C,0))</f>
        <v>10.4466474</v>
      </c>
      <c r="T159" s="7">
        <f>INDEX('Saturation Data'!U:U,MATCH('Intensity Data'!$B159,'Saturation Data'!$C:$C,0))*INDEX('UEC Data'!U:U,MATCH('Intensity Data'!$B159,'UEC Data'!$C:$C,0))</f>
        <v>2.6931914893617019E-3</v>
      </c>
      <c r="U159" s="7">
        <f>INDEX('Saturation Data'!V:V,MATCH('Intensity Data'!$B159,'Saturation Data'!$C:$C,0))*INDEX('UEC Data'!V:V,MATCH('Intensity Data'!$B159,'UEC Data'!$C:$C,0))</f>
        <v>6.0874351145038157E-3</v>
      </c>
      <c r="V159" t="str">
        <f t="shared" si="50"/>
        <v xml:space="preserve">Refrigeration </v>
      </c>
      <c r="AP159" s="5" t="s">
        <v>88</v>
      </c>
      <c r="AQ159" s="5" t="s">
        <v>25</v>
      </c>
      <c r="AR159" s="5" t="s">
        <v>26</v>
      </c>
      <c r="AS159" s="2">
        <f t="shared" si="34"/>
        <v>-0.36506066280742033</v>
      </c>
      <c r="AT159" s="2" t="str">
        <f t="shared" si="35"/>
        <v>NA</v>
      </c>
      <c r="AU159" s="2">
        <f t="shared" si="36"/>
        <v>-0.64709755047442863</v>
      </c>
      <c r="AV159" s="2" t="str">
        <f t="shared" si="37"/>
        <v>NA</v>
      </c>
      <c r="AW159" s="2">
        <f t="shared" si="38"/>
        <v>-0.25728102386030238</v>
      </c>
      <c r="AX159" s="2">
        <f t="shared" si="39"/>
        <v>-0.79423959258378851</v>
      </c>
      <c r="AY159" s="2">
        <f t="shared" si="40"/>
        <v>-9.4893016286625609E-2</v>
      </c>
      <c r="AZ159" s="2">
        <f t="shared" si="41"/>
        <v>2.386081043676143</v>
      </c>
      <c r="BA159" s="2">
        <f t="shared" si="42"/>
        <v>0.86179211487734064</v>
      </c>
      <c r="BB159" s="2">
        <f t="shared" si="43"/>
        <v>0.5747079210596282</v>
      </c>
      <c r="BC159" s="2">
        <f t="shared" si="44"/>
        <v>1.1004981853282332</v>
      </c>
      <c r="BD159" s="2">
        <f t="shared" si="45"/>
        <v>-0.23228609884940932</v>
      </c>
      <c r="BE159" s="2">
        <f t="shared" si="46"/>
        <v>0.30308431524264279</v>
      </c>
      <c r="BF159" s="2">
        <f t="shared" si="47"/>
        <v>-0.89311786672431681</v>
      </c>
      <c r="BG159" s="2" t="str">
        <f>IFERROR(#REF!/#REF!-1,"NA")</f>
        <v>NA</v>
      </c>
    </row>
    <row r="160" spans="1:59" x14ac:dyDescent="0.2">
      <c r="A160" t="str">
        <f t="shared" si="48"/>
        <v/>
      </c>
      <c r="B160" t="str">
        <f t="shared" si="49"/>
        <v>ID2021 CPARefrigeration _Reach-in Refrigerator/Freezer</v>
      </c>
      <c r="C160" t="s">
        <v>119</v>
      </c>
      <c r="D160" t="s">
        <v>114</v>
      </c>
      <c r="E160" s="3" t="s">
        <v>89</v>
      </c>
      <c r="F160" s="3" t="s">
        <v>25</v>
      </c>
      <c r="G160" s="3" t="s">
        <v>27</v>
      </c>
      <c r="H160" s="7">
        <f>INDEX('Saturation Data'!I:I,MATCH('Intensity Data'!$B160,'Saturation Data'!$C:$C,0))*INDEX('UEC Data'!I:I,MATCH('Intensity Data'!$B160,'UEC Data'!$C:$C,0))</f>
        <v>0.22013793103448279</v>
      </c>
      <c r="I160" s="7">
        <f>INDEX('Saturation Data'!J:J,MATCH('Intensity Data'!$B160,'Saturation Data'!$C:$C,0))*INDEX('UEC Data'!J:J,MATCH('Intensity Data'!$B160,'UEC Data'!$C:$C,0))</f>
        <v>0.22156792873051226</v>
      </c>
      <c r="J160" s="7">
        <f>INDEX('Saturation Data'!K:K,MATCH('Intensity Data'!$B160,'Saturation Data'!$C:$C,0))*INDEX('UEC Data'!K:K,MATCH('Intensity Data'!$B160,'UEC Data'!$C:$C,0))</f>
        <v>9.6727272727272731E-2</v>
      </c>
      <c r="K160" s="7">
        <f>INDEX('Saturation Data'!L:L,MATCH('Intensity Data'!$B160,'Saturation Data'!$C:$C,0))*INDEX('UEC Data'!L:L,MATCH('Intensity Data'!$B160,'UEC Data'!$C:$C,0))</f>
        <v>6.4692824427480922E-2</v>
      </c>
      <c r="L160" s="7">
        <f>INDEX('Saturation Data'!M:M,MATCH('Intensity Data'!$B160,'Saturation Data'!$C:$C,0))*INDEX('UEC Data'!M:M,MATCH('Intensity Data'!$B160,'UEC Data'!$C:$C,0))</f>
        <v>0.4836363636363637</v>
      </c>
      <c r="M160" s="7">
        <f>INDEX('Saturation Data'!N:N,MATCH('Intensity Data'!$B160,'Saturation Data'!$C:$C,0))*INDEX('UEC Data'!N:N,MATCH('Intensity Data'!$B160,'UEC Data'!$C:$C,0))</f>
        <v>3.9451588502269272</v>
      </c>
      <c r="N160" s="7">
        <f>INDEX('Saturation Data'!O:O,MATCH('Intensity Data'!$B160,'Saturation Data'!$C:$C,0))*INDEX('UEC Data'!O:O,MATCH('Intensity Data'!$B160,'UEC Data'!$C:$C,0))</f>
        <v>6.3785714285714279E-2</v>
      </c>
      <c r="O160" s="7">
        <f>INDEX('Saturation Data'!P:P,MATCH('Intensity Data'!$B160,'Saturation Data'!$C:$C,0))*INDEX('UEC Data'!P:P,MATCH('Intensity Data'!$B160,'UEC Data'!$C:$C,0))</f>
        <v>4.3340906559750529E-2</v>
      </c>
      <c r="P160" s="7">
        <f>INDEX('Saturation Data'!Q:Q,MATCH('Intensity Data'!$B160,'Saturation Data'!$C:$C,0))*INDEX('UEC Data'!Q:Q,MATCH('Intensity Data'!$B160,'UEC Data'!$C:$C,0))</f>
        <v>6.2154782608695655E-2</v>
      </c>
      <c r="Q160" s="7">
        <f>INDEX('Saturation Data'!R:R,MATCH('Intensity Data'!$B160,'Saturation Data'!$C:$C,0))*INDEX('UEC Data'!R:R,MATCH('Intensity Data'!$B160,'UEC Data'!$C:$C,0))</f>
        <v>6.8188888888888882E-2</v>
      </c>
      <c r="R160" s="7">
        <f>INDEX('Saturation Data'!S:S,MATCH('Intensity Data'!$B160,'Saturation Data'!$C:$C,0))*INDEX('UEC Data'!S:S,MATCH('Intensity Data'!$B160,'UEC Data'!$C:$C,0))</f>
        <v>1.0857142857142857E-2</v>
      </c>
      <c r="S160" s="7">
        <f>INDEX('Saturation Data'!T:T,MATCH('Intensity Data'!$B160,'Saturation Data'!$C:$C,0))*INDEX('UEC Data'!T:T,MATCH('Intensity Data'!$B160,'UEC Data'!$C:$C,0))</f>
        <v>1.2494780000000001</v>
      </c>
      <c r="T160" s="7">
        <f>INDEX('Saturation Data'!U:U,MATCH('Intensity Data'!$B160,'Saturation Data'!$C:$C,0))*INDEX('UEC Data'!U:U,MATCH('Intensity Data'!$B160,'UEC Data'!$C:$C,0))</f>
        <v>1.1319148936170215E-2</v>
      </c>
      <c r="U160" s="7">
        <f>INDEX('Saturation Data'!V:V,MATCH('Intensity Data'!$B160,'Saturation Data'!$C:$C,0))*INDEX('UEC Data'!V:V,MATCH('Intensity Data'!$B160,'UEC Data'!$C:$C,0))</f>
        <v>2.5584732824427484E-2</v>
      </c>
      <c r="V160" t="str">
        <f t="shared" si="50"/>
        <v xml:space="preserve">Refrigeration </v>
      </c>
      <c r="AP160" s="5" t="s">
        <v>89</v>
      </c>
      <c r="AQ160" s="5" t="s">
        <v>25</v>
      </c>
      <c r="AR160" s="5" t="s">
        <v>27</v>
      </c>
      <c r="AS160" s="2">
        <f t="shared" si="34"/>
        <v>49.957568651329069</v>
      </c>
      <c r="AT160" s="2">
        <f t="shared" si="35"/>
        <v>16.588085051913495</v>
      </c>
      <c r="AU160" s="2">
        <f t="shared" si="36"/>
        <v>8.4408235797950795</v>
      </c>
      <c r="AV160" s="2">
        <f t="shared" si="37"/>
        <v>26.008309564357599</v>
      </c>
      <c r="AW160" s="2">
        <f t="shared" si="38"/>
        <v>1.2707623051647179</v>
      </c>
      <c r="AX160" s="2">
        <f t="shared" si="39"/>
        <v>13.44928403140467</v>
      </c>
      <c r="AY160" s="2">
        <f t="shared" si="40"/>
        <v>1.4213363680433329</v>
      </c>
      <c r="AZ160" s="2">
        <f t="shared" si="41"/>
        <v>3.5292110898083333</v>
      </c>
      <c r="BA160" s="2">
        <f t="shared" si="42"/>
        <v>1.4903271318235669</v>
      </c>
      <c r="BB160" s="2">
        <f t="shared" si="43"/>
        <v>3.2126484790388501</v>
      </c>
      <c r="BC160" s="2">
        <f t="shared" si="44"/>
        <v>4.6192392044948507</v>
      </c>
      <c r="BD160" s="2">
        <f t="shared" si="45"/>
        <v>92.79228889714264</v>
      </c>
      <c r="BE160" s="2">
        <f t="shared" si="46"/>
        <v>2.4860027597831826</v>
      </c>
      <c r="BF160" s="2">
        <f t="shared" si="47"/>
        <v>0.71558236353032934</v>
      </c>
      <c r="BG160" s="2" t="str">
        <f>IFERROR(#REF!/#REF!-1,"NA")</f>
        <v>NA</v>
      </c>
    </row>
    <row r="161" spans="1:59" x14ac:dyDescent="0.2">
      <c r="A161" t="str">
        <f t="shared" si="48"/>
        <v/>
      </c>
      <c r="B161" t="str">
        <f t="shared" si="49"/>
        <v>ID2021 CPARefrigeration _Glass Door Display</v>
      </c>
      <c r="C161" t="s">
        <v>119</v>
      </c>
      <c r="D161" t="s">
        <v>114</v>
      </c>
      <c r="E161" s="3" t="s">
        <v>90</v>
      </c>
      <c r="F161" s="3" t="s">
        <v>25</v>
      </c>
      <c r="G161" s="3" t="s">
        <v>28</v>
      </c>
      <c r="H161" s="7">
        <f>INDEX('Saturation Data'!I:I,MATCH('Intensity Data'!$B161,'Saturation Data'!$C:$C,0))*INDEX('UEC Data'!I:I,MATCH('Intensity Data'!$B161,'UEC Data'!$C:$C,0))</f>
        <v>2.1517241379310343E-2</v>
      </c>
      <c r="I161" s="7">
        <f>INDEX('Saturation Data'!J:J,MATCH('Intensity Data'!$B161,'Saturation Data'!$C:$C,0))*INDEX('UEC Data'!J:J,MATCH('Intensity Data'!$B161,'UEC Data'!$C:$C,0))</f>
        <v>1.4766146993318482E-2</v>
      </c>
      <c r="J161" s="7">
        <f>INDEX('Saturation Data'!K:K,MATCH('Intensity Data'!$B161,'Saturation Data'!$C:$C,0))*INDEX('UEC Data'!K:K,MATCH('Intensity Data'!$B161,'UEC Data'!$C:$C,0))</f>
        <v>1.4917677272727272</v>
      </c>
      <c r="K161" s="7">
        <f>INDEX('Saturation Data'!L:L,MATCH('Intensity Data'!$B161,'Saturation Data'!$C:$C,0))*INDEX('UEC Data'!L:L,MATCH('Intensity Data'!$B161,'UEC Data'!$C:$C,0))</f>
        <v>0.38746380916030532</v>
      </c>
      <c r="L161" s="7">
        <f>INDEX('Saturation Data'!M:M,MATCH('Intensity Data'!$B161,'Saturation Data'!$C:$C,0))*INDEX('UEC Data'!M:M,MATCH('Intensity Data'!$B161,'UEC Data'!$C:$C,0))</f>
        <v>0.18436363636363634</v>
      </c>
      <c r="M161" s="7">
        <f>INDEX('Saturation Data'!N:N,MATCH('Intensity Data'!$B161,'Saturation Data'!$C:$C,0))*INDEX('UEC Data'!N:N,MATCH('Intensity Data'!$B161,'UEC Data'!$C:$C,0))</f>
        <v>12.4912125</v>
      </c>
      <c r="N161" s="7">
        <f>INDEX('Saturation Data'!O:O,MATCH('Intensity Data'!$B161,'Saturation Data'!$C:$C,0))*INDEX('UEC Data'!O:O,MATCH('Intensity Data'!$B161,'UEC Data'!$C:$C,0))</f>
        <v>0.11835942857142857</v>
      </c>
      <c r="O161" s="7">
        <f>INDEX('Saturation Data'!P:P,MATCH('Intensity Data'!$B161,'Saturation Data'!$C:$C,0))*INDEX('UEC Data'!P:P,MATCH('Intensity Data'!$B161,'UEC Data'!$C:$C,0))</f>
        <v>8.855853658536586E-2</v>
      </c>
      <c r="P161" s="7">
        <f>INDEX('Saturation Data'!Q:Q,MATCH('Intensity Data'!$B161,'Saturation Data'!$C:$C,0))*INDEX('UEC Data'!Q:Q,MATCH('Intensity Data'!$B161,'UEC Data'!$C:$C,0))</f>
        <v>0.12700095652173915</v>
      </c>
      <c r="Q161" s="7">
        <f>INDEX('Saturation Data'!R:R,MATCH('Intensity Data'!$B161,'Saturation Data'!$C:$C,0))*INDEX('UEC Data'!R:R,MATCH('Intensity Data'!$B161,'UEC Data'!$C:$C,0))</f>
        <v>0.21694833333333333</v>
      </c>
      <c r="R161" s="7">
        <f>INDEX('Saturation Data'!S:S,MATCH('Intensity Data'!$B161,'Saturation Data'!$C:$C,0))*INDEX('UEC Data'!S:S,MATCH('Intensity Data'!$B161,'UEC Data'!$C:$C,0))</f>
        <v>5.6271428571428576E-2</v>
      </c>
      <c r="S161" s="7">
        <f>INDEX('Saturation Data'!T:T,MATCH('Intensity Data'!$B161,'Saturation Data'!$C:$C,0))*INDEX('UEC Data'!T:T,MATCH('Intensity Data'!$B161,'UEC Data'!$C:$C,0))</f>
        <v>2.8135714285714288E-2</v>
      </c>
      <c r="T161" s="7">
        <f>INDEX('Saturation Data'!U:U,MATCH('Intensity Data'!$B161,'Saturation Data'!$C:$C,0))*INDEX('UEC Data'!U:U,MATCH('Intensity Data'!$B161,'UEC Data'!$C:$C,0))</f>
        <v>6.4225531914893622E-2</v>
      </c>
      <c r="U161" s="7">
        <f>INDEX('Saturation Data'!V:V,MATCH('Intensity Data'!$B161,'Saturation Data'!$C:$C,0))*INDEX('UEC Data'!V:V,MATCH('Intensity Data'!$B161,'UEC Data'!$C:$C,0))</f>
        <v>9.8280000000000006E-2</v>
      </c>
      <c r="V161" t="str">
        <f t="shared" si="50"/>
        <v xml:space="preserve">Refrigeration </v>
      </c>
      <c r="AP161" s="5" t="s">
        <v>90</v>
      </c>
      <c r="AQ161" s="5" t="s">
        <v>25</v>
      </c>
      <c r="AR161" s="5" t="s">
        <v>28</v>
      </c>
      <c r="AS161" s="2">
        <f t="shared" si="34"/>
        <v>-0.12217797327598501</v>
      </c>
      <c r="AT161" s="2" t="str">
        <f t="shared" si="35"/>
        <v>NA</v>
      </c>
      <c r="AU161" s="2">
        <f t="shared" si="36"/>
        <v>23.310120717972328</v>
      </c>
      <c r="AV161" s="2">
        <f t="shared" si="37"/>
        <v>156.61277795771542</v>
      </c>
      <c r="AW161" s="2">
        <f t="shared" si="38"/>
        <v>1.2707623051647174</v>
      </c>
      <c r="AX161" s="2">
        <f t="shared" si="39"/>
        <v>2.901306688479262</v>
      </c>
      <c r="AY161" s="2">
        <f t="shared" si="40"/>
        <v>1.4213363680433333</v>
      </c>
      <c r="AZ161" s="2">
        <f t="shared" si="41"/>
        <v>8.0584221796166666</v>
      </c>
      <c r="BA161" s="2">
        <f t="shared" si="42"/>
        <v>3.9806542636471347</v>
      </c>
      <c r="BB161" s="2">
        <f t="shared" si="43"/>
        <v>3.2126484790388501</v>
      </c>
      <c r="BC161" s="2">
        <f t="shared" si="44"/>
        <v>4.6192392044948525</v>
      </c>
      <c r="BD161" s="2">
        <f t="shared" si="45"/>
        <v>-0.59250331760355468</v>
      </c>
      <c r="BE161" s="2">
        <f t="shared" si="46"/>
        <v>51.905218354356535</v>
      </c>
      <c r="BF161" s="2">
        <f t="shared" si="47"/>
        <v>21.47412896224731</v>
      </c>
      <c r="BG161" s="2" t="str">
        <f>IFERROR(#REF!/#REF!-1,"NA")</f>
        <v>NA</v>
      </c>
    </row>
    <row r="162" spans="1:59" x14ac:dyDescent="0.2">
      <c r="A162" t="str">
        <f t="shared" si="48"/>
        <v/>
      </c>
      <c r="B162" t="str">
        <f t="shared" si="49"/>
        <v>ID2021 CPARefrigeration _Open Display Case</v>
      </c>
      <c r="C162" t="s">
        <v>119</v>
      </c>
      <c r="D162" t="s">
        <v>114</v>
      </c>
      <c r="E162" s="3" t="s">
        <v>91</v>
      </c>
      <c r="F162" s="3" t="s">
        <v>25</v>
      </c>
      <c r="G162" s="3" t="s">
        <v>29</v>
      </c>
      <c r="H162" s="7">
        <f>INDEX('Saturation Data'!I:I,MATCH('Intensity Data'!$B162,'Saturation Data'!$C:$C,0))*INDEX('UEC Data'!I:I,MATCH('Intensity Data'!$B162,'UEC Data'!$C:$C,0))</f>
        <v>5.7770114942528742E-3</v>
      </c>
      <c r="I162" s="7">
        <f>INDEX('Saturation Data'!J:J,MATCH('Intensity Data'!$B162,'Saturation Data'!$C:$C,0))*INDEX('UEC Data'!J:J,MATCH('Intensity Data'!$B162,'UEC Data'!$C:$C,0))</f>
        <v>3.1715664439495167E-3</v>
      </c>
      <c r="J162" s="7">
        <f>INDEX('Saturation Data'!K:K,MATCH('Intensity Data'!$B162,'Saturation Data'!$C:$C,0))*INDEX('UEC Data'!K:K,MATCH('Intensity Data'!$B162,'UEC Data'!$C:$C,0))</f>
        <v>0.77769734848484839</v>
      </c>
      <c r="K162" s="7">
        <f>INDEX('Saturation Data'!L:L,MATCH('Intensity Data'!$B162,'Saturation Data'!$C:$C,0))*INDEX('UEC Data'!L:L,MATCH('Intensity Data'!$B162,'UEC Data'!$C:$C,0))</f>
        <v>0.41610963778625948</v>
      </c>
      <c r="L162" s="7">
        <f>INDEX('Saturation Data'!M:M,MATCH('Intensity Data'!$B162,'Saturation Data'!$C:$C,0))*INDEX('UEC Data'!M:M,MATCH('Intensity Data'!$B162,'UEC Data'!$C:$C,0))</f>
        <v>0.19799393939393936</v>
      </c>
      <c r="M162" s="7">
        <f>INDEX('Saturation Data'!N:N,MATCH('Intensity Data'!$B162,'Saturation Data'!$C:$C,0))*INDEX('UEC Data'!N:N,MATCH('Intensity Data'!$B162,'UEC Data'!$C:$C,0))</f>
        <v>5.9952152361111111</v>
      </c>
      <c r="N162" s="7">
        <f>INDEX('Saturation Data'!O:O,MATCH('Intensity Data'!$B162,'Saturation Data'!$C:$C,0))*INDEX('UEC Data'!O:O,MATCH('Intensity Data'!$B162,'UEC Data'!$C:$C,0))</f>
        <v>0.12710993333333331</v>
      </c>
      <c r="O162" s="7">
        <f>INDEX('Saturation Data'!P:P,MATCH('Intensity Data'!$B162,'Saturation Data'!$C:$C,0))*INDEX('UEC Data'!P:P,MATCH('Intensity Data'!$B162,'UEC Data'!$C:$C,0))</f>
        <v>9.5105813008130077E-2</v>
      </c>
      <c r="P162" s="7">
        <f>INDEX('Saturation Data'!Q:Q,MATCH('Intensity Data'!$B162,'Saturation Data'!$C:$C,0))*INDEX('UEC Data'!Q:Q,MATCH('Intensity Data'!$B162,'UEC Data'!$C:$C,0))</f>
        <v>0.13639034347826087</v>
      </c>
      <c r="Q162" s="7">
        <f>INDEX('Saturation Data'!R:R,MATCH('Intensity Data'!$B162,'Saturation Data'!$C:$C,0))*INDEX('UEC Data'!R:R,MATCH('Intensity Data'!$B162,'UEC Data'!$C:$C,0))</f>
        <v>0.23298767592592592</v>
      </c>
      <c r="R162" s="7">
        <f>INDEX('Saturation Data'!S:S,MATCH('Intensity Data'!$B162,'Saturation Data'!$C:$C,0))*INDEX('UEC Data'!S:S,MATCH('Intensity Data'!$B162,'UEC Data'!$C:$C,0))</f>
        <v>6.0431666666666675E-2</v>
      </c>
      <c r="S162" s="7">
        <f>INDEX('Saturation Data'!T:T,MATCH('Intensity Data'!$B162,'Saturation Data'!$C:$C,0))*INDEX('UEC Data'!T:T,MATCH('Intensity Data'!$B162,'UEC Data'!$C:$C,0))</f>
        <v>3.0215833333333338E-2</v>
      </c>
      <c r="T162" s="7">
        <f>INDEX('Saturation Data'!U:U,MATCH('Intensity Data'!$B162,'Saturation Data'!$C:$C,0))*INDEX('UEC Data'!U:U,MATCH('Intensity Data'!$B162,'UEC Data'!$C:$C,0))</f>
        <v>6.8973829787234042E-2</v>
      </c>
      <c r="U162" s="7">
        <f>INDEX('Saturation Data'!V:V,MATCH('Intensity Data'!$B162,'Saturation Data'!$C:$C,0))*INDEX('UEC Data'!V:V,MATCH('Intensity Data'!$B162,'UEC Data'!$C:$C,0))</f>
        <v>0.105546</v>
      </c>
      <c r="V162" t="str">
        <f t="shared" si="50"/>
        <v xml:space="preserve">Refrigeration </v>
      </c>
      <c r="AP162" s="5" t="s">
        <v>91</v>
      </c>
      <c r="AQ162" s="5" t="s">
        <v>25</v>
      </c>
      <c r="AR162" s="5" t="s">
        <v>29</v>
      </c>
      <c r="AS162" s="2">
        <f t="shared" si="34"/>
        <v>-0.96023909617097358</v>
      </c>
      <c r="AT162" s="2" t="str">
        <f t="shared" si="35"/>
        <v>NA</v>
      </c>
      <c r="AU162" s="2">
        <f t="shared" si="36"/>
        <v>1.1381081073114512</v>
      </c>
      <c r="AV162" s="2">
        <f t="shared" si="37"/>
        <v>27.556250883746365</v>
      </c>
      <c r="AW162" s="2">
        <f t="shared" si="38"/>
        <v>-0.58858374984651007</v>
      </c>
      <c r="AX162" s="2">
        <f t="shared" si="39"/>
        <v>-0.68410452194697946</v>
      </c>
      <c r="AY162" s="2">
        <f t="shared" si="40"/>
        <v>-0.56130277192160927</v>
      </c>
      <c r="AZ162" s="2">
        <f t="shared" si="41"/>
        <v>0.64120307835335355</v>
      </c>
      <c r="BA162" s="2">
        <f t="shared" si="42"/>
        <v>-9.7606078892499726E-2</v>
      </c>
      <c r="BB162" s="2">
        <f t="shared" si="43"/>
        <v>-0.23675320991588933</v>
      </c>
      <c r="BC162" s="2">
        <f t="shared" si="44"/>
        <v>1.8092610120658881E-2</v>
      </c>
      <c r="BD162" s="2">
        <f t="shared" si="45"/>
        <v>-0.92616983440308953</v>
      </c>
      <c r="BE162" s="2">
        <f t="shared" si="46"/>
        <v>8.5853566440641078</v>
      </c>
      <c r="BF162" s="2">
        <f t="shared" si="47"/>
        <v>3.0718580901592976</v>
      </c>
      <c r="BG162" s="2" t="str">
        <f>IFERROR(#REF!/#REF!-1,"NA")</f>
        <v>NA</v>
      </c>
    </row>
    <row r="163" spans="1:59" x14ac:dyDescent="0.2">
      <c r="A163" t="str">
        <f t="shared" si="48"/>
        <v/>
      </c>
      <c r="B163" t="str">
        <f t="shared" si="49"/>
        <v>ID2021 CPARefrigeration _Icemaker</v>
      </c>
      <c r="C163" t="s">
        <v>119</v>
      </c>
      <c r="D163" t="s">
        <v>114</v>
      </c>
      <c r="E163" s="3" t="s">
        <v>92</v>
      </c>
      <c r="F163" s="3" t="s">
        <v>25</v>
      </c>
      <c r="G163" s="3" t="s">
        <v>30</v>
      </c>
      <c r="H163" s="7">
        <f>INDEX('Saturation Data'!I:I,MATCH('Intensity Data'!$B163,'Saturation Data'!$C:$C,0))*INDEX('UEC Data'!I:I,MATCH('Intensity Data'!$B163,'UEC Data'!$C:$C,0))</f>
        <v>9.8903862068965523E-2</v>
      </c>
      <c r="I163" s="7">
        <f>INDEX('Saturation Data'!J:J,MATCH('Intensity Data'!$B163,'Saturation Data'!$C:$C,0))*INDEX('UEC Data'!J:J,MATCH('Intensity Data'!$B163,'UEC Data'!$C:$C,0))</f>
        <v>5.4297999999999999E-2</v>
      </c>
      <c r="J163" s="7">
        <f>INDEX('Saturation Data'!K:K,MATCH('Intensity Data'!$B163,'Saturation Data'!$C:$C,0))*INDEX('UEC Data'!K:K,MATCH('Intensity Data'!$B163,'UEC Data'!$C:$C,0))</f>
        <v>0.15215054545454548</v>
      </c>
      <c r="K163" s="7">
        <f>INDEX('Saturation Data'!L:L,MATCH('Intensity Data'!$B163,'Saturation Data'!$C:$C,0))*INDEX('UEC Data'!L:L,MATCH('Intensity Data'!$B163,'UEC Data'!$C:$C,0))</f>
        <v>0.40704336000000002</v>
      </c>
      <c r="L163" s="7">
        <f>INDEX('Saturation Data'!M:M,MATCH('Intensity Data'!$B163,'Saturation Data'!$C:$C,0))*INDEX('UEC Data'!M:M,MATCH('Intensity Data'!$B163,'UEC Data'!$C:$C,0))</f>
        <v>4.2378572727272728</v>
      </c>
      <c r="M163" s="7">
        <f>INDEX('Saturation Data'!N:N,MATCH('Intensity Data'!$B163,'Saturation Data'!$C:$C,0))*INDEX('UEC Data'!N:N,MATCH('Intensity Data'!$B163,'UEC Data'!$C:$C,0))</f>
        <v>2.6850361</v>
      </c>
      <c r="N163" s="7">
        <f>INDEX('Saturation Data'!O:O,MATCH('Intensity Data'!$B163,'Saturation Data'!$C:$C,0))*INDEX('UEC Data'!O:O,MATCH('Intensity Data'!$B163,'UEC Data'!$C:$C,0))</f>
        <v>0.19386667428571427</v>
      </c>
      <c r="O163" s="7">
        <f>INDEX('Saturation Data'!P:P,MATCH('Intensity Data'!$B163,'Saturation Data'!$C:$C,0))*INDEX('UEC Data'!P:P,MATCH('Intensity Data'!$B163,'UEC Data'!$C:$C,0))</f>
        <v>0.14505434146341464</v>
      </c>
      <c r="P163" s="7">
        <f>INDEX('Saturation Data'!Q:Q,MATCH('Intensity Data'!$B163,'Saturation Data'!$C:$C,0))*INDEX('UEC Data'!Q:Q,MATCH('Intensity Data'!$B163,'UEC Data'!$C:$C,0))</f>
        <v>0.20802105391304349</v>
      </c>
      <c r="Q163" s="7">
        <f>INDEX('Saturation Data'!R:R,MATCH('Intensity Data'!$B163,'Saturation Data'!$C:$C,0))*INDEX('UEC Data'!R:R,MATCH('Intensity Data'!$B163,'UEC Data'!$C:$C,0))</f>
        <v>0.35535024444444446</v>
      </c>
      <c r="R163" s="7">
        <f>INDEX('Saturation Data'!S:S,MATCH('Intensity Data'!$B163,'Saturation Data'!$C:$C,0))*INDEX('UEC Data'!S:S,MATCH('Intensity Data'!$B163,'UEC Data'!$C:$C,0))</f>
        <v>6.9127285714285711E-2</v>
      </c>
      <c r="S163" s="7">
        <f>INDEX('Saturation Data'!T:T,MATCH('Intensity Data'!$B163,'Saturation Data'!$C:$C,0))*INDEX('UEC Data'!T:T,MATCH('Intensity Data'!$B163,'UEC Data'!$C:$C,0))</f>
        <v>0.41841400000000001</v>
      </c>
      <c r="T163" s="7">
        <f>INDEX('Saturation Data'!U:U,MATCH('Intensity Data'!$B163,'Saturation Data'!$C:$C,0))*INDEX('UEC Data'!U:U,MATCH('Intensity Data'!$B163,'UEC Data'!$C:$C,0))</f>
        <v>6.9316595744680848E-3</v>
      </c>
      <c r="U163" s="7">
        <f>INDEX('Saturation Data'!V:V,MATCH('Intensity Data'!$B163,'Saturation Data'!$C:$C,0))*INDEX('UEC Data'!V:V,MATCH('Intensity Data'!$B163,'UEC Data'!$C:$C,0))</f>
        <v>0.16097759999999997</v>
      </c>
      <c r="V163" t="str">
        <f t="shared" si="50"/>
        <v xml:space="preserve">Refrigeration </v>
      </c>
      <c r="AP163" s="5" t="s">
        <v>92</v>
      </c>
      <c r="AQ163" s="5" t="s">
        <v>25</v>
      </c>
      <c r="AR163" s="5" t="s">
        <v>30</v>
      </c>
      <c r="AS163" s="2">
        <f t="shared" si="34"/>
        <v>3.2464640542774221</v>
      </c>
      <c r="AT163" s="2">
        <f t="shared" si="35"/>
        <v>3.4100057342046952</v>
      </c>
      <c r="AU163" s="2">
        <f t="shared" si="36"/>
        <v>0.18010294747438493</v>
      </c>
      <c r="AV163" s="2">
        <f t="shared" si="37"/>
        <v>52.092565320090721</v>
      </c>
      <c r="AW163" s="2">
        <f t="shared" si="38"/>
        <v>0.70307172887353842</v>
      </c>
      <c r="AX163" s="2">
        <f t="shared" si="39"/>
        <v>8.8255131413551773</v>
      </c>
      <c r="AY163" s="2">
        <f t="shared" si="40"/>
        <v>0.21066818402166643</v>
      </c>
      <c r="AZ163" s="2">
        <f t="shared" si="41"/>
        <v>3.5292110898083333</v>
      </c>
      <c r="BA163" s="2">
        <f t="shared" si="42"/>
        <v>1.4903271318235669</v>
      </c>
      <c r="BB163" s="2">
        <f t="shared" si="43"/>
        <v>3.212648479038851</v>
      </c>
      <c r="BC163" s="2">
        <f t="shared" si="44"/>
        <v>3.2144294033711374</v>
      </c>
      <c r="BD163" s="2">
        <f t="shared" si="45"/>
        <v>-0.59250331760355479</v>
      </c>
      <c r="BE163" s="2">
        <f t="shared" si="46"/>
        <v>2.4860027597831817</v>
      </c>
      <c r="BF163" s="2">
        <f t="shared" si="47"/>
        <v>2.5878239084047419</v>
      </c>
      <c r="BG163" s="2" t="str">
        <f>IFERROR(#REF!/#REF!-1,"NA")</f>
        <v>NA</v>
      </c>
    </row>
    <row r="164" spans="1:59" x14ac:dyDescent="0.2">
      <c r="A164" t="str">
        <f t="shared" si="48"/>
        <v/>
      </c>
      <c r="B164" t="str">
        <f t="shared" si="49"/>
        <v>ID2021 CPARefrigeration _Vending Machine</v>
      </c>
      <c r="C164" t="s">
        <v>119</v>
      </c>
      <c r="D164" t="s">
        <v>114</v>
      </c>
      <c r="E164" s="3" t="s">
        <v>93</v>
      </c>
      <c r="F164" s="3" t="s">
        <v>25</v>
      </c>
      <c r="G164" s="3" t="s">
        <v>31</v>
      </c>
      <c r="H164" s="7">
        <f>INDEX('Saturation Data'!I:I,MATCH('Intensity Data'!$B164,'Saturation Data'!$C:$C,0))*INDEX('UEC Data'!I:I,MATCH('Intensity Data'!$B164,'UEC Data'!$C:$C,0))</f>
        <v>2.5131613793103448E-2</v>
      </c>
      <c r="I164" s="7">
        <f>INDEX('Saturation Data'!J:J,MATCH('Intensity Data'!$B164,'Saturation Data'!$C:$C,0))*INDEX('UEC Data'!J:J,MATCH('Intensity Data'!$B164,'UEC Data'!$C:$C,0))</f>
        <v>6.8985999999999992E-2</v>
      </c>
      <c r="J164" s="7">
        <f>INDEX('Saturation Data'!K:K,MATCH('Intensity Data'!$B164,'Saturation Data'!$C:$C,0))*INDEX('UEC Data'!K:K,MATCH('Intensity Data'!$B164,'UEC Data'!$C:$C,0))</f>
        <v>9.665418181818182E-2</v>
      </c>
      <c r="K164" s="7">
        <f>INDEX('Saturation Data'!L:L,MATCH('Intensity Data'!$B164,'Saturation Data'!$C:$C,0))*INDEX('UEC Data'!L:L,MATCH('Intensity Data'!$B164,'UEC Data'!$C:$C,0))</f>
        <v>0.12928787999999999</v>
      </c>
      <c r="L164" s="7">
        <f>INDEX('Saturation Data'!M:M,MATCH('Intensity Data'!$B164,'Saturation Data'!$C:$C,0))*INDEX('UEC Data'!M:M,MATCH('Intensity Data'!$B164,'UEC Data'!$C:$C,0))</f>
        <v>0.4486856818181818</v>
      </c>
      <c r="M164" s="7">
        <f>INDEX('Saturation Data'!N:N,MATCH('Intensity Data'!$B164,'Saturation Data'!$C:$C,0))*INDEX('UEC Data'!N:N,MATCH('Intensity Data'!$B164,'UEC Data'!$C:$C,0))</f>
        <v>1.6722341666666667</v>
      </c>
      <c r="N164" s="7">
        <f>INDEX('Saturation Data'!O:O,MATCH('Intensity Data'!$B164,'Saturation Data'!$C:$C,0))*INDEX('UEC Data'!O:O,MATCH('Intensity Data'!$B164,'UEC Data'!$C:$C,0))</f>
        <v>6.1577251428571435E-2</v>
      </c>
      <c r="O164" s="7">
        <f>INDEX('Saturation Data'!P:P,MATCH('Intensity Data'!$B164,'Saturation Data'!$C:$C,0))*INDEX('UEC Data'!P:P,MATCH('Intensity Data'!$B164,'UEC Data'!$C:$C,0))</f>
        <v>4.6073146341463415E-2</v>
      </c>
      <c r="P164" s="7">
        <f>INDEX('Saturation Data'!Q:Q,MATCH('Intensity Data'!$B164,'Saturation Data'!$C:$C,0))*INDEX('UEC Data'!Q:Q,MATCH('Intensity Data'!$B164,'UEC Data'!$C:$C,0))</f>
        <v>6.607306173913044E-2</v>
      </c>
      <c r="Q164" s="7">
        <f>INDEX('Saturation Data'!R:R,MATCH('Intensity Data'!$B164,'Saturation Data'!$C:$C,0))*INDEX('UEC Data'!R:R,MATCH('Intensity Data'!$B164,'UEC Data'!$C:$C,0))</f>
        <v>0.11286876111111109</v>
      </c>
      <c r="R164" s="7">
        <f>INDEX('Saturation Data'!S:S,MATCH('Intensity Data'!$B164,'Saturation Data'!$C:$C,0))*INDEX('UEC Data'!S:S,MATCH('Intensity Data'!$B164,'UEC Data'!$C:$C,0))</f>
        <v>2.9275571428571432E-2</v>
      </c>
      <c r="S164" s="7">
        <f>INDEX('Saturation Data'!T:T,MATCH('Intensity Data'!$B164,'Saturation Data'!$C:$C,0))*INDEX('UEC Data'!T:T,MATCH('Intensity Data'!$B164,'UEC Data'!$C:$C,0))</f>
        <v>0.26579900000000001</v>
      </c>
      <c r="T164" s="7">
        <f>INDEX('Saturation Data'!U:U,MATCH('Intensity Data'!$B164,'Saturation Data'!$C:$C,0))*INDEX('UEC Data'!U:U,MATCH('Intensity Data'!$B164,'UEC Data'!$C:$C,0))</f>
        <v>2.2016808510638298E-3</v>
      </c>
      <c r="U164" s="7">
        <f>INDEX('Saturation Data'!V:V,MATCH('Intensity Data'!$B164,'Saturation Data'!$C:$C,0))*INDEX('UEC Data'!V:V,MATCH('Intensity Data'!$B164,'UEC Data'!$C:$C,0))</f>
        <v>5.1130799999999997E-2</v>
      </c>
      <c r="V164" t="str">
        <f t="shared" si="50"/>
        <v xml:space="preserve">Refrigeration </v>
      </c>
      <c r="AP164" s="5" t="s">
        <v>93</v>
      </c>
      <c r="AQ164" s="5" t="s">
        <v>25</v>
      </c>
      <c r="AR164" s="5" t="s">
        <v>31</v>
      </c>
      <c r="AS164" s="2">
        <f t="shared" si="34"/>
        <v>0.14881007548385194</v>
      </c>
      <c r="AT164" s="2">
        <f t="shared" si="35"/>
        <v>10.930535512935101</v>
      </c>
      <c r="AU164" s="2">
        <f t="shared" si="36"/>
        <v>0.59628592028368477</v>
      </c>
      <c r="AV164" s="2">
        <f t="shared" si="37"/>
        <v>34.908271678154691</v>
      </c>
      <c r="AW164" s="2">
        <f t="shared" si="38"/>
        <v>-0.6160519402350656</v>
      </c>
      <c r="AX164" s="2">
        <f t="shared" si="39"/>
        <v>5.5150216221600177</v>
      </c>
      <c r="AY164" s="2">
        <f t="shared" si="40"/>
        <v>-0.18118475154001279</v>
      </c>
      <c r="AZ164" s="2">
        <f t="shared" si="41"/>
        <v>2.0632564337403694</v>
      </c>
      <c r="BA164" s="2">
        <f t="shared" si="42"/>
        <v>0.68429125015667247</v>
      </c>
      <c r="BB164" s="2">
        <f t="shared" si="43"/>
        <v>0.42457729399497124</v>
      </c>
      <c r="BC164" s="2">
        <f t="shared" si="44"/>
        <v>2.8004787819733519</v>
      </c>
      <c r="BD164" s="2">
        <f t="shared" si="45"/>
        <v>-0.448792820945075</v>
      </c>
      <c r="BE164" s="2">
        <f t="shared" si="46"/>
        <v>1.3576998665333591</v>
      </c>
      <c r="BF164" s="2">
        <f t="shared" si="47"/>
        <v>0.21328245169220383</v>
      </c>
      <c r="BG164" s="2" t="str">
        <f>IFERROR(#REF!/#REF!-1,"NA")</f>
        <v>NA</v>
      </c>
    </row>
    <row r="165" spans="1:59" x14ac:dyDescent="0.2">
      <c r="A165" t="str">
        <f t="shared" si="48"/>
        <v/>
      </c>
      <c r="B165" t="str">
        <f t="shared" si="49"/>
        <v>ID2021 CPAFood Preparation_Oven</v>
      </c>
      <c r="C165" t="s">
        <v>119</v>
      </c>
      <c r="D165" t="s">
        <v>114</v>
      </c>
      <c r="E165" s="3" t="s">
        <v>94</v>
      </c>
      <c r="F165" s="3" t="s">
        <v>32</v>
      </c>
      <c r="G165" s="3" t="s">
        <v>33</v>
      </c>
      <c r="H165" s="7">
        <f>INDEX('Saturation Data'!I:I,MATCH('Intensity Data'!$B165,'Saturation Data'!$C:$C,0))*INDEX('UEC Data'!I:I,MATCH('Intensity Data'!$B165,'UEC Data'!$C:$C,0))</f>
        <v>2.7444620689655176E-2</v>
      </c>
      <c r="I165" s="7">
        <f>INDEX('Saturation Data'!J:J,MATCH('Intensity Data'!$B165,'Saturation Data'!$C:$C,0))*INDEX('UEC Data'!J:J,MATCH('Intensity Data'!$B165,'UEC Data'!$C:$C,0))</f>
        <v>1.20662354E-2</v>
      </c>
      <c r="J165" s="7">
        <f>INDEX('Saturation Data'!K:K,MATCH('Intensity Data'!$B165,'Saturation Data'!$C:$C,0))*INDEX('UEC Data'!K:K,MATCH('Intensity Data'!$B165,'UEC Data'!$C:$C,0))</f>
        <v>7.5050830909090899E-2</v>
      </c>
      <c r="K165" s="7">
        <f>INDEX('Saturation Data'!L:L,MATCH('Intensity Data'!$B165,'Saturation Data'!$C:$C,0))*INDEX('UEC Data'!L:L,MATCH('Intensity Data'!$B165,'UEC Data'!$C:$C,0))</f>
        <v>1.6162175241666667E-2</v>
      </c>
      <c r="L165" s="7">
        <f>INDEX('Saturation Data'!M:M,MATCH('Intensity Data'!$B165,'Saturation Data'!$C:$C,0))*INDEX('UEC Data'!M:M,MATCH('Intensity Data'!$B165,'UEC Data'!$C:$C,0))</f>
        <v>1.1510863636363635</v>
      </c>
      <c r="M165" s="7">
        <f>INDEX('Saturation Data'!N:N,MATCH('Intensity Data'!$B165,'Saturation Data'!$C:$C,0))*INDEX('UEC Data'!N:N,MATCH('Intensity Data'!$B165,'UEC Data'!$C:$C,0))</f>
        <v>9.5065116666666657E-2</v>
      </c>
      <c r="N165" s="7">
        <f>INDEX('Saturation Data'!O:O,MATCH('Intensity Data'!$B165,'Saturation Data'!$C:$C,0))*INDEX('UEC Data'!O:O,MATCH('Intensity Data'!$B165,'UEC Data'!$C:$C,0))</f>
        <v>0.10206220785714286</v>
      </c>
      <c r="O165" s="7">
        <f>INDEX('Saturation Data'!P:P,MATCH('Intensity Data'!$B165,'Saturation Data'!$C:$C,0))*INDEX('UEC Data'!P:P,MATCH('Intensity Data'!$B165,'UEC Data'!$C:$C,0))</f>
        <v>5.2720742099999988E-2</v>
      </c>
      <c r="P165" s="7">
        <f>INDEX('Saturation Data'!Q:Q,MATCH('Intensity Data'!$B165,'Saturation Data'!$C:$C,0))*INDEX('UEC Data'!Q:Q,MATCH('Intensity Data'!$B165,'UEC Data'!$C:$C,0))</f>
        <v>3.8921261386956521E-2</v>
      </c>
      <c r="Q165" s="7">
        <f>INDEX('Saturation Data'!R:R,MATCH('Intensity Data'!$B165,'Saturation Data'!$C:$C,0))*INDEX('UEC Data'!R:R,MATCH('Intensity Data'!$B165,'UEC Data'!$C:$C,0))</f>
        <v>7.0263773333333349E-2</v>
      </c>
      <c r="R165" s="7">
        <f>INDEX('Saturation Data'!S:S,MATCH('Intensity Data'!$B165,'Saturation Data'!$C:$C,0))*INDEX('UEC Data'!S:S,MATCH('Intensity Data'!$B165,'UEC Data'!$C:$C,0))</f>
        <v>2.2173916928571427E-3</v>
      </c>
      <c r="S165" s="7">
        <f>INDEX('Saturation Data'!T:T,MATCH('Intensity Data'!$B165,'Saturation Data'!$C:$C,0))*INDEX('UEC Data'!T:T,MATCH('Intensity Data'!$B165,'UEC Data'!$C:$C,0))</f>
        <v>3.4065469100000001E-3</v>
      </c>
      <c r="T165" s="7">
        <f>INDEX('Saturation Data'!U:U,MATCH('Intensity Data'!$B165,'Saturation Data'!$C:$C,0))*INDEX('UEC Data'!U:U,MATCH('Intensity Data'!$B165,'UEC Data'!$C:$C,0))</f>
        <v>1.1552778574468086E-2</v>
      </c>
      <c r="U165" s="7">
        <f>INDEX('Saturation Data'!V:V,MATCH('Intensity Data'!$B165,'Saturation Data'!$C:$C,0))*INDEX('UEC Data'!V:V,MATCH('Intensity Data'!$B165,'UEC Data'!$C:$C,0))</f>
        <v>2.7916484508333336E-2</v>
      </c>
      <c r="V165" t="str">
        <f t="shared" si="50"/>
        <v>Food Preparation</v>
      </c>
      <c r="AP165" s="5" t="s">
        <v>94</v>
      </c>
      <c r="AQ165" s="5" t="s">
        <v>32</v>
      </c>
      <c r="AR165" s="5" t="s">
        <v>33</v>
      </c>
      <c r="AS165" s="2">
        <f t="shared" si="34"/>
        <v>-0.50488429056487105</v>
      </c>
      <c r="AT165" s="2">
        <f t="shared" si="35"/>
        <v>0.89173701226843272</v>
      </c>
      <c r="AU165" s="2">
        <f t="shared" si="36"/>
        <v>3.397409009003538E-2</v>
      </c>
      <c r="AV165" s="2">
        <f t="shared" si="37"/>
        <v>1.5338959575933129</v>
      </c>
      <c r="AW165" s="2" t="str">
        <f t="shared" si="38"/>
        <v>NA</v>
      </c>
      <c r="AX165" s="2">
        <f t="shared" si="39"/>
        <v>0.43951958643488664</v>
      </c>
      <c r="AY165" s="2">
        <f t="shared" si="40"/>
        <v>-0.70171086427672691</v>
      </c>
      <c r="AZ165" s="2">
        <f t="shared" si="41"/>
        <v>9.4168367121236551E-2</v>
      </c>
      <c r="BA165" s="2">
        <f t="shared" si="42"/>
        <v>-0.4655788253569747</v>
      </c>
      <c r="BB165" s="2">
        <f t="shared" si="43"/>
        <v>1.0785186938778795</v>
      </c>
      <c r="BC165" s="2">
        <f t="shared" si="44"/>
        <v>2.2529636563025011</v>
      </c>
      <c r="BD165" s="2">
        <f t="shared" si="45"/>
        <v>-0.84247321907295414</v>
      </c>
      <c r="BE165" s="2">
        <f t="shared" si="46"/>
        <v>3.5081280741499663</v>
      </c>
      <c r="BF165" s="2">
        <f t="shared" si="47"/>
        <v>-0.38671188026731662</v>
      </c>
      <c r="BG165" s="2" t="str">
        <f>IFERROR(#REF!/#REF!-1,"NA")</f>
        <v>NA</v>
      </c>
    </row>
    <row r="166" spans="1:59" x14ac:dyDescent="0.2">
      <c r="A166" t="str">
        <f t="shared" si="48"/>
        <v/>
      </c>
      <c r="B166" t="str">
        <f t="shared" si="49"/>
        <v>ID2021 CPAFood Preparation_Fryer</v>
      </c>
      <c r="C166" t="s">
        <v>119</v>
      </c>
      <c r="D166" t="s">
        <v>114</v>
      </c>
      <c r="E166" s="3" t="s">
        <v>95</v>
      </c>
      <c r="F166" s="3" t="s">
        <v>32</v>
      </c>
      <c r="G166" s="3" t="s">
        <v>34</v>
      </c>
      <c r="H166" s="7">
        <f>INDEX('Saturation Data'!I:I,MATCH('Intensity Data'!$B166,'Saturation Data'!$C:$C,0))*INDEX('UEC Data'!I:I,MATCH('Intensity Data'!$B166,'UEC Data'!$C:$C,0))</f>
        <v>4.5942744827586209E-2</v>
      </c>
      <c r="I166" s="7">
        <f>INDEX('Saturation Data'!J:J,MATCH('Intensity Data'!$B166,'Saturation Data'!$C:$C,0))*INDEX('UEC Data'!J:J,MATCH('Intensity Data'!$B166,'UEC Data'!$C:$C,0))</f>
        <v>1.74494634E-2</v>
      </c>
      <c r="J166" s="7">
        <f>INDEX('Saturation Data'!K:K,MATCH('Intensity Data'!$B166,'Saturation Data'!$C:$C,0))*INDEX('UEC Data'!K:K,MATCH('Intensity Data'!$B166,'UEC Data'!$C:$C,0))</f>
        <v>0.10032181090909091</v>
      </c>
      <c r="K166" s="7">
        <f>INDEX('Saturation Data'!L:L,MATCH('Intensity Data'!$B166,'Saturation Data'!$C:$C,0))*INDEX('UEC Data'!L:L,MATCH('Intensity Data'!$B166,'UEC Data'!$C:$C,0))</f>
        <v>2.3372765074999999E-2</v>
      </c>
      <c r="L166" s="7">
        <f>INDEX('Saturation Data'!M:M,MATCH('Intensity Data'!$B166,'Saturation Data'!$C:$C,0))*INDEX('UEC Data'!M:M,MATCH('Intensity Data'!$B166,'UEC Data'!$C:$C,0))</f>
        <v>3.2499954545454544</v>
      </c>
      <c r="M166" s="7">
        <f>INDEX('Saturation Data'!N:N,MATCH('Intensity Data'!$B166,'Saturation Data'!$C:$C,0))*INDEX('UEC Data'!N:N,MATCH('Intensity Data'!$B166,'UEC Data'!$C:$C,0))</f>
        <v>1.08732165</v>
      </c>
      <c r="N166" s="7">
        <f>INDEX('Saturation Data'!O:O,MATCH('Intensity Data'!$B166,'Saturation Data'!$C:$C,0))*INDEX('UEC Data'!O:O,MATCH('Intensity Data'!$B166,'UEC Data'!$C:$C,0))</f>
        <v>0.17088974357142861</v>
      </c>
      <c r="O166" s="7">
        <f>INDEX('Saturation Data'!P:P,MATCH('Intensity Data'!$B166,'Saturation Data'!$C:$C,0))*INDEX('UEC Data'!P:P,MATCH('Intensity Data'!$B166,'UEC Data'!$C:$C,0))</f>
        <v>7.6241564099999992E-2</v>
      </c>
      <c r="P166" s="7">
        <f>INDEX('Saturation Data'!Q:Q,MATCH('Intensity Data'!$B166,'Saturation Data'!$C:$C,0))*INDEX('UEC Data'!Q:Q,MATCH('Intensity Data'!$B166,'UEC Data'!$C:$C,0))</f>
        <v>1.7194879273913045E-2</v>
      </c>
      <c r="Q166" s="7">
        <f>INDEX('Saturation Data'!R:R,MATCH('Intensity Data'!$B166,'Saturation Data'!$C:$C,0))*INDEX('UEC Data'!R:R,MATCH('Intensity Data'!$B166,'UEC Data'!$C:$C,0))</f>
        <v>0.15462579999999998</v>
      </c>
      <c r="R166" s="7">
        <f>INDEX('Saturation Data'!S:S,MATCH('Intensity Data'!$B166,'Saturation Data'!$C:$C,0))*INDEX('UEC Data'!S:S,MATCH('Intensity Data'!$B166,'UEC Data'!$C:$C,0))</f>
        <v>3.206658407142857E-3</v>
      </c>
      <c r="S166" s="7">
        <f>INDEX('Saturation Data'!T:T,MATCH('Intensity Data'!$B166,'Saturation Data'!$C:$C,0))*INDEX('UEC Data'!T:T,MATCH('Intensity Data'!$B166,'UEC Data'!$C:$C,0))</f>
        <v>4.926343110000001E-3</v>
      </c>
      <c r="T166" s="7">
        <f>INDEX('Saturation Data'!U:U,MATCH('Intensity Data'!$B166,'Saturation Data'!$C:$C,0))*INDEX('UEC Data'!U:U,MATCH('Intensity Data'!$B166,'UEC Data'!$C:$C,0))</f>
        <v>1.670693304255319E-2</v>
      </c>
      <c r="U166" s="7">
        <f>INDEX('Saturation Data'!V:V,MATCH('Intensity Data'!$B166,'Saturation Data'!$C:$C,0))*INDEX('UEC Data'!V:V,MATCH('Intensity Data'!$B166,'UEC Data'!$C:$C,0))</f>
        <v>4.0371139674999994E-2</v>
      </c>
      <c r="V166" t="str">
        <f t="shared" si="50"/>
        <v>Food Preparation</v>
      </c>
      <c r="AP166" s="5" t="s">
        <v>95</v>
      </c>
      <c r="AQ166" s="5" t="s">
        <v>32</v>
      </c>
      <c r="AR166" s="5" t="s">
        <v>34</v>
      </c>
      <c r="AS166" s="2">
        <f t="shared" si="34"/>
        <v>-0.50488429056487094</v>
      </c>
      <c r="AT166" s="2">
        <f t="shared" si="35"/>
        <v>0.89173701226843272</v>
      </c>
      <c r="AU166" s="2">
        <f t="shared" si="36"/>
        <v>3.3974090090035602E-2</v>
      </c>
      <c r="AV166" s="2">
        <f t="shared" si="37"/>
        <v>1.5338959575933129</v>
      </c>
      <c r="AW166" s="2" t="str">
        <f t="shared" si="38"/>
        <v>NA</v>
      </c>
      <c r="AX166" s="2">
        <f t="shared" si="39"/>
        <v>0.43951958643488664</v>
      </c>
      <c r="AY166" s="2">
        <f t="shared" si="40"/>
        <v>-0.7017108642767268</v>
      </c>
      <c r="AZ166" s="2">
        <f t="shared" si="41"/>
        <v>9.4168367121236551E-2</v>
      </c>
      <c r="BA166" s="2">
        <f t="shared" si="42"/>
        <v>-0.8194643438093403</v>
      </c>
      <c r="BB166" s="2">
        <f t="shared" si="43"/>
        <v>1.078518693877879</v>
      </c>
      <c r="BC166" s="2">
        <f t="shared" si="44"/>
        <v>2.2529636563025006</v>
      </c>
      <c r="BD166" s="2">
        <f t="shared" si="45"/>
        <v>-0.84247321907295403</v>
      </c>
      <c r="BE166" s="2">
        <f t="shared" si="46"/>
        <v>3.5081280741499672</v>
      </c>
      <c r="BF166" s="2">
        <f t="shared" si="47"/>
        <v>0.2081160619483291</v>
      </c>
      <c r="BG166" s="2" t="str">
        <f>IFERROR(#REF!/#REF!-1,"NA")</f>
        <v>NA</v>
      </c>
    </row>
    <row r="167" spans="1:59" x14ac:dyDescent="0.2">
      <c r="A167" t="str">
        <f t="shared" si="48"/>
        <v/>
      </c>
      <c r="B167" t="str">
        <f t="shared" si="49"/>
        <v>ID2021 CPAFood Preparation_Dishwasher</v>
      </c>
      <c r="C167" t="s">
        <v>119</v>
      </c>
      <c r="D167" t="s">
        <v>114</v>
      </c>
      <c r="E167" s="3" t="s">
        <v>96</v>
      </c>
      <c r="F167" s="3" t="s">
        <v>32</v>
      </c>
      <c r="G167" s="3" t="s">
        <v>35</v>
      </c>
      <c r="H167" s="7">
        <f>INDEX('Saturation Data'!I:I,MATCH('Intensity Data'!$B167,'Saturation Data'!$C:$C,0))*INDEX('UEC Data'!I:I,MATCH('Intensity Data'!$B167,'UEC Data'!$C:$C,0))</f>
        <v>7.5743573275862067E-3</v>
      </c>
      <c r="I167" s="7">
        <f>INDEX('Saturation Data'!J:J,MATCH('Intensity Data'!$B167,'Saturation Data'!$C:$C,0))*INDEX('UEC Data'!J:J,MATCH('Intensity Data'!$B167,'UEC Data'!$C:$C,0))</f>
        <v>1.0971579E-2</v>
      </c>
      <c r="J167" s="7">
        <f>INDEX('Saturation Data'!K:K,MATCH('Intensity Data'!$B167,'Saturation Data'!$C:$C,0))*INDEX('UEC Data'!K:K,MATCH('Intensity Data'!$B167,'UEC Data'!$C:$C,0))</f>
        <v>2.5807542981818178E-2</v>
      </c>
      <c r="K167" s="7">
        <f>INDEX('Saturation Data'!L:L,MATCH('Intensity Data'!$B167,'Saturation Data'!$C:$C,0))*INDEX('UEC Data'!L:L,MATCH('Intensity Data'!$B167,'UEC Data'!$C:$C,0))</f>
        <v>1.4695932625000001E-2</v>
      </c>
      <c r="L167" s="7">
        <f>INDEX('Saturation Data'!M:M,MATCH('Intensity Data'!$B167,'Saturation Data'!$C:$C,0))*INDEX('UEC Data'!M:M,MATCH('Intensity Data'!$B167,'UEC Data'!$C:$C,0))</f>
        <v>2.597072259807176</v>
      </c>
      <c r="M167" s="7">
        <f>INDEX('Saturation Data'!N:N,MATCH('Intensity Data'!$B167,'Saturation Data'!$C:$C,0))*INDEX('UEC Data'!N:N,MATCH('Intensity Data'!$B167,'UEC Data'!$C:$C,0))</f>
        <v>0.22431425006666664</v>
      </c>
      <c r="N167" s="7">
        <f>INDEX('Saturation Data'!O:O,MATCH('Intensity Data'!$B167,'Saturation Data'!$C:$C,0))*INDEX('UEC Data'!O:O,MATCH('Intensity Data'!$B167,'UEC Data'!$C:$C,0))</f>
        <v>4.111575028928572E-2</v>
      </c>
      <c r="O167" s="7">
        <f>INDEX('Saturation Data'!P:P,MATCH('Intensity Data'!$B167,'Saturation Data'!$C:$C,0))*INDEX('UEC Data'!P:P,MATCH('Intensity Data'!$B167,'UEC Data'!$C:$C,0))</f>
        <v>5.4014824499999996E-2</v>
      </c>
      <c r="P167" s="7">
        <f>INDEX('Saturation Data'!Q:Q,MATCH('Intensity Data'!$B167,'Saturation Data'!$C:$C,0))*INDEX('UEC Data'!Q:Q,MATCH('Intensity Data'!$B167,'UEC Data'!$C:$C,0))</f>
        <v>6.0689192463768117E-2</v>
      </c>
      <c r="Q167" s="7">
        <f>INDEX('Saturation Data'!R:R,MATCH('Intensity Data'!$B167,'Saturation Data'!$C:$C,0))*INDEX('UEC Data'!R:R,MATCH('Intensity Data'!$B167,'UEC Data'!$C:$C,0))</f>
        <v>7.066538013333333E-2</v>
      </c>
      <c r="R167" s="7">
        <f>INDEX('Saturation Data'!S:S,MATCH('Intensity Data'!$B167,'Saturation Data'!$C:$C,0))*INDEX('UEC Data'!S:S,MATCH('Intensity Data'!$B167,'UEC Data'!$C:$C,0))</f>
        <v>2.0162285357142855E-3</v>
      </c>
      <c r="S167" s="7">
        <f>INDEX('Saturation Data'!T:T,MATCH('Intensity Data'!$B167,'Saturation Data'!$C:$C,0))*INDEX('UEC Data'!T:T,MATCH('Intensity Data'!$B167,'UEC Data'!$C:$C,0))</f>
        <v>3.0975028499999999E-3</v>
      </c>
      <c r="T167" s="7">
        <f>INDEX('Saturation Data'!U:U,MATCH('Intensity Data'!$B167,'Saturation Data'!$C:$C,0))*INDEX('UEC Data'!U:U,MATCH('Intensity Data'!$B167,'UEC Data'!$C:$C,0))</f>
        <v>1.050470329787234E-2</v>
      </c>
      <c r="U167" s="7">
        <f>INDEX('Saturation Data'!V:V,MATCH('Intensity Data'!$B167,'Saturation Data'!$C:$C,0))*INDEX('UEC Data'!V:V,MATCH('Intensity Data'!$B167,'UEC Data'!$C:$C,0))</f>
        <v>2.5383883625000003E-2</v>
      </c>
      <c r="V167" t="str">
        <f t="shared" si="50"/>
        <v>Food Preparation</v>
      </c>
      <c r="AP167" s="5" t="s">
        <v>96</v>
      </c>
      <c r="AQ167" s="5" t="s">
        <v>32</v>
      </c>
      <c r="AR167" s="5" t="s">
        <v>35</v>
      </c>
      <c r="AS167" s="2">
        <f t="shared" si="34"/>
        <v>-0.89477315326098006</v>
      </c>
      <c r="AT167" s="2">
        <f t="shared" si="35"/>
        <v>-0.1357615082764797</v>
      </c>
      <c r="AU167" s="2">
        <f t="shared" si="36"/>
        <v>-0.77924064181541131</v>
      </c>
      <c r="AV167" s="2">
        <f t="shared" si="37"/>
        <v>0.15760827555454626</v>
      </c>
      <c r="AW167" s="2">
        <f t="shared" si="38"/>
        <v>-0.70663922822954428</v>
      </c>
      <c r="AX167" s="2">
        <f t="shared" si="39"/>
        <v>-0.65786245697103074</v>
      </c>
      <c r="AY167" s="2">
        <f t="shared" si="40"/>
        <v>-0.92129646734432946</v>
      </c>
      <c r="AZ167" s="2">
        <f t="shared" si="41"/>
        <v>-0.43676308268980091</v>
      </c>
      <c r="BA167" s="2">
        <f t="shared" si="42"/>
        <v>-0.4814804306895516</v>
      </c>
      <c r="BB167" s="2">
        <f t="shared" si="43"/>
        <v>-0.51727394625554668</v>
      </c>
      <c r="BC167" s="2">
        <f t="shared" si="44"/>
        <v>0.48611375985246075</v>
      </c>
      <c r="BD167" s="2">
        <f t="shared" si="45"/>
        <v>-0.92803402023032711</v>
      </c>
      <c r="BE167" s="2">
        <f t="shared" si="46"/>
        <v>1.0595345875418012</v>
      </c>
      <c r="BF167" s="2">
        <f t="shared" si="47"/>
        <v>7.0937543208146492E-2</v>
      </c>
      <c r="BG167" s="2" t="str">
        <f>IFERROR(#REF!/#REF!-1,"NA")</f>
        <v>NA</v>
      </c>
    </row>
    <row r="168" spans="1:59" x14ac:dyDescent="0.2">
      <c r="A168" t="str">
        <f t="shared" si="48"/>
        <v/>
      </c>
      <c r="B168" t="str">
        <f t="shared" si="49"/>
        <v>ID2021 CPAFood Preparation_Hot Food Container</v>
      </c>
      <c r="C168" t="s">
        <v>119</v>
      </c>
      <c r="D168" t="s">
        <v>114</v>
      </c>
      <c r="E168" s="3" t="s">
        <v>97</v>
      </c>
      <c r="F168" s="3" t="s">
        <v>32</v>
      </c>
      <c r="G168" s="3" t="s">
        <v>36</v>
      </c>
      <c r="H168" s="7">
        <f>INDEX('Saturation Data'!I:I,MATCH('Intensity Data'!$B168,'Saturation Data'!$C:$C,0))*INDEX('UEC Data'!I:I,MATCH('Intensity Data'!$B168,'UEC Data'!$C:$C,0))</f>
        <v>2.2691987068965518E-3</v>
      </c>
      <c r="I168" s="7">
        <f>INDEX('Saturation Data'!J:J,MATCH('Intensity Data'!$B168,'Saturation Data'!$C:$C,0))*INDEX('UEC Data'!J:J,MATCH('Intensity Data'!$B168,'UEC Data'!$C:$C,0))</f>
        <v>3.2869710000000001E-3</v>
      </c>
      <c r="J168" s="7">
        <f>INDEX('Saturation Data'!K:K,MATCH('Intensity Data'!$B168,'Saturation Data'!$C:$C,0))*INDEX('UEC Data'!K:K,MATCH('Intensity Data'!$B168,'UEC Data'!$C:$C,0))</f>
        <v>7.731671563636364E-3</v>
      </c>
      <c r="K168" s="7">
        <f>INDEX('Saturation Data'!L:L,MATCH('Intensity Data'!$B168,'Saturation Data'!$C:$C,0))*INDEX('UEC Data'!L:L,MATCH('Intensity Data'!$B168,'UEC Data'!$C:$C,0))</f>
        <v>4.4027486250000003E-3</v>
      </c>
      <c r="L168" s="7">
        <f>INDEX('Saturation Data'!M:M,MATCH('Intensity Data'!$B168,'Saturation Data'!$C:$C,0))*INDEX('UEC Data'!M:M,MATCH('Intensity Data'!$B168,'UEC Data'!$C:$C,0))</f>
        <v>1.2542727272727272</v>
      </c>
      <c r="M168" s="7">
        <f>INDEX('Saturation Data'!N:N,MATCH('Intensity Data'!$B168,'Saturation Data'!$C:$C,0))*INDEX('UEC Data'!N:N,MATCH('Intensity Data'!$B168,'UEC Data'!$C:$C,0))</f>
        <v>0.17186024999999999</v>
      </c>
      <c r="N168" s="7">
        <f>INDEX('Saturation Data'!O:O,MATCH('Intensity Data'!$B168,'Saturation Data'!$C:$C,0))*INDEX('UEC Data'!O:O,MATCH('Intensity Data'!$B168,'UEC Data'!$C:$C,0))</f>
        <v>1.2317851317857143E-2</v>
      </c>
      <c r="O168" s="7">
        <f>INDEX('Saturation Data'!P:P,MATCH('Intensity Data'!$B168,'Saturation Data'!$C:$C,0))*INDEX('UEC Data'!P:P,MATCH('Intensity Data'!$B168,'UEC Data'!$C:$C,0))</f>
        <v>1.4361691499999999E-2</v>
      </c>
      <c r="P168" s="7">
        <f>INDEX('Saturation Data'!Q:Q,MATCH('Intensity Data'!$B168,'Saturation Data'!$C:$C,0))*INDEX('UEC Data'!Q:Q,MATCH('Intensity Data'!$B168,'UEC Data'!$C:$C,0))</f>
        <v>1.6136300869565219E-3</v>
      </c>
      <c r="Q168" s="7">
        <f>INDEX('Saturation Data'!R:R,MATCH('Intensity Data'!$B168,'Saturation Data'!$C:$C,0))*INDEX('UEC Data'!R:R,MATCH('Intensity Data'!$B168,'UEC Data'!$C:$C,0))</f>
        <v>2.1170613199999997E-2</v>
      </c>
      <c r="R168" s="7">
        <f>INDEX('Saturation Data'!S:S,MATCH('Intensity Data'!$B168,'Saturation Data'!$C:$C,0))*INDEX('UEC Data'!S:S,MATCH('Intensity Data'!$B168,'UEC Data'!$C:$C,0))</f>
        <v>6.0404110714285713E-4</v>
      </c>
      <c r="S168" s="7">
        <f>INDEX('Saturation Data'!T:T,MATCH('Intensity Data'!$B168,'Saturation Data'!$C:$C,0))*INDEX('UEC Data'!T:T,MATCH('Intensity Data'!$B168,'UEC Data'!$C:$C,0))</f>
        <v>9.2797965E-4</v>
      </c>
      <c r="T168" s="7">
        <f>INDEX('Saturation Data'!U:U,MATCH('Intensity Data'!$B168,'Saturation Data'!$C:$C,0))*INDEX('UEC Data'!U:U,MATCH('Intensity Data'!$B168,'UEC Data'!$C:$C,0))</f>
        <v>3.1470998936170211E-3</v>
      </c>
      <c r="U168" s="7">
        <f>INDEX('Saturation Data'!V:V,MATCH('Intensity Data'!$B168,'Saturation Data'!$C:$C,0))*INDEX('UEC Data'!V:V,MATCH('Intensity Data'!$B168,'UEC Data'!$C:$C,0))</f>
        <v>7.6047476249999999E-3</v>
      </c>
      <c r="V168" t="str">
        <f t="shared" si="50"/>
        <v>Food Preparation</v>
      </c>
      <c r="AP168" s="5" t="s">
        <v>97</v>
      </c>
      <c r="AQ168" s="5" t="s">
        <v>32</v>
      </c>
      <c r="AR168" s="5" t="s">
        <v>36</v>
      </c>
      <c r="AS168" s="2">
        <f t="shared" si="34"/>
        <v>-0.76966830039758993</v>
      </c>
      <c r="AT168" s="2">
        <f t="shared" si="35"/>
        <v>0.89173701226843272</v>
      </c>
      <c r="AU168" s="2">
        <f t="shared" si="36"/>
        <v>-0.51677846719188747</v>
      </c>
      <c r="AV168" s="2">
        <f t="shared" si="37"/>
        <v>1.5338959575933129</v>
      </c>
      <c r="AW168" s="2" t="str">
        <f t="shared" si="38"/>
        <v>NA</v>
      </c>
      <c r="AX168" s="2">
        <f t="shared" si="39"/>
        <v>0.43951958643488687</v>
      </c>
      <c r="AY168" s="2">
        <f t="shared" si="40"/>
        <v>-0.82772534763628691</v>
      </c>
      <c r="AZ168" s="2">
        <f t="shared" si="41"/>
        <v>9.4168367121236773E-2</v>
      </c>
      <c r="BA168" s="2">
        <f t="shared" si="42"/>
        <v>-0.89927014848702513</v>
      </c>
      <c r="BB168" s="2">
        <f t="shared" si="43"/>
        <v>5.6642062810138061E-2</v>
      </c>
      <c r="BC168" s="2">
        <f t="shared" si="44"/>
        <v>2.2529636563025011</v>
      </c>
      <c r="BD168" s="2">
        <f t="shared" si="45"/>
        <v>-0.84247321907295414</v>
      </c>
      <c r="BE168" s="2">
        <f t="shared" si="46"/>
        <v>3.5081280741499672</v>
      </c>
      <c r="BF168" s="2">
        <f t="shared" si="47"/>
        <v>1.3441818522505629</v>
      </c>
      <c r="BG168" s="2" t="str">
        <f>IFERROR(#REF!/#REF!-1,"NA")</f>
        <v>NA</v>
      </c>
    </row>
    <row r="169" spans="1:59" x14ac:dyDescent="0.2">
      <c r="A169" t="str">
        <f t="shared" si="48"/>
        <v/>
      </c>
      <c r="B169" t="str">
        <f t="shared" si="49"/>
        <v>ID2021 CPAFood Preparation_Steamer</v>
      </c>
      <c r="C169" t="s">
        <v>119</v>
      </c>
      <c r="D169" t="s">
        <v>114</v>
      </c>
      <c r="E169" s="3" t="s">
        <v>98</v>
      </c>
      <c r="F169" s="3" t="s">
        <v>32</v>
      </c>
      <c r="G169" s="3" t="s">
        <v>37</v>
      </c>
      <c r="H169" s="7">
        <f>INDEX('Saturation Data'!I:I,MATCH('Intensity Data'!$B169,'Saturation Data'!$C:$C,0))*INDEX('UEC Data'!I:I,MATCH('Intensity Data'!$B169,'UEC Data'!$C:$C,0))</f>
        <v>1.2157024587143409E-2</v>
      </c>
      <c r="I169" s="7">
        <f>INDEX('Saturation Data'!J:J,MATCH('Intensity Data'!$B169,'Saturation Data'!$C:$C,0))*INDEX('UEC Data'!J:J,MATCH('Intensity Data'!$B169,'UEC Data'!$C:$C,0))</f>
        <v>1.7609646587044808E-2</v>
      </c>
      <c r="J169" s="7">
        <f>INDEX('Saturation Data'!K:K,MATCH('Intensity Data'!$B169,'Saturation Data'!$C:$C,0))*INDEX('UEC Data'!K:K,MATCH('Intensity Data'!$B169,'UEC Data'!$C:$C,0))</f>
        <v>4.1421723453824354E-2</v>
      </c>
      <c r="K169" s="7">
        <f>INDEX('Saturation Data'!L:L,MATCH('Intensity Data'!$B169,'Saturation Data'!$C:$C,0))*INDEX('UEC Data'!L:L,MATCH('Intensity Data'!$B169,'UEC Data'!$C:$C,0))</f>
        <v>2.3587323191426843E-2</v>
      </c>
      <c r="L169" s="7">
        <f>INDEX('Saturation Data'!M:M,MATCH('Intensity Data'!$B169,'Saturation Data'!$C:$C,0))*INDEX('UEC Data'!M:M,MATCH('Intensity Data'!$B169,'UEC Data'!$C:$C,0))</f>
        <v>0.63996680490050739</v>
      </c>
      <c r="M169" s="7">
        <f>INDEX('Saturation Data'!N:N,MATCH('Intensity Data'!$B169,'Saturation Data'!$C:$C,0))*INDEX('UEC Data'!N:N,MATCH('Intensity Data'!$B169,'UEC Data'!$C:$C,0))</f>
        <v>0.25225358226494998</v>
      </c>
      <c r="N169" s="7">
        <f>INDEX('Saturation Data'!O:O,MATCH('Intensity Data'!$B169,'Saturation Data'!$C:$C,0))*INDEX('UEC Data'!O:O,MATCH('Intensity Data'!$B169,'UEC Data'!$C:$C,0))</f>
        <v>6.599176214795581E-2</v>
      </c>
      <c r="O169" s="7">
        <f>INDEX('Saturation Data'!P:P,MATCH('Intensity Data'!$B169,'Saturation Data'!$C:$C,0))*INDEX('UEC Data'!P:P,MATCH('Intensity Data'!$B169,'UEC Data'!$C:$C,0))</f>
        <v>7.6941449044474516E-2</v>
      </c>
      <c r="P169" s="7">
        <f>INDEX('Saturation Data'!Q:Q,MATCH('Intensity Data'!$B169,'Saturation Data'!$C:$C,0))*INDEX('UEC Data'!Q:Q,MATCH('Intensity Data'!$B169,'UEC Data'!$C:$C,0))</f>
        <v>2.5934626943949365E-2</v>
      </c>
      <c r="Q169" s="7">
        <f>INDEX('Saturation Data'!R:R,MATCH('Intensity Data'!$B169,'Saturation Data'!$C:$C,0))*INDEX('UEC Data'!R:R,MATCH('Intensity Data'!$B169,'UEC Data'!$C:$C,0))</f>
        <v>0.11341962447585506</v>
      </c>
      <c r="R169" s="7">
        <f>INDEX('Saturation Data'!S:S,MATCH('Intensity Data'!$B169,'Saturation Data'!$C:$C,0))*INDEX('UEC Data'!S:S,MATCH('Intensity Data'!$B169,'UEC Data'!$C:$C,0))</f>
        <v>3.2360950007873455E-3</v>
      </c>
      <c r="S169" s="7">
        <f>INDEX('Saturation Data'!T:T,MATCH('Intensity Data'!$B169,'Saturation Data'!$C:$C,0))*INDEX('UEC Data'!T:T,MATCH('Intensity Data'!$B169,'UEC Data'!$C:$C,0))</f>
        <v>4.9715661246994688E-3</v>
      </c>
      <c r="T169" s="7">
        <f>INDEX('Saturation Data'!U:U,MATCH('Intensity Data'!$B169,'Saturation Data'!$C:$C,0))*INDEX('UEC Data'!U:U,MATCH('Intensity Data'!$B169,'UEC Data'!$C:$C,0))</f>
        <v>1.6860299923766309E-2</v>
      </c>
      <c r="U169" s="7">
        <f>INDEX('Saturation Data'!V:V,MATCH('Intensity Data'!$B169,'Saturation Data'!$C:$C,0))*INDEX('UEC Data'!V:V,MATCH('Intensity Data'!$B169,'UEC Data'!$C:$C,0))</f>
        <v>4.0741740057919085E-2</v>
      </c>
      <c r="V169" t="str">
        <f t="shared" si="50"/>
        <v>Food Preparation</v>
      </c>
      <c r="AP169" s="5" t="s">
        <v>98</v>
      </c>
      <c r="AQ169" s="5" t="s">
        <v>32</v>
      </c>
      <c r="AR169" s="5" t="s">
        <v>37</v>
      </c>
      <c r="AS169" s="2">
        <f t="shared" si="34"/>
        <v>-0.76966830039758993</v>
      </c>
      <c r="AT169" s="2">
        <f t="shared" si="35"/>
        <v>0.89173701226843249</v>
      </c>
      <c r="AU169" s="2">
        <f t="shared" si="36"/>
        <v>-0.51677846719188758</v>
      </c>
      <c r="AV169" s="2">
        <f t="shared" si="37"/>
        <v>1.5338959575933133</v>
      </c>
      <c r="AW169" s="2" t="str">
        <f t="shared" si="38"/>
        <v>NA</v>
      </c>
      <c r="AX169" s="2">
        <f t="shared" si="39"/>
        <v>0.43951958643488687</v>
      </c>
      <c r="AY169" s="2">
        <f t="shared" si="40"/>
        <v>-0.82772534763628691</v>
      </c>
      <c r="AZ169" s="2">
        <f t="shared" si="41"/>
        <v>9.4168367121236995E-2</v>
      </c>
      <c r="BA169" s="2">
        <f t="shared" si="42"/>
        <v>-0.69781044546107562</v>
      </c>
      <c r="BB169" s="2">
        <f t="shared" si="43"/>
        <v>5.6642062810138061E-2</v>
      </c>
      <c r="BC169" s="2">
        <f t="shared" si="44"/>
        <v>2.2529636563025011</v>
      </c>
      <c r="BD169" s="2">
        <f t="shared" si="45"/>
        <v>-0.84247321907295414</v>
      </c>
      <c r="BE169" s="2">
        <f t="shared" si="46"/>
        <v>3.5081280741499681</v>
      </c>
      <c r="BF169" s="2">
        <f t="shared" si="47"/>
        <v>1.3441818522505624</v>
      </c>
      <c r="BG169" s="2" t="str">
        <f>IFERROR(#REF!/#REF!-1,"NA")</f>
        <v>NA</v>
      </c>
    </row>
    <row r="170" spans="1:59" x14ac:dyDescent="0.2">
      <c r="A170" t="str">
        <f t="shared" si="48"/>
        <v/>
      </c>
      <c r="B170" t="str">
        <f t="shared" si="49"/>
        <v>ID2021 CPAOffice Equipment_Desktop Computer</v>
      </c>
      <c r="C170" t="s">
        <v>119</v>
      </c>
      <c r="D170" t="s">
        <v>114</v>
      </c>
      <c r="E170" s="3" t="s">
        <v>99</v>
      </c>
      <c r="F170" s="3" t="s">
        <v>38</v>
      </c>
      <c r="G170" s="3" t="s">
        <v>39</v>
      </c>
      <c r="H170" s="7">
        <f>INDEX('Saturation Data'!I:I,MATCH('Intensity Data'!$B170,'Saturation Data'!$C:$C,0))*INDEX('UEC Data'!I:I,MATCH('Intensity Data'!$B170,'UEC Data'!$C:$C,0))</f>
        <v>0.84413793103448276</v>
      </c>
      <c r="I170" s="7">
        <f>INDEX('Saturation Data'!J:J,MATCH('Intensity Data'!$B170,'Saturation Data'!$C:$C,0))*INDEX('UEC Data'!J:J,MATCH('Intensity Data'!$B170,'UEC Data'!$C:$C,0))</f>
        <v>1.02</v>
      </c>
      <c r="J170" s="7">
        <f>INDEX('Saturation Data'!K:K,MATCH('Intensity Data'!$B170,'Saturation Data'!$C:$C,0))*INDEX('UEC Data'!K:K,MATCH('Intensity Data'!$B170,'UEC Data'!$C:$C,0))</f>
        <v>5.5636363636363637E-2</v>
      </c>
      <c r="K170" s="7">
        <f>INDEX('Saturation Data'!L:L,MATCH('Intensity Data'!$B170,'Saturation Data'!$C:$C,0))*INDEX('UEC Data'!L:L,MATCH('Intensity Data'!$B170,'UEC Data'!$C:$C,0))</f>
        <v>0.13600000000000001</v>
      </c>
      <c r="L170" s="7">
        <f>INDEX('Saturation Data'!M:M,MATCH('Intensity Data'!$B170,'Saturation Data'!$C:$C,0))*INDEX('UEC Data'!M:M,MATCH('Intensity Data'!$B170,'UEC Data'!$C:$C,0))</f>
        <v>9.2727272727272728E-2</v>
      </c>
      <c r="M170" s="7">
        <f>INDEX('Saturation Data'!N:N,MATCH('Intensity Data'!$B170,'Saturation Data'!$C:$C,0))*INDEX('UEC Data'!N:N,MATCH('Intensity Data'!$B170,'UEC Data'!$C:$C,0))</f>
        <v>6.8000000000000005E-2</v>
      </c>
      <c r="N170" s="7">
        <f>INDEX('Saturation Data'!O:O,MATCH('Intensity Data'!$B170,'Saturation Data'!$C:$C,0))*INDEX('UEC Data'!O:O,MATCH('Intensity Data'!$B170,'UEC Data'!$C:$C,0))</f>
        <v>0.37011428571428567</v>
      </c>
      <c r="O170" s="7">
        <f>INDEX('Saturation Data'!P:P,MATCH('Intensity Data'!$B170,'Saturation Data'!$C:$C,0))*INDEX('UEC Data'!P:P,MATCH('Intensity Data'!$B170,'UEC Data'!$C:$C,0))</f>
        <v>0.44282926829268293</v>
      </c>
      <c r="P170" s="7">
        <f>INDEX('Saturation Data'!Q:Q,MATCH('Intensity Data'!$B170,'Saturation Data'!$C:$C,0))*INDEX('UEC Data'!Q:Q,MATCH('Intensity Data'!$B170,'UEC Data'!$C:$C,0))</f>
        <v>0.55582608695652169</v>
      </c>
      <c r="Q170" s="7">
        <f>INDEX('Saturation Data'!R:R,MATCH('Intensity Data'!$B170,'Saturation Data'!$C:$C,0))*INDEX('UEC Data'!R:R,MATCH('Intensity Data'!$B170,'UEC Data'!$C:$C,0))</f>
        <v>1.8586666666666668E-2</v>
      </c>
      <c r="R170" s="7">
        <f>INDEX('Saturation Data'!S:S,MATCH('Intensity Data'!$B170,'Saturation Data'!$C:$C,0))*INDEX('UEC Data'!S:S,MATCH('Intensity Data'!$B170,'UEC Data'!$C:$C,0))</f>
        <v>2.9142857142857144E-2</v>
      </c>
      <c r="S170" s="7">
        <f>INDEX('Saturation Data'!T:T,MATCH('Intensity Data'!$B170,'Saturation Data'!$C:$C,0))*INDEX('UEC Data'!T:T,MATCH('Intensity Data'!$B170,'UEC Data'!$C:$C,0))</f>
        <v>2.4479999999999998E-2</v>
      </c>
      <c r="T170" s="7">
        <f>INDEX('Saturation Data'!U:U,MATCH('Intensity Data'!$B170,'Saturation Data'!$C:$C,0))*INDEX('UEC Data'!U:U,MATCH('Intensity Data'!$B170,'UEC Data'!$C:$C,0))</f>
        <v>4.3404255319148932</v>
      </c>
      <c r="U170" s="7">
        <f>INDEX('Saturation Data'!V:V,MATCH('Intensity Data'!$B170,'Saturation Data'!$C:$C,0))*INDEX('UEC Data'!V:V,MATCH('Intensity Data'!$B170,'UEC Data'!$C:$C,0))</f>
        <v>7.7519999999999992E-2</v>
      </c>
      <c r="V170" t="str">
        <f t="shared" si="50"/>
        <v>Office Equipment</v>
      </c>
      <c r="AP170" s="5" t="s">
        <v>99</v>
      </c>
      <c r="AQ170" s="5" t="s">
        <v>38</v>
      </c>
      <c r="AR170" s="5" t="s">
        <v>39</v>
      </c>
      <c r="AS170" s="2">
        <f t="shared" si="34"/>
        <v>-0.64034774441493858</v>
      </c>
      <c r="AT170" s="2">
        <f t="shared" si="35"/>
        <v>-0.17803025091439795</v>
      </c>
      <c r="AU170" s="2">
        <f t="shared" si="36"/>
        <v>-0.81657427731791432</v>
      </c>
      <c r="AV170" s="2">
        <f t="shared" si="37"/>
        <v>0.32333296962542346</v>
      </c>
      <c r="AW170" s="2">
        <f t="shared" si="38"/>
        <v>-0.68264372047309596</v>
      </c>
      <c r="AX170" s="2">
        <f t="shared" si="39"/>
        <v>-0.57476967863104822</v>
      </c>
      <c r="AY170" s="2">
        <f t="shared" si="40"/>
        <v>-0.33597818838534343</v>
      </c>
      <c r="AZ170" s="2">
        <f t="shared" si="41"/>
        <v>-6.7422687646540247E-2</v>
      </c>
      <c r="BA170" s="2">
        <f t="shared" si="42"/>
        <v>0.91595730276609033</v>
      </c>
      <c r="BB170" s="2">
        <f t="shared" si="43"/>
        <v>-0.7773016962288003</v>
      </c>
      <c r="BC170" s="2">
        <f t="shared" si="44"/>
        <v>-0.67044023628016414</v>
      </c>
      <c r="BD170" s="2">
        <f t="shared" si="45"/>
        <v>-0.62284999050606638</v>
      </c>
      <c r="BE170" s="2">
        <f t="shared" si="46"/>
        <v>-0.19637830737232553</v>
      </c>
      <c r="BF170" s="2">
        <f t="shared" si="47"/>
        <v>-0.60757253403572653</v>
      </c>
      <c r="BG170" s="2" t="str">
        <f>IFERROR(#REF!/#REF!-1,"NA")</f>
        <v>NA</v>
      </c>
    </row>
    <row r="171" spans="1:59" x14ac:dyDescent="0.2">
      <c r="A171" t="str">
        <f t="shared" si="48"/>
        <v/>
      </c>
      <c r="B171" t="str">
        <f t="shared" si="49"/>
        <v>ID2021 CPAOffice Equipment_Laptop</v>
      </c>
      <c r="C171" t="s">
        <v>119</v>
      </c>
      <c r="D171" t="s">
        <v>114</v>
      </c>
      <c r="E171" s="3" t="s">
        <v>100</v>
      </c>
      <c r="F171" s="3" t="s">
        <v>38</v>
      </c>
      <c r="G171" s="3" t="s">
        <v>40</v>
      </c>
      <c r="H171" s="7">
        <f>INDEX('Saturation Data'!I:I,MATCH('Intensity Data'!$B171,'Saturation Data'!$C:$C,0))*INDEX('UEC Data'!I:I,MATCH('Intensity Data'!$B171,'UEC Data'!$C:$C,0))</f>
        <v>0.26068965517241377</v>
      </c>
      <c r="I171" s="7">
        <f>INDEX('Saturation Data'!J:J,MATCH('Intensity Data'!$B171,'Saturation Data'!$C:$C,0))*INDEX('UEC Data'!J:J,MATCH('Intensity Data'!$B171,'UEC Data'!$C:$C,0))</f>
        <v>0.315</v>
      </c>
      <c r="J171" s="7">
        <f>INDEX('Saturation Data'!K:K,MATCH('Intensity Data'!$B171,'Saturation Data'!$C:$C,0))*INDEX('UEC Data'!K:K,MATCH('Intensity Data'!$B171,'UEC Data'!$C:$C,0))</f>
        <v>1.7181818181818184E-2</v>
      </c>
      <c r="K171" s="7">
        <f>INDEX('Saturation Data'!L:L,MATCH('Intensity Data'!$B171,'Saturation Data'!$C:$C,0))*INDEX('UEC Data'!L:L,MATCH('Intensity Data'!$B171,'UEC Data'!$C:$C,0))</f>
        <v>4.2000000000000003E-2</v>
      </c>
      <c r="L171" s="7">
        <f>INDEX('Saturation Data'!M:M,MATCH('Intensity Data'!$B171,'Saturation Data'!$C:$C,0))*INDEX('UEC Data'!M:M,MATCH('Intensity Data'!$B171,'UEC Data'!$C:$C,0))</f>
        <v>2.8636363636363637E-2</v>
      </c>
      <c r="M171" s="7">
        <f>INDEX('Saturation Data'!N:N,MATCH('Intensity Data'!$B171,'Saturation Data'!$C:$C,0))*INDEX('UEC Data'!N:N,MATCH('Intensity Data'!$B171,'UEC Data'!$C:$C,0))</f>
        <v>1.3440000000000001E-2</v>
      </c>
      <c r="N171" s="7">
        <f>INDEX('Saturation Data'!O:O,MATCH('Intensity Data'!$B171,'Saturation Data'!$C:$C,0))*INDEX('UEC Data'!O:O,MATCH('Intensity Data'!$B171,'UEC Data'!$C:$C,0))</f>
        <v>0.11429999999999998</v>
      </c>
      <c r="O171" s="7">
        <f>INDEX('Saturation Data'!P:P,MATCH('Intensity Data'!$B171,'Saturation Data'!$C:$C,0))*INDEX('UEC Data'!P:P,MATCH('Intensity Data'!$B171,'UEC Data'!$C:$C,0))</f>
        <v>0.13675609756097562</v>
      </c>
      <c r="P171" s="7">
        <f>INDEX('Saturation Data'!Q:Q,MATCH('Intensity Data'!$B171,'Saturation Data'!$C:$C,0))*INDEX('UEC Data'!Q:Q,MATCH('Intensity Data'!$B171,'UEC Data'!$C:$C,0))</f>
        <v>0.17165217391304347</v>
      </c>
      <c r="Q171" s="7">
        <f>INDEX('Saturation Data'!R:R,MATCH('Intensity Data'!$B171,'Saturation Data'!$C:$C,0))*INDEX('UEC Data'!R:R,MATCH('Intensity Data'!$B171,'UEC Data'!$C:$C,0))</f>
        <v>5.7399999999999994E-3</v>
      </c>
      <c r="R171" s="7">
        <f>INDEX('Saturation Data'!S:S,MATCH('Intensity Data'!$B171,'Saturation Data'!$C:$C,0))*INDEX('UEC Data'!S:S,MATCH('Intensity Data'!$B171,'UEC Data'!$C:$C,0))</f>
        <v>1.7999999999999999E-2</v>
      </c>
      <c r="S171" s="7">
        <f>INDEX('Saturation Data'!T:T,MATCH('Intensity Data'!$B171,'Saturation Data'!$C:$C,0))*INDEX('UEC Data'!T:T,MATCH('Intensity Data'!$B171,'UEC Data'!$C:$C,0))</f>
        <v>7.559999999999999E-3</v>
      </c>
      <c r="T171" s="7">
        <f>INDEX('Saturation Data'!U:U,MATCH('Intensity Data'!$B171,'Saturation Data'!$C:$C,0))*INDEX('UEC Data'!U:U,MATCH('Intensity Data'!$B171,'UEC Data'!$C:$C,0))</f>
        <v>1.3404255319148937</v>
      </c>
      <c r="U171" s="7">
        <f>INDEX('Saturation Data'!V:V,MATCH('Intensity Data'!$B171,'Saturation Data'!$C:$C,0))*INDEX('UEC Data'!V:V,MATCH('Intensity Data'!$B171,'UEC Data'!$C:$C,0))</f>
        <v>2.3939999999999996E-2</v>
      </c>
      <c r="V171" t="str">
        <f t="shared" si="50"/>
        <v>Office Equipment</v>
      </c>
      <c r="AP171" s="5" t="s">
        <v>100</v>
      </c>
      <c r="AQ171" s="5" t="s">
        <v>38</v>
      </c>
      <c r="AR171" s="5" t="s">
        <v>40</v>
      </c>
      <c r="AS171" s="2">
        <f t="shared" si="34"/>
        <v>-0.28069548882987716</v>
      </c>
      <c r="AT171" s="2">
        <f t="shared" si="35"/>
        <v>0.64393949817120388</v>
      </c>
      <c r="AU171" s="2">
        <f t="shared" si="36"/>
        <v>-0.63314855463582875</v>
      </c>
      <c r="AV171" s="2">
        <f t="shared" si="37"/>
        <v>1.6466659392508469</v>
      </c>
      <c r="AW171" s="2">
        <f t="shared" si="38"/>
        <v>-0.20660930118274001</v>
      </c>
      <c r="AX171" s="2">
        <f t="shared" si="39"/>
        <v>-0.14953935726209666</v>
      </c>
      <c r="AY171" s="2">
        <f t="shared" si="40"/>
        <v>2.3201090580732826</v>
      </c>
      <c r="AZ171" s="2">
        <f t="shared" si="41"/>
        <v>5.2171820823563992</v>
      </c>
      <c r="BA171" s="2">
        <f t="shared" si="42"/>
        <v>8.5797865138304523</v>
      </c>
      <c r="BB171" s="2">
        <f t="shared" si="43"/>
        <v>-0.55460339245760071</v>
      </c>
      <c r="BC171" s="2">
        <f t="shared" si="44"/>
        <v>0.64779881859917898</v>
      </c>
      <c r="BD171" s="2">
        <f t="shared" si="45"/>
        <v>-5.7124976265165883E-2</v>
      </c>
      <c r="BE171" s="2">
        <f t="shared" si="46"/>
        <v>3.0181084631383728</v>
      </c>
      <c r="BF171" s="2">
        <f t="shared" si="47"/>
        <v>-0.21514506807145306</v>
      </c>
      <c r="BG171" s="2" t="str">
        <f>IFERROR(#REF!/#REF!-1,"NA")</f>
        <v>NA</v>
      </c>
    </row>
    <row r="172" spans="1:59" x14ac:dyDescent="0.2">
      <c r="A172" t="str">
        <f t="shared" si="48"/>
        <v/>
      </c>
      <c r="B172" t="str">
        <f t="shared" si="49"/>
        <v>ID2021 CPAOffice Equipment_Server</v>
      </c>
      <c r="C172" t="s">
        <v>119</v>
      </c>
      <c r="D172" t="s">
        <v>114</v>
      </c>
      <c r="E172" s="3" t="s">
        <v>101</v>
      </c>
      <c r="F172" s="3" t="s">
        <v>38</v>
      </c>
      <c r="G172" s="3" t="s">
        <v>41</v>
      </c>
      <c r="H172" s="7">
        <f>INDEX('Saturation Data'!I:I,MATCH('Intensity Data'!$B172,'Saturation Data'!$C:$C,0))*INDEX('UEC Data'!I:I,MATCH('Intensity Data'!$B172,'UEC Data'!$C:$C,0))</f>
        <v>1.7606896551724138</v>
      </c>
      <c r="I172" s="7">
        <f>INDEX('Saturation Data'!J:J,MATCH('Intensity Data'!$B172,'Saturation Data'!$C:$C,0))*INDEX('UEC Data'!J:J,MATCH('Intensity Data'!$B172,'UEC Data'!$C:$C,0))</f>
        <v>0.76666666666666672</v>
      </c>
      <c r="J172" s="7">
        <f>INDEX('Saturation Data'!K:K,MATCH('Intensity Data'!$B172,'Saturation Data'!$C:$C,0))*INDEX('UEC Data'!K:K,MATCH('Intensity Data'!$B172,'UEC Data'!$C:$C,0))</f>
        <v>0.25718181818181818</v>
      </c>
      <c r="K172" s="7">
        <f>INDEX('Saturation Data'!L:L,MATCH('Intensity Data'!$B172,'Saturation Data'!$C:$C,0))*INDEX('UEC Data'!L:L,MATCH('Intensity Data'!$B172,'UEC Data'!$C:$C,0))</f>
        <v>0.76666666666666672</v>
      </c>
      <c r="L172" s="7">
        <f>INDEX('Saturation Data'!M:M,MATCH('Intensity Data'!$B172,'Saturation Data'!$C:$C,0))*INDEX('UEC Data'!M:M,MATCH('Intensity Data'!$B172,'UEC Data'!$C:$C,0))</f>
        <v>0.26136363636363635</v>
      </c>
      <c r="M172" s="7">
        <f>INDEX('Saturation Data'!N:N,MATCH('Intensity Data'!$B172,'Saturation Data'!$C:$C,0))*INDEX('UEC Data'!N:N,MATCH('Intensity Data'!$B172,'UEC Data'!$C:$C,0))</f>
        <v>0.19166666666666668</v>
      </c>
      <c r="N172" s="7">
        <f>INDEX('Saturation Data'!O:O,MATCH('Intensity Data'!$B172,'Saturation Data'!$C:$C,0))*INDEX('UEC Data'!O:O,MATCH('Intensity Data'!$B172,'UEC Data'!$C:$C,0))</f>
        <v>0.65714285714285714</v>
      </c>
      <c r="O172" s="7">
        <f>INDEX('Saturation Data'!P:P,MATCH('Intensity Data'!$B172,'Saturation Data'!$C:$C,0))*INDEX('UEC Data'!P:P,MATCH('Intensity Data'!$B172,'UEC Data'!$C:$C,0))</f>
        <v>0.16829268292682928</v>
      </c>
      <c r="P172" s="7">
        <f>INDEX('Saturation Data'!Q:Q,MATCH('Intensity Data'!$B172,'Saturation Data'!$C:$C,0))*INDEX('UEC Data'!Q:Q,MATCH('Intensity Data'!$B172,'UEC Data'!$C:$C,0))</f>
        <v>0.2</v>
      </c>
      <c r="Q172" s="7">
        <f>INDEX('Saturation Data'!R:R,MATCH('Intensity Data'!$B172,'Saturation Data'!$C:$C,0))*INDEX('UEC Data'!R:R,MATCH('Intensity Data'!$B172,'UEC Data'!$C:$C,0))</f>
        <v>0.10477777777777778</v>
      </c>
      <c r="R172" s="7">
        <f>INDEX('Saturation Data'!S:S,MATCH('Intensity Data'!$B172,'Saturation Data'!$C:$C,0))*INDEX('UEC Data'!S:S,MATCH('Intensity Data'!$B172,'UEC Data'!$C:$C,0))</f>
        <v>0.14621428571428571</v>
      </c>
      <c r="S172" s="7">
        <f>INDEX('Saturation Data'!T:T,MATCH('Intensity Data'!$B172,'Saturation Data'!$C:$C,0))*INDEX('UEC Data'!T:T,MATCH('Intensity Data'!$B172,'UEC Data'!$C:$C,0))</f>
        <v>0.12282000000000001</v>
      </c>
      <c r="T172" s="7">
        <f>INDEX('Saturation Data'!U:U,MATCH('Intensity Data'!$B172,'Saturation Data'!$C:$C,0))*INDEX('UEC Data'!U:U,MATCH('Intensity Data'!$B172,'UEC Data'!$C:$C,0))</f>
        <v>92.978723404255319</v>
      </c>
      <c r="U172" s="7">
        <f>INDEX('Saturation Data'!V:V,MATCH('Intensity Data'!$B172,'Saturation Data'!$C:$C,0))*INDEX('UEC Data'!V:V,MATCH('Intensity Data'!$B172,'UEC Data'!$C:$C,0))</f>
        <v>0.28842000000000001</v>
      </c>
      <c r="V172" t="str">
        <f t="shared" si="50"/>
        <v>Office Equipment</v>
      </c>
      <c r="AP172" s="5" t="s">
        <v>101</v>
      </c>
      <c r="AQ172" s="5" t="s">
        <v>38</v>
      </c>
      <c r="AR172" s="5" t="s">
        <v>41</v>
      </c>
      <c r="AS172" s="2">
        <f t="shared" si="34"/>
        <v>6.6516017375721823</v>
      </c>
      <c r="AT172" s="2">
        <f t="shared" si="35"/>
        <v>1.1005893587743163</v>
      </c>
      <c r="AU172" s="2">
        <f t="shared" si="36"/>
        <v>6.0313193694799496</v>
      </c>
      <c r="AV172" s="2">
        <f t="shared" si="37"/>
        <v>5.3409704794551542</v>
      </c>
      <c r="AW172" s="2">
        <f t="shared" si="38"/>
        <v>0.52066550606641493</v>
      </c>
      <c r="AX172" s="2">
        <f t="shared" si="39"/>
        <v>1.0375619565595606</v>
      </c>
      <c r="AY172" s="2">
        <f t="shared" si="40"/>
        <v>9.0213265532395699</v>
      </c>
      <c r="AZ172" s="2">
        <f t="shared" si="41"/>
        <v>2.0125390708047157</v>
      </c>
      <c r="BA172" s="2">
        <f t="shared" si="42"/>
        <v>1.9299878965172934</v>
      </c>
      <c r="BB172" s="2">
        <f t="shared" si="43"/>
        <v>1.13419207780733</v>
      </c>
      <c r="BC172" s="2">
        <f t="shared" si="44"/>
        <v>0.57914053449088021</v>
      </c>
      <c r="BD172" s="2">
        <f t="shared" si="45"/>
        <v>0.80717712882509929</v>
      </c>
      <c r="BE172" s="2">
        <f t="shared" si="46"/>
        <v>0.46326116532622419</v>
      </c>
      <c r="BF172" s="2">
        <f t="shared" si="47"/>
        <v>2.7607632154909552</v>
      </c>
      <c r="BG172" s="2" t="str">
        <f>IFERROR(#REF!/#REF!-1,"NA")</f>
        <v>NA</v>
      </c>
    </row>
    <row r="173" spans="1:59" x14ac:dyDescent="0.2">
      <c r="A173" t="str">
        <f t="shared" si="48"/>
        <v/>
      </c>
      <c r="B173" t="str">
        <f t="shared" si="49"/>
        <v>ID2021 CPAOffice Equipment_Monitor</v>
      </c>
      <c r="C173" t="s">
        <v>119</v>
      </c>
      <c r="D173" t="s">
        <v>114</v>
      </c>
      <c r="E173" s="3" t="s">
        <v>102</v>
      </c>
      <c r="F173" s="3" t="s">
        <v>38</v>
      </c>
      <c r="G173" s="3" t="s">
        <v>42</v>
      </c>
      <c r="H173" s="7">
        <f>INDEX('Saturation Data'!I:I,MATCH('Intensity Data'!$B173,'Saturation Data'!$C:$C,0))*INDEX('UEC Data'!I:I,MATCH('Intensity Data'!$B173,'UEC Data'!$C:$C,0))</f>
        <v>0.1489655172413793</v>
      </c>
      <c r="I173" s="7">
        <f>INDEX('Saturation Data'!J:J,MATCH('Intensity Data'!$B173,'Saturation Data'!$C:$C,0))*INDEX('UEC Data'!J:J,MATCH('Intensity Data'!$B173,'UEC Data'!$C:$C,0))</f>
        <v>0.18</v>
      </c>
      <c r="J173" s="7">
        <f>INDEX('Saturation Data'!K:K,MATCH('Intensity Data'!$B173,'Saturation Data'!$C:$C,0))*INDEX('UEC Data'!K:K,MATCH('Intensity Data'!$B173,'UEC Data'!$C:$C,0))</f>
        <v>9.8181818181818179E-3</v>
      </c>
      <c r="K173" s="7">
        <f>INDEX('Saturation Data'!L:L,MATCH('Intensity Data'!$B173,'Saturation Data'!$C:$C,0))*INDEX('UEC Data'!L:L,MATCH('Intensity Data'!$B173,'UEC Data'!$C:$C,0))</f>
        <v>2.4E-2</v>
      </c>
      <c r="L173" s="7">
        <f>INDEX('Saturation Data'!M:M,MATCH('Intensity Data'!$B173,'Saturation Data'!$C:$C,0))*INDEX('UEC Data'!M:M,MATCH('Intensity Data'!$B173,'UEC Data'!$C:$C,0))</f>
        <v>1.6363636363636365E-2</v>
      </c>
      <c r="M173" s="7">
        <f>INDEX('Saturation Data'!N:N,MATCH('Intensity Data'!$B173,'Saturation Data'!$C:$C,0))*INDEX('UEC Data'!N:N,MATCH('Intensity Data'!$B173,'UEC Data'!$C:$C,0))</f>
        <v>1.2E-2</v>
      </c>
      <c r="N173" s="7">
        <f>INDEX('Saturation Data'!O:O,MATCH('Intensity Data'!$B173,'Saturation Data'!$C:$C,0))*INDEX('UEC Data'!O:O,MATCH('Intensity Data'!$B173,'UEC Data'!$C:$C,0))</f>
        <v>6.5314285714285714E-2</v>
      </c>
      <c r="O173" s="7">
        <f>INDEX('Saturation Data'!P:P,MATCH('Intensity Data'!$B173,'Saturation Data'!$C:$C,0))*INDEX('UEC Data'!P:P,MATCH('Intensity Data'!$B173,'UEC Data'!$C:$C,0))</f>
        <v>7.8146341463414634E-2</v>
      </c>
      <c r="P173" s="7">
        <f>INDEX('Saturation Data'!Q:Q,MATCH('Intensity Data'!$B173,'Saturation Data'!$C:$C,0))*INDEX('UEC Data'!Q:Q,MATCH('Intensity Data'!$B173,'UEC Data'!$C:$C,0))</f>
        <v>9.8086956521739127E-2</v>
      </c>
      <c r="Q173" s="7">
        <f>INDEX('Saturation Data'!R:R,MATCH('Intensity Data'!$B173,'Saturation Data'!$C:$C,0))*INDEX('UEC Data'!R:R,MATCH('Intensity Data'!$B173,'UEC Data'!$C:$C,0))</f>
        <v>3.2799999999999999E-3</v>
      </c>
      <c r="R173" s="7">
        <f>INDEX('Saturation Data'!S:S,MATCH('Intensity Data'!$B173,'Saturation Data'!$C:$C,0))*INDEX('UEC Data'!S:S,MATCH('Intensity Data'!$B173,'UEC Data'!$C:$C,0))</f>
        <v>5.1428571428571426E-3</v>
      </c>
      <c r="S173" s="7">
        <f>INDEX('Saturation Data'!T:T,MATCH('Intensity Data'!$B173,'Saturation Data'!$C:$C,0))*INDEX('UEC Data'!T:T,MATCH('Intensity Data'!$B173,'UEC Data'!$C:$C,0))</f>
        <v>4.3200000000000001E-3</v>
      </c>
      <c r="T173" s="7">
        <f>INDEX('Saturation Data'!U:U,MATCH('Intensity Data'!$B173,'Saturation Data'!$C:$C,0))*INDEX('UEC Data'!U:U,MATCH('Intensity Data'!$B173,'UEC Data'!$C:$C,0))</f>
        <v>1.5319148936170213</v>
      </c>
      <c r="U173" s="7">
        <f>INDEX('Saturation Data'!V:V,MATCH('Intensity Data'!$B173,'Saturation Data'!$C:$C,0))*INDEX('UEC Data'!V:V,MATCH('Intensity Data'!$B173,'UEC Data'!$C:$C,0))</f>
        <v>1.3679999999999999E-2</v>
      </c>
      <c r="V173" t="str">
        <f t="shared" si="50"/>
        <v>Office Equipment</v>
      </c>
      <c r="AP173" s="5" t="s">
        <v>102</v>
      </c>
      <c r="AQ173" s="5" t="s">
        <v>38</v>
      </c>
      <c r="AR173" s="5" t="s">
        <v>42</v>
      </c>
      <c r="AS173" s="2">
        <f t="shared" si="34"/>
        <v>-0.64034774441493858</v>
      </c>
      <c r="AT173" s="2">
        <f t="shared" si="35"/>
        <v>-0.17803025091439806</v>
      </c>
      <c r="AU173" s="2">
        <f t="shared" si="36"/>
        <v>-0.81657427731791432</v>
      </c>
      <c r="AV173" s="2">
        <f t="shared" si="37"/>
        <v>0.32333296962542346</v>
      </c>
      <c r="AW173" s="2">
        <f t="shared" si="38"/>
        <v>-0.68264372047309596</v>
      </c>
      <c r="AX173" s="2">
        <f t="shared" si="39"/>
        <v>-0.57476967863104833</v>
      </c>
      <c r="AY173" s="2">
        <f t="shared" si="40"/>
        <v>-0.33597818838534332</v>
      </c>
      <c r="AZ173" s="2">
        <f t="shared" si="41"/>
        <v>-6.7422687646540136E-2</v>
      </c>
      <c r="BA173" s="2">
        <f t="shared" si="42"/>
        <v>0.91595730276609078</v>
      </c>
      <c r="BB173" s="2">
        <f t="shared" si="43"/>
        <v>-0.7773016962288003</v>
      </c>
      <c r="BC173" s="2">
        <f t="shared" si="44"/>
        <v>-0.67044023628016414</v>
      </c>
      <c r="BD173" s="2">
        <f t="shared" si="45"/>
        <v>-0.62284999050606626</v>
      </c>
      <c r="BE173" s="2">
        <f t="shared" si="46"/>
        <v>0.60724338525534938</v>
      </c>
      <c r="BF173" s="2">
        <f t="shared" si="47"/>
        <v>-0.60757253403572653</v>
      </c>
      <c r="BG173" s="2" t="str">
        <f>IFERROR(#REF!/#REF!-1,"NA")</f>
        <v>NA</v>
      </c>
    </row>
    <row r="174" spans="1:59" x14ac:dyDescent="0.2">
      <c r="A174" t="str">
        <f t="shared" si="48"/>
        <v/>
      </c>
      <c r="B174" t="str">
        <f t="shared" si="49"/>
        <v>ID2021 CPAOffice Equipment_Printer/Copier/Fax</v>
      </c>
      <c r="C174" t="s">
        <v>119</v>
      </c>
      <c r="D174" t="s">
        <v>114</v>
      </c>
      <c r="E174" s="3" t="s">
        <v>103</v>
      </c>
      <c r="F174" s="3" t="s">
        <v>38</v>
      </c>
      <c r="G174" s="3" t="s">
        <v>43</v>
      </c>
      <c r="H174" s="7">
        <f>INDEX('Saturation Data'!I:I,MATCH('Intensity Data'!$B174,'Saturation Data'!$C:$C,0))*INDEX('UEC Data'!I:I,MATCH('Intensity Data'!$B174,'UEC Data'!$C:$C,0))</f>
        <v>4.3152709359605919E-2</v>
      </c>
      <c r="I174" s="7">
        <f>INDEX('Saturation Data'!J:J,MATCH('Intensity Data'!$B174,'Saturation Data'!$C:$C,0))*INDEX('UEC Data'!J:J,MATCH('Intensity Data'!$B174,'UEC Data'!$C:$C,0))</f>
        <v>7.8214285714285722E-2</v>
      </c>
      <c r="J174" s="7">
        <f>INDEX('Saturation Data'!K:K,MATCH('Intensity Data'!$B174,'Saturation Data'!$C:$C,0))*INDEX('UEC Data'!K:K,MATCH('Intensity Data'!$B174,'UEC Data'!$C:$C,0))</f>
        <v>3.4129870129870135E-2</v>
      </c>
      <c r="K174" s="7">
        <f>INDEX('Saturation Data'!L:L,MATCH('Intensity Data'!$B174,'Saturation Data'!$C:$C,0))*INDEX('UEC Data'!L:L,MATCH('Intensity Data'!$B174,'UEC Data'!$C:$C,0))</f>
        <v>5.2142857142857151E-2</v>
      </c>
      <c r="L174" s="7">
        <f>INDEX('Saturation Data'!M:M,MATCH('Intensity Data'!$B174,'Saturation Data'!$C:$C,0))*INDEX('UEC Data'!M:M,MATCH('Intensity Data'!$B174,'UEC Data'!$C:$C,0))</f>
        <v>3.5551948051948057E-2</v>
      </c>
      <c r="M174" s="7">
        <f>INDEX('Saturation Data'!N:N,MATCH('Intensity Data'!$B174,'Saturation Data'!$C:$C,0))*INDEX('UEC Data'!N:N,MATCH('Intensity Data'!$B174,'UEC Data'!$C:$C,0))</f>
        <v>1.3035714285714288E-2</v>
      </c>
      <c r="N174" s="7">
        <f>INDEX('Saturation Data'!O:O,MATCH('Intensity Data'!$B174,'Saturation Data'!$C:$C,0))*INDEX('UEC Data'!O:O,MATCH('Intensity Data'!$B174,'UEC Data'!$C:$C,0))</f>
        <v>2.2346938775510205E-2</v>
      </c>
      <c r="O174" s="7">
        <f>INDEX('Saturation Data'!P:P,MATCH('Intensity Data'!$B174,'Saturation Data'!$C:$C,0))*INDEX('UEC Data'!P:P,MATCH('Intensity Data'!$B174,'UEC Data'!$C:$C,0))</f>
        <v>3.8153310104529624E-2</v>
      </c>
      <c r="P174" s="7">
        <f>INDEX('Saturation Data'!Q:Q,MATCH('Intensity Data'!$B174,'Saturation Data'!$C:$C,0))*INDEX('UEC Data'!Q:Q,MATCH('Intensity Data'!$B174,'UEC Data'!$C:$C,0))</f>
        <v>4.5341614906832306E-2</v>
      </c>
      <c r="Q174" s="7">
        <f>INDEX('Saturation Data'!R:R,MATCH('Intensity Data'!$B174,'Saturation Data'!$C:$C,0))*INDEX('UEC Data'!R:R,MATCH('Intensity Data'!$B174,'UEC Data'!$C:$C,0))</f>
        <v>7.1261904761904761E-3</v>
      </c>
      <c r="R174" s="7">
        <f>INDEX('Saturation Data'!S:S,MATCH('Intensity Data'!$B174,'Saturation Data'!$C:$C,0))*INDEX('UEC Data'!S:S,MATCH('Intensity Data'!$B174,'UEC Data'!$C:$C,0))</f>
        <v>2.2346938775510205E-2</v>
      </c>
      <c r="S174" s="7">
        <f>INDEX('Saturation Data'!T:T,MATCH('Intensity Data'!$B174,'Saturation Data'!$C:$C,0))*INDEX('UEC Data'!T:T,MATCH('Intensity Data'!$B174,'UEC Data'!$C:$C,0))</f>
        <v>9.3857142857142854E-3</v>
      </c>
      <c r="T174" s="7">
        <f>INDEX('Saturation Data'!U:U,MATCH('Intensity Data'!$B174,'Saturation Data'!$C:$C,0))*INDEX('UEC Data'!U:U,MATCH('Intensity Data'!$B174,'UEC Data'!$C:$C,0))</f>
        <v>1.6641337386018237E-2</v>
      </c>
      <c r="U174" s="7">
        <f>INDEX('Saturation Data'!V:V,MATCH('Intensity Data'!$B174,'Saturation Data'!$C:$C,0))*INDEX('UEC Data'!V:V,MATCH('Intensity Data'!$B174,'UEC Data'!$C:$C,0))</f>
        <v>2.9721428571428569E-2</v>
      </c>
      <c r="V174" t="str">
        <f t="shared" si="50"/>
        <v>Office Equipment</v>
      </c>
      <c r="AP174" s="5" t="s">
        <v>103</v>
      </c>
      <c r="AQ174" s="5" t="s">
        <v>38</v>
      </c>
      <c r="AR174" s="5" t="s">
        <v>43</v>
      </c>
      <c r="AS174" s="2">
        <f t="shared" si="34"/>
        <v>-0.79849896394611297</v>
      </c>
      <c r="AT174" s="2">
        <f t="shared" si="35"/>
        <v>-0.539478055611611</v>
      </c>
      <c r="AU174" s="2">
        <f t="shared" si="36"/>
        <v>-0.1778620023000147</v>
      </c>
      <c r="AV174" s="2">
        <f t="shared" si="37"/>
        <v>3.6338678592119189</v>
      </c>
      <c r="AW174" s="2">
        <f t="shared" si="38"/>
        <v>-0.44436241770842766</v>
      </c>
      <c r="AX174" s="2">
        <f t="shared" si="39"/>
        <v>-0.25549307537025612</v>
      </c>
      <c r="AY174" s="2">
        <f t="shared" si="40"/>
        <v>-0.63382968606949008</v>
      </c>
      <c r="AZ174" s="2">
        <f t="shared" si="41"/>
        <v>-0.412930748479725</v>
      </c>
      <c r="BA174" s="2">
        <f t="shared" si="42"/>
        <v>0.42745518061645726</v>
      </c>
      <c r="BB174" s="2">
        <f t="shared" si="43"/>
        <v>-0.22018529286814725</v>
      </c>
      <c r="BC174" s="2">
        <f t="shared" si="44"/>
        <v>1.3080153398174397</v>
      </c>
      <c r="BD174" s="2">
        <f t="shared" si="45"/>
        <v>0.3206527360911251</v>
      </c>
      <c r="BE174" s="2">
        <f t="shared" si="46"/>
        <v>-0.97185986582434414</v>
      </c>
      <c r="BF174" s="2">
        <f t="shared" si="47"/>
        <v>0.37414926049832364</v>
      </c>
      <c r="BG174" s="2" t="str">
        <f>IFERROR(#REF!/#REF!-1,"NA")</f>
        <v>NA</v>
      </c>
    </row>
    <row r="175" spans="1:59" x14ac:dyDescent="0.2">
      <c r="A175" t="str">
        <f t="shared" si="48"/>
        <v/>
      </c>
      <c r="B175" t="str">
        <f t="shared" si="49"/>
        <v>ID2021 CPAOffice Equipment_POS Terminal</v>
      </c>
      <c r="C175" t="s">
        <v>119</v>
      </c>
      <c r="D175" t="s">
        <v>114</v>
      </c>
      <c r="E175" s="3" t="s">
        <v>104</v>
      </c>
      <c r="F175" s="3" t="s">
        <v>38</v>
      </c>
      <c r="G175" s="3" t="s">
        <v>44</v>
      </c>
      <c r="H175" s="7">
        <f>INDEX('Saturation Data'!I:I,MATCH('Intensity Data'!$B175,'Saturation Data'!$C:$C,0))*INDEX('UEC Data'!I:I,MATCH('Intensity Data'!$B175,'UEC Data'!$C:$C,0))</f>
        <v>4.4206896551724139E-3</v>
      </c>
      <c r="I175" s="7">
        <f>INDEX('Saturation Data'!J:J,MATCH('Intensity Data'!$B175,'Saturation Data'!$C:$C,0))*INDEX('UEC Data'!J:J,MATCH('Intensity Data'!$B175,'UEC Data'!$C:$C,0))</f>
        <v>1.0683333333333335E-2</v>
      </c>
      <c r="J175" s="7">
        <f>INDEX('Saturation Data'!K:K,MATCH('Intensity Data'!$B175,'Saturation Data'!$C:$C,0))*INDEX('UEC Data'!K:K,MATCH('Intensity Data'!$B175,'UEC Data'!$C:$C,0))</f>
        <v>6.9927272727272727E-2</v>
      </c>
      <c r="K175" s="7">
        <f>INDEX('Saturation Data'!L:L,MATCH('Intensity Data'!$B175,'Saturation Data'!$C:$C,0))*INDEX('UEC Data'!L:L,MATCH('Intensity Data'!$B175,'UEC Data'!$C:$C,0))</f>
        <v>0.3846</v>
      </c>
      <c r="L175" s="7">
        <f>INDEX('Saturation Data'!M:M,MATCH('Intensity Data'!$B175,'Saturation Data'!$C:$C,0))*INDEX('UEC Data'!M:M,MATCH('Intensity Data'!$B175,'UEC Data'!$C:$C,0))</f>
        <v>0.11654545454545456</v>
      </c>
      <c r="M175" s="7">
        <f>INDEX('Saturation Data'!N:N,MATCH('Intensity Data'!$B175,'Saturation Data'!$C:$C,0))*INDEX('UEC Data'!N:N,MATCH('Intensity Data'!$B175,'UEC Data'!$C:$C,0))</f>
        <v>0.16025</v>
      </c>
      <c r="N175" s="7">
        <f>INDEX('Saturation Data'!O:O,MATCH('Intensity Data'!$B175,'Saturation Data'!$C:$C,0))*INDEX('UEC Data'!O:O,MATCH('Intensity Data'!$B175,'UEC Data'!$C:$C,0))</f>
        <v>4.5785714285714284E-2</v>
      </c>
      <c r="O175" s="7">
        <f>INDEX('Saturation Data'!P:P,MATCH('Intensity Data'!$B175,'Saturation Data'!$C:$C,0))*INDEX('UEC Data'!P:P,MATCH('Intensity Data'!$B175,'UEC Data'!$C:$C,0))</f>
        <v>4.6902439024390244E-2</v>
      </c>
      <c r="P175" s="7">
        <f>INDEX('Saturation Data'!Q:Q,MATCH('Intensity Data'!$B175,'Saturation Data'!$C:$C,0))*INDEX('UEC Data'!Q:Q,MATCH('Intensity Data'!$B175,'UEC Data'!$C:$C,0))</f>
        <v>6.6886956521739118E-3</v>
      </c>
      <c r="Q175" s="7">
        <f>INDEX('Saturation Data'!R:R,MATCH('Intensity Data'!$B175,'Saturation Data'!$C:$C,0))*INDEX('UEC Data'!R:R,MATCH('Intensity Data'!$B175,'UEC Data'!$C:$C,0))</f>
        <v>8.4683222222222219E-3</v>
      </c>
      <c r="R175" s="7">
        <f>INDEX('Saturation Data'!S:S,MATCH('Intensity Data'!$B175,'Saturation Data'!$C:$C,0))*INDEX('UEC Data'!S:S,MATCH('Intensity Data'!$B175,'UEC Data'!$C:$C,0))</f>
        <v>1.7627500000000001E-2</v>
      </c>
      <c r="S175" s="7">
        <f>INDEX('Saturation Data'!T:T,MATCH('Intensity Data'!$B175,'Saturation Data'!$C:$C,0))*INDEX('UEC Data'!T:T,MATCH('Intensity Data'!$B175,'UEC Data'!$C:$C,0))</f>
        <v>1.4807099999999998E-2</v>
      </c>
      <c r="T175" s="7">
        <f>INDEX('Saturation Data'!U:U,MATCH('Intensity Data'!$B175,'Saturation Data'!$C:$C,0))*INDEX('UEC Data'!U:U,MATCH('Intensity Data'!$B175,'UEC Data'!$C:$C,0))</f>
        <v>6.819148936170214E-3</v>
      </c>
      <c r="U175" s="7">
        <f>INDEX('Saturation Data'!V:V,MATCH('Intensity Data'!$B175,'Saturation Data'!$C:$C,0))*INDEX('UEC Data'!V:V,MATCH('Intensity Data'!$B175,'UEC Data'!$C:$C,0))</f>
        <v>1.7050599999999999E-2</v>
      </c>
      <c r="V175" t="str">
        <f t="shared" si="50"/>
        <v>Office Equipment</v>
      </c>
      <c r="AP175" s="5" t="s">
        <v>104</v>
      </c>
      <c r="AQ175" s="5" t="s">
        <v>38</v>
      </c>
      <c r="AR175" s="5" t="s">
        <v>44</v>
      </c>
      <c r="AS175" s="2">
        <f t="shared" si="34"/>
        <v>-0.64034774441493858</v>
      </c>
      <c r="AT175" s="2">
        <f t="shared" si="35"/>
        <v>-0.45202016727626537</v>
      </c>
      <c r="AU175" s="2">
        <f t="shared" si="36"/>
        <v>8.7827052097112315</v>
      </c>
      <c r="AV175" s="2">
        <f t="shared" si="37"/>
        <v>10.90999672662881</v>
      </c>
      <c r="AW175" s="2">
        <f t="shared" si="38"/>
        <v>0.26942511810761616</v>
      </c>
      <c r="AX175" s="2">
        <f t="shared" si="39"/>
        <v>1.55138192821371</v>
      </c>
      <c r="AY175" s="2">
        <f t="shared" si="40"/>
        <v>4.5703640338041973E-2</v>
      </c>
      <c r="AZ175" s="2">
        <f t="shared" si="41"/>
        <v>1.5148152243239363</v>
      </c>
      <c r="BA175" s="2">
        <f t="shared" si="42"/>
        <v>1.0382524497511603</v>
      </c>
      <c r="BB175" s="2">
        <f t="shared" si="43"/>
        <v>0.11349151885599862</v>
      </c>
      <c r="BC175" s="2">
        <f t="shared" si="44"/>
        <v>-0.17610059070041029</v>
      </c>
      <c r="BD175" s="2">
        <f t="shared" si="45"/>
        <v>-5.7124976265165772E-2</v>
      </c>
      <c r="BE175" s="2">
        <f t="shared" si="46"/>
        <v>-0.89954728842154064</v>
      </c>
      <c r="BF175" s="2">
        <f t="shared" si="47"/>
        <v>0.96213732982136779</v>
      </c>
      <c r="BG175" s="2" t="str">
        <f>IFERROR(#REF!/#REF!-1,"NA")</f>
        <v>NA</v>
      </c>
    </row>
    <row r="176" spans="1:59" x14ac:dyDescent="0.2">
      <c r="A176" t="str">
        <f t="shared" si="48"/>
        <v/>
      </c>
      <c r="B176" t="str">
        <f t="shared" si="49"/>
        <v>ID2021 CPAMiscellaneous_Non-HVAC Motors</v>
      </c>
      <c r="C176" t="s">
        <v>119</v>
      </c>
      <c r="D176" t="s">
        <v>114</v>
      </c>
      <c r="E176" s="3" t="s">
        <v>105</v>
      </c>
      <c r="F176" s="3" t="s">
        <v>45</v>
      </c>
      <c r="G176" s="3" t="s">
        <v>46</v>
      </c>
      <c r="H176" s="7">
        <f>INDEX('Saturation Data'!I:I,MATCH('Intensity Data'!$B176,'Saturation Data'!$C:$C,0))*INDEX('UEC Data'!I:I,MATCH('Intensity Data'!$B176,'UEC Data'!$C:$C,0))</f>
        <v>0.15675005855909305</v>
      </c>
      <c r="I176" s="7">
        <f>INDEX('Saturation Data'!J:J,MATCH('Intensity Data'!$B176,'Saturation Data'!$C:$C,0))*INDEX('UEC Data'!J:J,MATCH('Intensity Data'!$B176,'UEC Data'!$C:$C,0))</f>
        <v>0.26016037413183052</v>
      </c>
      <c r="J176" s="7">
        <f>INDEX('Saturation Data'!K:K,MATCH('Intensity Data'!$B176,'Saturation Data'!$C:$C,0))*INDEX('UEC Data'!K:K,MATCH('Intensity Data'!$B176,'UEC Data'!$C:$C,0))</f>
        <v>0.1436379781950286</v>
      </c>
      <c r="K176" s="7">
        <f>INDEX('Saturation Data'!L:L,MATCH('Intensity Data'!$B176,'Saturation Data'!$C:$C,0))*INDEX('UEC Data'!L:L,MATCH('Intensity Data'!$B176,'UEC Data'!$C:$C,0))</f>
        <v>0.34378335153134743</v>
      </c>
      <c r="L176" s="7">
        <f>INDEX('Saturation Data'!M:M,MATCH('Intensity Data'!$B176,'Saturation Data'!$C:$C,0))*INDEX('UEC Data'!M:M,MATCH('Intensity Data'!$B176,'UEC Data'!$C:$C,0))</f>
        <v>0.40357066834830319</v>
      </c>
      <c r="M176" s="7">
        <f>INDEX('Saturation Data'!N:N,MATCH('Intensity Data'!$B176,'Saturation Data'!$C:$C,0))*INDEX('UEC Data'!N:N,MATCH('Intensity Data'!$B176,'UEC Data'!$C:$C,0))</f>
        <v>0.30034563302391021</v>
      </c>
      <c r="N176" s="7">
        <f>INDEX('Saturation Data'!O:O,MATCH('Intensity Data'!$B176,'Saturation Data'!$C:$C,0))*INDEX('UEC Data'!O:O,MATCH('Intensity Data'!$B176,'UEC Data'!$C:$C,0))</f>
        <v>0.38949587530585122</v>
      </c>
      <c r="O176" s="7">
        <f>INDEX('Saturation Data'!P:P,MATCH('Intensity Data'!$B176,'Saturation Data'!$C:$C,0))*INDEX('UEC Data'!P:P,MATCH('Intensity Data'!$B176,'UEC Data'!$C:$C,0))</f>
        <v>0.10995221114913803</v>
      </c>
      <c r="P176" s="7">
        <f>INDEX('Saturation Data'!Q:Q,MATCH('Intensity Data'!$B176,'Saturation Data'!$C:$C,0))*INDEX('UEC Data'!Q:Q,MATCH('Intensity Data'!$B176,'UEC Data'!$C:$C,0))</f>
        <v>0.1123973067499501</v>
      </c>
      <c r="Q176" s="7">
        <f>INDEX('Saturation Data'!R:R,MATCH('Intensity Data'!$B176,'Saturation Data'!$C:$C,0))*INDEX('UEC Data'!R:R,MATCH('Intensity Data'!$B176,'UEC Data'!$C:$C,0))</f>
        <v>0.25733373052231528</v>
      </c>
      <c r="R176" s="7">
        <f>INDEX('Saturation Data'!S:S,MATCH('Intensity Data'!$B176,'Saturation Data'!$C:$C,0))*INDEX('UEC Data'!S:S,MATCH('Intensity Data'!$B176,'UEC Data'!$C:$C,0))</f>
        <v>0.43370692172229008</v>
      </c>
      <c r="S176" s="7">
        <f>INDEX('Saturation Data'!T:T,MATCH('Intensity Data'!$B176,'Saturation Data'!$C:$C,0))*INDEX('UEC Data'!T:T,MATCH('Intensity Data'!$B176,'UEC Data'!$C:$C,0))</f>
        <v>1.4403674175837702</v>
      </c>
      <c r="T176" s="7">
        <f>INDEX('Saturation Data'!U:U,MATCH('Intensity Data'!$B176,'Saturation Data'!$C:$C,0))*INDEX('UEC Data'!U:U,MATCH('Intensity Data'!$B176,'UEC Data'!$C:$C,0))</f>
        <v>1.1861415233974035E-2</v>
      </c>
      <c r="U176" s="7">
        <f>INDEX('Saturation Data'!V:V,MATCH('Intensity Data'!$B176,'Saturation Data'!$C:$C,0))*INDEX('UEC Data'!V:V,MATCH('Intensity Data'!$B176,'UEC Data'!$C:$C,0))</f>
        <v>0.30661758379822879</v>
      </c>
      <c r="V176" t="str">
        <f t="shared" si="50"/>
        <v>Miscellaneous</v>
      </c>
      <c r="AP176" s="5" t="s">
        <v>105</v>
      </c>
      <c r="AQ176" s="5" t="s">
        <v>45</v>
      </c>
      <c r="AR176" s="5" t="s">
        <v>46</v>
      </c>
      <c r="AS176" s="2">
        <f t="shared" si="34"/>
        <v>-0.44931636692564414</v>
      </c>
      <c r="AT176" s="2">
        <f t="shared" si="35"/>
        <v>3.9922618596107853</v>
      </c>
      <c r="AU176" s="2">
        <f t="shared" si="36"/>
        <v>1.0337649342112782</v>
      </c>
      <c r="AV176" s="2">
        <f t="shared" si="37"/>
        <v>11.876434189631139</v>
      </c>
      <c r="AW176" s="2">
        <f t="shared" si="38"/>
        <v>2.9031458233628404</v>
      </c>
      <c r="AX176" s="2">
        <f t="shared" si="39"/>
        <v>4.8423663568140221</v>
      </c>
      <c r="AY176" s="2">
        <f t="shared" si="40"/>
        <v>6.8233295592068366E-4</v>
      </c>
      <c r="AZ176" s="2">
        <f t="shared" si="41"/>
        <v>0.63353087441371314</v>
      </c>
      <c r="BA176" s="2">
        <f t="shared" si="42"/>
        <v>4.5822895419937346</v>
      </c>
      <c r="BB176" s="2">
        <f t="shared" si="43"/>
        <v>1.3505207991574686</v>
      </c>
      <c r="BC176" s="2">
        <f t="shared" si="44"/>
        <v>7.8039016315212208</v>
      </c>
      <c r="BD176" s="2">
        <f t="shared" si="45"/>
        <v>21.917870951986391</v>
      </c>
      <c r="BE176" s="2">
        <f t="shared" si="46"/>
        <v>-0.99753775156540903</v>
      </c>
      <c r="BF176" s="2">
        <f t="shared" si="47"/>
        <v>2.77858463588404</v>
      </c>
      <c r="BG176" s="2" t="str">
        <f>IFERROR(#REF!/#REF!-1,"NA")</f>
        <v>NA</v>
      </c>
    </row>
    <row r="177" spans="1:59" x14ac:dyDescent="0.2">
      <c r="A177" t="str">
        <f t="shared" si="48"/>
        <v/>
      </c>
      <c r="B177" t="str">
        <f t="shared" si="49"/>
        <v>ID2021 CPAMiscellaneous_Pool Pump</v>
      </c>
      <c r="C177" t="s">
        <v>119</v>
      </c>
      <c r="D177" t="s">
        <v>114</v>
      </c>
      <c r="E177" s="3" t="s">
        <v>106</v>
      </c>
      <c r="F177" s="3" t="s">
        <v>45</v>
      </c>
      <c r="G177" s="3" t="s">
        <v>47</v>
      </c>
      <c r="H177" s="7">
        <f>INDEX('Saturation Data'!I:I,MATCH('Intensity Data'!$B177,'Saturation Data'!$C:$C,0))*INDEX('UEC Data'!I:I,MATCH('Intensity Data'!$B177,'UEC Data'!$C:$C,0))</f>
        <v>0</v>
      </c>
      <c r="I177" s="7">
        <f>INDEX('Saturation Data'!J:J,MATCH('Intensity Data'!$B177,'Saturation Data'!$C:$C,0))*INDEX('UEC Data'!J:J,MATCH('Intensity Data'!$B177,'UEC Data'!$C:$C,0))</f>
        <v>0</v>
      </c>
      <c r="J177" s="7">
        <f>INDEX('Saturation Data'!K:K,MATCH('Intensity Data'!$B177,'Saturation Data'!$C:$C,0))*INDEX('UEC Data'!K:K,MATCH('Intensity Data'!$B177,'UEC Data'!$C:$C,0))</f>
        <v>0</v>
      </c>
      <c r="K177" s="7">
        <f>INDEX('Saturation Data'!L:L,MATCH('Intensity Data'!$B177,'Saturation Data'!$C:$C,0))*INDEX('UEC Data'!L:L,MATCH('Intensity Data'!$B177,'UEC Data'!$C:$C,0))</f>
        <v>0</v>
      </c>
      <c r="L177" s="7">
        <f>INDEX('Saturation Data'!M:M,MATCH('Intensity Data'!$B177,'Saturation Data'!$C:$C,0))*INDEX('UEC Data'!M:M,MATCH('Intensity Data'!$B177,'UEC Data'!$C:$C,0))</f>
        <v>0</v>
      </c>
      <c r="M177" s="7">
        <f>INDEX('Saturation Data'!N:N,MATCH('Intensity Data'!$B177,'Saturation Data'!$C:$C,0))*INDEX('UEC Data'!N:N,MATCH('Intensity Data'!$B177,'UEC Data'!$C:$C,0))</f>
        <v>0</v>
      </c>
      <c r="N177" s="7">
        <f>INDEX('Saturation Data'!O:O,MATCH('Intensity Data'!$B177,'Saturation Data'!$C:$C,0))*INDEX('UEC Data'!O:O,MATCH('Intensity Data'!$B177,'UEC Data'!$C:$C,0))</f>
        <v>0</v>
      </c>
      <c r="O177" s="7">
        <f>INDEX('Saturation Data'!P:P,MATCH('Intensity Data'!$B177,'Saturation Data'!$C:$C,0))*INDEX('UEC Data'!P:P,MATCH('Intensity Data'!$B177,'UEC Data'!$C:$C,0))</f>
        <v>8.4639731707317076E-2</v>
      </c>
      <c r="P177" s="7">
        <f>INDEX('Saturation Data'!Q:Q,MATCH('Intensity Data'!$B177,'Saturation Data'!$C:$C,0))*INDEX('UEC Data'!Q:Q,MATCH('Intensity Data'!$B177,'UEC Data'!$C:$C,0))</f>
        <v>6.6834782608695652E-3</v>
      </c>
      <c r="Q177" s="7">
        <f>INDEX('Saturation Data'!R:R,MATCH('Intensity Data'!$B177,'Saturation Data'!$C:$C,0))*INDEX('UEC Data'!R:R,MATCH('Intensity Data'!$B177,'UEC Data'!$C:$C,0))</f>
        <v>0.16225999999999999</v>
      </c>
      <c r="R177" s="7">
        <f>INDEX('Saturation Data'!S:S,MATCH('Intensity Data'!$B177,'Saturation Data'!$C:$C,0))*INDEX('UEC Data'!S:S,MATCH('Intensity Data'!$B177,'UEC Data'!$C:$C,0))</f>
        <v>0</v>
      </c>
      <c r="S177" s="7">
        <f>INDEX('Saturation Data'!T:T,MATCH('Intensity Data'!$B177,'Saturation Data'!$C:$C,0))*INDEX('UEC Data'!T:T,MATCH('Intensity Data'!$B177,'UEC Data'!$C:$C,0))</f>
        <v>0</v>
      </c>
      <c r="T177" s="7">
        <f>INDEX('Saturation Data'!U:U,MATCH('Intensity Data'!$B177,'Saturation Data'!$C:$C,0))*INDEX('UEC Data'!U:U,MATCH('Intensity Data'!$B177,'UEC Data'!$C:$C,0))</f>
        <v>0</v>
      </c>
      <c r="U177" s="7">
        <f>INDEX('Saturation Data'!V:V,MATCH('Intensity Data'!$B177,'Saturation Data'!$C:$C,0))*INDEX('UEC Data'!V:V,MATCH('Intensity Data'!$B177,'UEC Data'!$C:$C,0))</f>
        <v>5.1240000000000001E-2</v>
      </c>
      <c r="V177" t="str">
        <f t="shared" si="50"/>
        <v>Miscellaneous</v>
      </c>
      <c r="AP177" s="5" t="s">
        <v>106</v>
      </c>
      <c r="AQ177" s="5" t="s">
        <v>45</v>
      </c>
      <c r="AR177" s="5" t="s">
        <v>47</v>
      </c>
      <c r="AS177" s="2" t="str">
        <f t="shared" si="34"/>
        <v>NA</v>
      </c>
      <c r="AT177" s="2" t="str">
        <f t="shared" si="35"/>
        <v>NA</v>
      </c>
      <c r="AU177" s="2" t="str">
        <f t="shared" si="36"/>
        <v>NA</v>
      </c>
      <c r="AV177" s="2" t="str">
        <f t="shared" si="37"/>
        <v>NA</v>
      </c>
      <c r="AW177" s="2" t="str">
        <f t="shared" si="38"/>
        <v>NA</v>
      </c>
      <c r="AX177" s="2" t="str">
        <f t="shared" si="39"/>
        <v>NA</v>
      </c>
      <c r="AY177" s="2" t="str">
        <f t="shared" si="40"/>
        <v>NA</v>
      </c>
      <c r="AZ177" s="2">
        <f t="shared" si="41"/>
        <v>7.167654372068565</v>
      </c>
      <c r="BA177" s="2">
        <f t="shared" si="42"/>
        <v>6.9746993457053374</v>
      </c>
      <c r="BB177" s="2">
        <f t="shared" si="43"/>
        <v>16.628905993681009</v>
      </c>
      <c r="BC177" s="2" t="str">
        <f t="shared" si="44"/>
        <v>NA</v>
      </c>
      <c r="BD177" s="2" t="str">
        <f t="shared" si="45"/>
        <v>NA</v>
      </c>
      <c r="BE177" s="2" t="str">
        <f t="shared" si="46"/>
        <v>NA</v>
      </c>
      <c r="BF177" s="2">
        <f t="shared" si="47"/>
        <v>123.86493363114474</v>
      </c>
      <c r="BG177" s="2" t="str">
        <f>IFERROR(#REF!/#REF!-1,"NA")</f>
        <v>NA</v>
      </c>
    </row>
    <row r="178" spans="1:59" x14ac:dyDescent="0.2">
      <c r="A178" t="str">
        <f t="shared" si="48"/>
        <v/>
      </c>
      <c r="B178" t="str">
        <f t="shared" si="49"/>
        <v>ID2021 CPAMiscellaneous_Pool Heater</v>
      </c>
      <c r="C178" t="s">
        <v>119</v>
      </c>
      <c r="D178" t="s">
        <v>114</v>
      </c>
      <c r="E178" s="3" t="s">
        <v>107</v>
      </c>
      <c r="F178" s="3" t="s">
        <v>45</v>
      </c>
      <c r="G178" s="3" t="s">
        <v>48</v>
      </c>
      <c r="H178" s="7">
        <f>INDEX('Saturation Data'!I:I,MATCH('Intensity Data'!$B178,'Saturation Data'!$C:$C,0))*INDEX('UEC Data'!I:I,MATCH('Intensity Data'!$B178,'UEC Data'!$C:$C,0))</f>
        <v>0</v>
      </c>
      <c r="I178" s="7">
        <f>INDEX('Saturation Data'!J:J,MATCH('Intensity Data'!$B178,'Saturation Data'!$C:$C,0))*INDEX('UEC Data'!J:J,MATCH('Intensity Data'!$B178,'UEC Data'!$C:$C,0))</f>
        <v>0</v>
      </c>
      <c r="J178" s="7">
        <f>INDEX('Saturation Data'!K:K,MATCH('Intensity Data'!$B178,'Saturation Data'!$C:$C,0))*INDEX('UEC Data'!K:K,MATCH('Intensity Data'!$B178,'UEC Data'!$C:$C,0))</f>
        <v>0</v>
      </c>
      <c r="K178" s="7">
        <f>INDEX('Saturation Data'!L:L,MATCH('Intensity Data'!$B178,'Saturation Data'!$C:$C,0))*INDEX('UEC Data'!L:L,MATCH('Intensity Data'!$B178,'UEC Data'!$C:$C,0))</f>
        <v>0</v>
      </c>
      <c r="L178" s="7">
        <f>INDEX('Saturation Data'!M:M,MATCH('Intensity Data'!$B178,'Saturation Data'!$C:$C,0))*INDEX('UEC Data'!M:M,MATCH('Intensity Data'!$B178,'UEC Data'!$C:$C,0))</f>
        <v>0</v>
      </c>
      <c r="M178" s="7">
        <f>INDEX('Saturation Data'!N:N,MATCH('Intensity Data'!$B178,'Saturation Data'!$C:$C,0))*INDEX('UEC Data'!N:N,MATCH('Intensity Data'!$B178,'UEC Data'!$C:$C,0))</f>
        <v>0</v>
      </c>
      <c r="N178" s="7">
        <f>INDEX('Saturation Data'!O:O,MATCH('Intensity Data'!$B178,'Saturation Data'!$C:$C,0))*INDEX('UEC Data'!O:O,MATCH('Intensity Data'!$B178,'UEC Data'!$C:$C,0))</f>
        <v>0</v>
      </c>
      <c r="O178" s="7">
        <f>INDEX('Saturation Data'!P:P,MATCH('Intensity Data'!$B178,'Saturation Data'!$C:$C,0))*INDEX('UEC Data'!P:P,MATCH('Intensity Data'!$B178,'UEC Data'!$C:$C,0))</f>
        <v>4.3979406487804878E-2</v>
      </c>
      <c r="P178" s="7">
        <f>INDEX('Saturation Data'!Q:Q,MATCH('Intensity Data'!$B178,'Saturation Data'!$C:$C,0))*INDEX('UEC Data'!Q:Q,MATCH('Intensity Data'!$B178,'UEC Data'!$C:$C,0))</f>
        <v>1.4437950724637679E-3</v>
      </c>
      <c r="Q178" s="7">
        <f>INDEX('Saturation Data'!R:R,MATCH('Intensity Data'!$B178,'Saturation Data'!$C:$C,0))*INDEX('UEC Data'!R:R,MATCH('Intensity Data'!$B178,'UEC Data'!$C:$C,0))</f>
        <v>7.4716395000000005E-2</v>
      </c>
      <c r="R178" s="7">
        <f>INDEX('Saturation Data'!S:S,MATCH('Intensity Data'!$B178,'Saturation Data'!$C:$C,0))*INDEX('UEC Data'!S:S,MATCH('Intensity Data'!$B178,'UEC Data'!$C:$C,0))</f>
        <v>0</v>
      </c>
      <c r="S178" s="7">
        <f>INDEX('Saturation Data'!T:T,MATCH('Intensity Data'!$B178,'Saturation Data'!$C:$C,0))*INDEX('UEC Data'!T:T,MATCH('Intensity Data'!$B178,'UEC Data'!$C:$C,0))</f>
        <v>0</v>
      </c>
      <c r="T178" s="7">
        <f>INDEX('Saturation Data'!U:U,MATCH('Intensity Data'!$B178,'Saturation Data'!$C:$C,0))*INDEX('UEC Data'!U:U,MATCH('Intensity Data'!$B178,'UEC Data'!$C:$C,0))</f>
        <v>0</v>
      </c>
      <c r="U178" s="7">
        <f>INDEX('Saturation Data'!V:V,MATCH('Intensity Data'!$B178,'Saturation Data'!$C:$C,0))*INDEX('UEC Data'!V:V,MATCH('Intensity Data'!$B178,'UEC Data'!$C:$C,0))</f>
        <v>1.6603643333333334E-2</v>
      </c>
      <c r="V178" t="str">
        <f t="shared" si="50"/>
        <v>Miscellaneous</v>
      </c>
      <c r="AP178" s="5" t="s">
        <v>107</v>
      </c>
      <c r="AQ178" s="5" t="s">
        <v>45</v>
      </c>
      <c r="AR178" s="5" t="s">
        <v>48</v>
      </c>
      <c r="AS178" s="2" t="str">
        <f t="shared" si="34"/>
        <v>NA</v>
      </c>
      <c r="AT178" s="2" t="str">
        <f t="shared" si="35"/>
        <v>NA</v>
      </c>
      <c r="AU178" s="2" t="str">
        <f t="shared" si="36"/>
        <v>NA</v>
      </c>
      <c r="AV178" s="2" t="str">
        <f t="shared" si="37"/>
        <v>NA</v>
      </c>
      <c r="AW178" s="2" t="str">
        <f t="shared" si="38"/>
        <v>NA</v>
      </c>
      <c r="AX178" s="2" t="str">
        <f t="shared" si="39"/>
        <v>NA</v>
      </c>
      <c r="AY178" s="2" t="str">
        <f t="shared" si="40"/>
        <v>NA</v>
      </c>
      <c r="AZ178" s="2">
        <f t="shared" si="41"/>
        <v>7.167654372068565</v>
      </c>
      <c r="BA178" s="2">
        <f t="shared" si="42"/>
        <v>14.94939869141067</v>
      </c>
      <c r="BB178" s="2">
        <f t="shared" si="43"/>
        <v>16.628905993681009</v>
      </c>
      <c r="BC178" s="2" t="str">
        <f t="shared" si="44"/>
        <v>NA</v>
      </c>
      <c r="BD178" s="2" t="str">
        <f t="shared" si="45"/>
        <v>NA</v>
      </c>
      <c r="BE178" s="2" t="str">
        <f t="shared" si="46"/>
        <v>NA</v>
      </c>
      <c r="BF178" s="2">
        <f t="shared" si="47"/>
        <v>123.86493363114475</v>
      </c>
      <c r="BG178" s="2" t="str">
        <f>IFERROR(#REF!/#REF!-1,"NA")</f>
        <v>NA</v>
      </c>
    </row>
    <row r="179" spans="1:59" x14ac:dyDescent="0.2">
      <c r="A179" t="str">
        <f t="shared" si="48"/>
        <v/>
      </c>
      <c r="B179" t="str">
        <f t="shared" si="49"/>
        <v>ID2021 CPAMiscellaneous_Clothes Washer</v>
      </c>
      <c r="C179" t="s">
        <v>119</v>
      </c>
      <c r="D179" t="s">
        <v>114</v>
      </c>
      <c r="E179" s="3" t="s">
        <v>108</v>
      </c>
      <c r="F179" s="3" t="s">
        <v>45</v>
      </c>
      <c r="G179" s="3" t="s">
        <v>49</v>
      </c>
      <c r="H179" s="7">
        <f>INDEX('Saturation Data'!I:I,MATCH('Intensity Data'!$B179,'Saturation Data'!$C:$C,0))*INDEX('UEC Data'!I:I,MATCH('Intensity Data'!$B179,'UEC Data'!$C:$C,0))</f>
        <v>0</v>
      </c>
      <c r="I179" s="7">
        <f>INDEX('Saturation Data'!J:J,MATCH('Intensity Data'!$B179,'Saturation Data'!$C:$C,0))*INDEX('UEC Data'!J:J,MATCH('Intensity Data'!$B179,'UEC Data'!$C:$C,0))</f>
        <v>0</v>
      </c>
      <c r="J179" s="7">
        <f>INDEX('Saturation Data'!K:K,MATCH('Intensity Data'!$B179,'Saturation Data'!$C:$C,0))*INDEX('UEC Data'!K:K,MATCH('Intensity Data'!$B179,'UEC Data'!$C:$C,0))</f>
        <v>7.7116076127696151E-4</v>
      </c>
      <c r="K179" s="7">
        <f>INDEX('Saturation Data'!L:L,MATCH('Intensity Data'!$B179,'Saturation Data'!$C:$C,0))*INDEX('UEC Data'!L:L,MATCH('Intensity Data'!$B179,'UEC Data'!$C:$C,0))</f>
        <v>0</v>
      </c>
      <c r="L179" s="7">
        <f>INDEX('Saturation Data'!M:M,MATCH('Intensity Data'!$B179,'Saturation Data'!$C:$C,0))*INDEX('UEC Data'!M:M,MATCH('Intensity Data'!$B179,'UEC Data'!$C:$C,0))</f>
        <v>0</v>
      </c>
      <c r="M179" s="7">
        <f>INDEX('Saturation Data'!N:N,MATCH('Intensity Data'!$B179,'Saturation Data'!$C:$C,0))*INDEX('UEC Data'!N:N,MATCH('Intensity Data'!$B179,'UEC Data'!$C:$C,0))</f>
        <v>0</v>
      </c>
      <c r="N179" s="7">
        <f>INDEX('Saturation Data'!O:O,MATCH('Intensity Data'!$B179,'Saturation Data'!$C:$C,0))*INDEX('UEC Data'!O:O,MATCH('Intensity Data'!$B179,'UEC Data'!$C:$C,0))</f>
        <v>5.4532082404585132E-2</v>
      </c>
      <c r="O179" s="7">
        <f>INDEX('Saturation Data'!P:P,MATCH('Intensity Data'!$B179,'Saturation Data'!$C:$C,0))*INDEX('UEC Data'!P:P,MATCH('Intensity Data'!$B179,'UEC Data'!$C:$C,0))</f>
        <v>4.4335026345191158E-3</v>
      </c>
      <c r="P179" s="7">
        <f>INDEX('Saturation Data'!Q:Q,MATCH('Intensity Data'!$B179,'Saturation Data'!$C:$C,0))*INDEX('UEC Data'!Q:Q,MATCH('Intensity Data'!$B179,'UEC Data'!$C:$C,0))</f>
        <v>5.2688002323270661E-3</v>
      </c>
      <c r="Q179" s="7">
        <f>INDEX('Saturation Data'!R:R,MATCH('Intensity Data'!$B179,'Saturation Data'!$C:$C,0))*INDEX('UEC Data'!R:R,MATCH('Intensity Data'!$B179,'UEC Data'!$C:$C,0))</f>
        <v>9.0213568422400109E-2</v>
      </c>
      <c r="R179" s="7">
        <f>INDEX('Saturation Data'!S:S,MATCH('Intensity Data'!$B179,'Saturation Data'!$C:$C,0))*INDEX('UEC Data'!S:S,MATCH('Intensity Data'!$B179,'UEC Data'!$C:$C,0))</f>
        <v>0</v>
      </c>
      <c r="S179" s="7">
        <f>INDEX('Saturation Data'!T:T,MATCH('Intensity Data'!$B179,'Saturation Data'!$C:$C,0))*INDEX('UEC Data'!T:T,MATCH('Intensity Data'!$B179,'UEC Data'!$C:$C,0))</f>
        <v>0</v>
      </c>
      <c r="T179" s="7">
        <f>INDEX('Saturation Data'!U:U,MATCH('Intensity Data'!$B179,'Saturation Data'!$C:$C,0))*INDEX('UEC Data'!U:U,MATCH('Intensity Data'!$B179,'UEC Data'!$C:$C,0))</f>
        <v>0</v>
      </c>
      <c r="U179" s="7">
        <f>INDEX('Saturation Data'!V:V,MATCH('Intensity Data'!$B179,'Saturation Data'!$C:$C,0))*INDEX('UEC Data'!V:V,MATCH('Intensity Data'!$B179,'UEC Data'!$C:$C,0))</f>
        <v>6.0591202671761248E-2</v>
      </c>
      <c r="V179" t="str">
        <f t="shared" si="50"/>
        <v>Miscellaneous</v>
      </c>
      <c r="AP179" s="5" t="s">
        <v>108</v>
      </c>
      <c r="AQ179" s="5" t="s">
        <v>45</v>
      </c>
      <c r="AR179" s="5" t="s">
        <v>49</v>
      </c>
      <c r="AS179" s="2" t="str">
        <f t="shared" si="34"/>
        <v>NA</v>
      </c>
      <c r="AT179" s="2" t="str">
        <f t="shared" si="35"/>
        <v>NA</v>
      </c>
      <c r="AU179" s="2">
        <f t="shared" si="36"/>
        <v>5.5605320458428329</v>
      </c>
      <c r="AV179" s="2" t="str">
        <f t="shared" si="37"/>
        <v>NA</v>
      </c>
      <c r="AW179" s="2" t="str">
        <f t="shared" si="38"/>
        <v>NA</v>
      </c>
      <c r="AX179" s="2" t="str">
        <f t="shared" si="39"/>
        <v>NA</v>
      </c>
      <c r="AY179" s="2">
        <f t="shared" si="40"/>
        <v>1.7605029874646094</v>
      </c>
      <c r="AZ179" s="2">
        <f t="shared" si="41"/>
        <v>7.167654372068565</v>
      </c>
      <c r="BA179" s="2">
        <f t="shared" si="42"/>
        <v>6.9746993457053374</v>
      </c>
      <c r="BB179" s="2">
        <f t="shared" si="43"/>
        <v>6.0515623974724049</v>
      </c>
      <c r="BC179" s="2" t="str">
        <f t="shared" si="44"/>
        <v>NA</v>
      </c>
      <c r="BD179" s="2" t="str">
        <f t="shared" si="45"/>
        <v>NA</v>
      </c>
      <c r="BE179" s="2" t="str">
        <f t="shared" si="46"/>
        <v>NA</v>
      </c>
      <c r="BF179" s="2">
        <f t="shared" si="47"/>
        <v>311.16233407786177</v>
      </c>
      <c r="BG179" s="2" t="str">
        <f>IFERROR(#REF!/#REF!-1,"NA")</f>
        <v>NA</v>
      </c>
    </row>
    <row r="180" spans="1:59" x14ac:dyDescent="0.2">
      <c r="A180" t="str">
        <f t="shared" si="48"/>
        <v/>
      </c>
      <c r="B180" t="str">
        <f t="shared" si="49"/>
        <v>ID2021 CPAMiscellaneous_Clothes Dryer</v>
      </c>
      <c r="C180" t="s">
        <v>119</v>
      </c>
      <c r="D180" t="s">
        <v>114</v>
      </c>
      <c r="E180" s="3" t="s">
        <v>109</v>
      </c>
      <c r="F180" s="3" t="s">
        <v>45</v>
      </c>
      <c r="G180" s="3" t="s">
        <v>50</v>
      </c>
      <c r="H180" s="7">
        <f>INDEX('Saturation Data'!I:I,MATCH('Intensity Data'!$B180,'Saturation Data'!$C:$C,0))*INDEX('UEC Data'!I:I,MATCH('Intensity Data'!$B180,'UEC Data'!$C:$C,0))</f>
        <v>0</v>
      </c>
      <c r="I180" s="7">
        <f>INDEX('Saturation Data'!J:J,MATCH('Intensity Data'!$B180,'Saturation Data'!$C:$C,0))*INDEX('UEC Data'!J:J,MATCH('Intensity Data'!$B180,'UEC Data'!$C:$C,0))</f>
        <v>0</v>
      </c>
      <c r="J180" s="7">
        <f>INDEX('Saturation Data'!K:K,MATCH('Intensity Data'!$B180,'Saturation Data'!$C:$C,0))*INDEX('UEC Data'!K:K,MATCH('Intensity Data'!$B180,'UEC Data'!$C:$C,0))</f>
        <v>1.4303445153328366E-3</v>
      </c>
      <c r="K180" s="7">
        <f>INDEX('Saturation Data'!L:L,MATCH('Intensity Data'!$B180,'Saturation Data'!$C:$C,0))*INDEX('UEC Data'!L:L,MATCH('Intensity Data'!$B180,'UEC Data'!$C:$C,0))</f>
        <v>0</v>
      </c>
      <c r="L180" s="7">
        <f>INDEX('Saturation Data'!M:M,MATCH('Intensity Data'!$B180,'Saturation Data'!$C:$C,0))*INDEX('UEC Data'!M:M,MATCH('Intensity Data'!$B180,'UEC Data'!$C:$C,0))</f>
        <v>0</v>
      </c>
      <c r="M180" s="7">
        <f>INDEX('Saturation Data'!N:N,MATCH('Intensity Data'!$B180,'Saturation Data'!$C:$C,0))*INDEX('UEC Data'!N:N,MATCH('Intensity Data'!$B180,'UEC Data'!$C:$C,0))</f>
        <v>0</v>
      </c>
      <c r="N180" s="7">
        <f>INDEX('Saturation Data'!O:O,MATCH('Intensity Data'!$B180,'Saturation Data'!$C:$C,0))*INDEX('UEC Data'!O:O,MATCH('Intensity Data'!$B180,'UEC Data'!$C:$C,0))</f>
        <v>0.16295710728256244</v>
      </c>
      <c r="O180" s="7">
        <f>INDEX('Saturation Data'!P:P,MATCH('Intensity Data'!$B180,'Saturation Data'!$C:$C,0))*INDEX('UEC Data'!P:P,MATCH('Intensity Data'!$B180,'UEC Data'!$C:$C,0))</f>
        <v>1.0553151607028853E-2</v>
      </c>
      <c r="P180" s="7">
        <f>INDEX('Saturation Data'!Q:Q,MATCH('Intensity Data'!$B180,'Saturation Data'!$C:$C,0))*INDEX('UEC Data'!Q:Q,MATCH('Intensity Data'!$B180,'UEC Data'!$C:$C,0))</f>
        <v>1.2541426547483565E-2</v>
      </c>
      <c r="Q180" s="7">
        <f>INDEX('Saturation Data'!R:R,MATCH('Intensity Data'!$B180,'Saturation Data'!$C:$C,0))*INDEX('UEC Data'!R:R,MATCH('Intensity Data'!$B180,'UEC Data'!$C:$C,0))</f>
        <v>0.11363292538477533</v>
      </c>
      <c r="R180" s="7">
        <f>INDEX('Saturation Data'!S:S,MATCH('Intensity Data'!$B180,'Saturation Data'!$C:$C,0))*INDEX('UEC Data'!S:S,MATCH('Intensity Data'!$B180,'UEC Data'!$C:$C,0))</f>
        <v>0</v>
      </c>
      <c r="S180" s="7">
        <f>INDEX('Saturation Data'!T:T,MATCH('Intensity Data'!$B180,'Saturation Data'!$C:$C,0))*INDEX('UEC Data'!T:T,MATCH('Intensity Data'!$B180,'UEC Data'!$C:$C,0))</f>
        <v>0</v>
      </c>
      <c r="T180" s="7">
        <f>INDEX('Saturation Data'!U:U,MATCH('Intensity Data'!$B180,'Saturation Data'!$C:$C,0))*INDEX('UEC Data'!U:U,MATCH('Intensity Data'!$B180,'UEC Data'!$C:$C,0))</f>
        <v>0</v>
      </c>
      <c r="U180" s="7">
        <f>INDEX('Saturation Data'!V:V,MATCH('Intensity Data'!$B180,'Saturation Data'!$C:$C,0))*INDEX('UEC Data'!V:V,MATCH('Intensity Data'!$B180,'UEC Data'!$C:$C,0))</f>
        <v>0.13111491390551</v>
      </c>
      <c r="V180" t="str">
        <f t="shared" si="50"/>
        <v>Miscellaneous</v>
      </c>
      <c r="AP180" s="5" t="s">
        <v>109</v>
      </c>
      <c r="AQ180" s="5" t="s">
        <v>45</v>
      </c>
      <c r="AR180" s="5" t="s">
        <v>50</v>
      </c>
      <c r="AS180" s="2" t="str">
        <f t="shared" si="34"/>
        <v>NA</v>
      </c>
      <c r="AT180" s="2" t="str">
        <f t="shared" si="35"/>
        <v>NA</v>
      </c>
      <c r="AU180" s="2">
        <f t="shared" si="36"/>
        <v>5.5605320458428347</v>
      </c>
      <c r="AV180" s="2" t="str">
        <f t="shared" si="37"/>
        <v>NA</v>
      </c>
      <c r="AW180" s="2" t="str">
        <f t="shared" si="38"/>
        <v>NA</v>
      </c>
      <c r="AX180" s="2" t="str">
        <f t="shared" si="39"/>
        <v>NA</v>
      </c>
      <c r="AY180" s="2">
        <f t="shared" si="40"/>
        <v>1.7605029874646094</v>
      </c>
      <c r="AZ180" s="2">
        <f t="shared" si="41"/>
        <v>7.1676543720685633</v>
      </c>
      <c r="BA180" s="2">
        <f t="shared" si="42"/>
        <v>6.9746993457053348</v>
      </c>
      <c r="BB180" s="2">
        <f t="shared" si="43"/>
        <v>6.0515623974724031</v>
      </c>
      <c r="BC180" s="2" t="str">
        <f t="shared" si="44"/>
        <v>NA</v>
      </c>
      <c r="BD180" s="2" t="str">
        <f t="shared" si="45"/>
        <v>NA</v>
      </c>
      <c r="BE180" s="2" t="str">
        <f t="shared" si="46"/>
        <v>NA</v>
      </c>
      <c r="BF180" s="2">
        <f t="shared" si="47"/>
        <v>311.16233407786177</v>
      </c>
      <c r="BG180" s="2" t="str">
        <f>IFERROR(#REF!/#REF!-1,"NA")</f>
        <v>NA</v>
      </c>
    </row>
    <row r="181" spans="1:59" x14ac:dyDescent="0.2">
      <c r="A181" t="str">
        <f t="shared" si="48"/>
        <v/>
      </c>
      <c r="B181" t="str">
        <f t="shared" si="49"/>
        <v>ID2021 CPAMiscellaneous_Other Miscellaneous</v>
      </c>
      <c r="C181" t="s">
        <v>119</v>
      </c>
      <c r="D181" t="s">
        <v>114</v>
      </c>
      <c r="E181" s="3" t="s">
        <v>110</v>
      </c>
      <c r="F181" s="3" t="s">
        <v>45</v>
      </c>
      <c r="G181" s="3" t="s">
        <v>51</v>
      </c>
      <c r="H181" s="7">
        <f>INDEX('Saturation Data'!I:I,MATCH('Intensity Data'!$B181,'Saturation Data'!$C:$C,0))*INDEX('UEC Data'!I:I,MATCH('Intensity Data'!$B181,'UEC Data'!$C:$C,0))</f>
        <v>1.6697309292395255</v>
      </c>
      <c r="I181" s="7">
        <f>INDEX('Saturation Data'!J:J,MATCH('Intensity Data'!$B181,'Saturation Data'!$C:$C,0))*INDEX('UEC Data'!J:J,MATCH('Intensity Data'!$B181,'UEC Data'!$C:$C,0))</f>
        <v>1.0612854580940514</v>
      </c>
      <c r="J181" s="7">
        <f>INDEX('Saturation Data'!K:K,MATCH('Intensity Data'!$B181,'Saturation Data'!$C:$C,0))*INDEX('UEC Data'!K:K,MATCH('Intensity Data'!$B181,'UEC Data'!$C:$C,0))</f>
        <v>1.5963126990095671</v>
      </c>
      <c r="K181" s="7">
        <f>INDEX('Saturation Data'!L:L,MATCH('Intensity Data'!$B181,'Saturation Data'!$C:$C,0))*INDEX('UEC Data'!L:L,MATCH('Intensity Data'!$B181,'UEC Data'!$C:$C,0))</f>
        <v>1.397690903395314</v>
      </c>
      <c r="L181" s="7">
        <f>INDEX('Saturation Data'!M:M,MATCH('Intensity Data'!$B181,'Saturation Data'!$C:$C,0))*INDEX('UEC Data'!M:M,MATCH('Intensity Data'!$B181,'UEC Data'!$C:$C,0))</f>
        <v>1.7756715456584953</v>
      </c>
      <c r="M181" s="7">
        <f>INDEX('Saturation Data'!N:N,MATCH('Intensity Data'!$B181,'Saturation Data'!$C:$C,0))*INDEX('UEC Data'!N:N,MATCH('Intensity Data'!$B181,'UEC Data'!$C:$C,0))</f>
        <v>1.312553961976505</v>
      </c>
      <c r="N181" s="7">
        <f>INDEX('Saturation Data'!O:O,MATCH('Intensity Data'!$B181,'Saturation Data'!$C:$C,0))*INDEX('UEC Data'!O:O,MATCH('Intensity Data'!$B181,'UEC Data'!$C:$C,0))</f>
        <v>3.85243145458921</v>
      </c>
      <c r="O181" s="7">
        <f>INDEX('Saturation Data'!P:P,MATCH('Intensity Data'!$B181,'Saturation Data'!$C:$C,0))*INDEX('UEC Data'!P:P,MATCH('Intensity Data'!$B181,'UEC Data'!$C:$C,0))</f>
        <v>1.7024561260364752</v>
      </c>
      <c r="P181" s="7">
        <f>INDEX('Saturation Data'!Q:Q,MATCH('Intensity Data'!$B181,'Saturation Data'!$C:$C,0))*INDEX('UEC Data'!Q:Q,MATCH('Intensity Data'!$B181,'UEC Data'!$C:$C,0))</f>
        <v>0.54053187852400175</v>
      </c>
      <c r="Q181" s="7">
        <f>INDEX('Saturation Data'!R:R,MATCH('Intensity Data'!$B181,'Saturation Data'!$C:$C,0))*INDEX('UEC Data'!R:R,MATCH('Intensity Data'!$B181,'UEC Data'!$C:$C,0))</f>
        <v>1.9575266740022428</v>
      </c>
      <c r="R181" s="7">
        <f>INDEX('Saturation Data'!S:S,MATCH('Intensity Data'!$B181,'Saturation Data'!$C:$C,0))*INDEX('UEC Data'!S:S,MATCH('Intensity Data'!$B181,'UEC Data'!$C:$C,0))</f>
        <v>0.46655274480573522</v>
      </c>
      <c r="S181" s="7">
        <f>INDEX('Saturation Data'!T:T,MATCH('Intensity Data'!$B181,'Saturation Data'!$C:$C,0))*INDEX('UEC Data'!T:T,MATCH('Intensity Data'!$B181,'UEC Data'!$C:$C,0))</f>
        <v>1.6760178618307167</v>
      </c>
      <c r="T181" s="7">
        <f>INDEX('Saturation Data'!U:U,MATCH('Intensity Data'!$B181,'Saturation Data'!$C:$C,0))*INDEX('UEC Data'!U:U,MATCH('Intensity Data'!$B181,'UEC Data'!$C:$C,0))</f>
        <v>8.5</v>
      </c>
      <c r="U181" s="7">
        <f>INDEX('Saturation Data'!V:V,MATCH('Intensity Data'!$B181,'Saturation Data'!$C:$C,0))*INDEX('UEC Data'!V:V,MATCH('Intensity Data'!$B181,'UEC Data'!$C:$C,0))</f>
        <v>2.5066140468241427</v>
      </c>
      <c r="V181" t="str">
        <f t="shared" si="50"/>
        <v>Miscellaneous</v>
      </c>
      <c r="AP181" s="5" t="s">
        <v>110</v>
      </c>
      <c r="AQ181" s="5" t="s">
        <v>45</v>
      </c>
      <c r="AR181" s="5" t="s">
        <v>51</v>
      </c>
      <c r="AS181" s="2">
        <f t="shared" si="34"/>
        <v>0.29716720701329047</v>
      </c>
      <c r="AT181" s="2">
        <f t="shared" si="35"/>
        <v>4.8127185249803084E-2</v>
      </c>
      <c r="AU181" s="2">
        <f t="shared" si="36"/>
        <v>1.401254880623219</v>
      </c>
      <c r="AV181" s="2">
        <f t="shared" si="37"/>
        <v>1.6943094417891555</v>
      </c>
      <c r="AW181" s="2">
        <f t="shared" si="38"/>
        <v>-0.14232899470188332</v>
      </c>
      <c r="AX181" s="2">
        <f t="shared" si="39"/>
        <v>1.7905434876576631</v>
      </c>
      <c r="AY181" s="2">
        <f t="shared" si="40"/>
        <v>-5.7398407866022239E-2</v>
      </c>
      <c r="AZ181" s="2">
        <f t="shared" si="41"/>
        <v>4.1042376316184068</v>
      </c>
      <c r="BA181" s="2">
        <f t="shared" si="42"/>
        <v>1.5638029244691878</v>
      </c>
      <c r="BB181" s="2">
        <f t="shared" si="43"/>
        <v>2.5251171119170976</v>
      </c>
      <c r="BC181" s="2">
        <f t="shared" si="44"/>
        <v>0.35280394518839353</v>
      </c>
      <c r="BD181" s="2">
        <f t="shared" si="45"/>
        <v>5.020181455940631</v>
      </c>
      <c r="BE181" s="2">
        <f t="shared" si="46"/>
        <v>-0.53777421163601458</v>
      </c>
      <c r="BF181" s="2">
        <f t="shared" si="47"/>
        <v>3.7659310669986432</v>
      </c>
      <c r="BG181" s="2" t="str">
        <f>IFERROR(#REF!/#REF!-1,"NA")</f>
        <v>NA</v>
      </c>
    </row>
    <row r="182" spans="1:59" x14ac:dyDescent="0.2">
      <c r="A182">
        <f t="shared" si="48"/>
        <v>1</v>
      </c>
      <c r="B182" t="str">
        <f t="shared" si="49"/>
        <v>CA2021 CPACooling_Air-Cooled Chiller</v>
      </c>
      <c r="C182" t="s">
        <v>118</v>
      </c>
      <c r="D182" t="s">
        <v>114</v>
      </c>
      <c r="E182" s="3" t="s">
        <v>66</v>
      </c>
      <c r="F182" s="3" t="s">
        <v>3</v>
      </c>
      <c r="G182" s="3" t="s">
        <v>4</v>
      </c>
      <c r="H182" s="7">
        <f>INDEX('Saturation Data'!I:I,MATCH('Intensity Data'!$B182,'Saturation Data'!$C:$C,0))*INDEX('UEC Data'!I:I,MATCH('Intensity Data'!$B182,'UEC Data'!$C:$C,0))</f>
        <v>0.40789674249311164</v>
      </c>
      <c r="I182" s="7">
        <f>INDEX('Saturation Data'!J:J,MATCH('Intensity Data'!$B182,'Saturation Data'!$C:$C,0))*INDEX('UEC Data'!J:J,MATCH('Intensity Data'!$B182,'UEC Data'!$C:$C,0))</f>
        <v>0</v>
      </c>
      <c r="J182" s="7">
        <f>INDEX('Saturation Data'!K:K,MATCH('Intensity Data'!$B182,'Saturation Data'!$C:$C,0))*INDEX('UEC Data'!K:K,MATCH('Intensity Data'!$B182,'UEC Data'!$C:$C,0))</f>
        <v>2.0973190928957781E-2</v>
      </c>
      <c r="K182" s="7">
        <f>INDEX('Saturation Data'!L:L,MATCH('Intensity Data'!$B182,'Saturation Data'!$C:$C,0))*INDEX('UEC Data'!L:L,MATCH('Intensity Data'!$B182,'UEC Data'!$C:$C,0))</f>
        <v>0</v>
      </c>
      <c r="L182" s="7">
        <f>INDEX('Saturation Data'!M:M,MATCH('Intensity Data'!$B182,'Saturation Data'!$C:$C,0))*INDEX('UEC Data'!M:M,MATCH('Intensity Data'!$B182,'UEC Data'!$C:$C,0))</f>
        <v>0</v>
      </c>
      <c r="M182" s="7">
        <f>INDEX('Saturation Data'!N:N,MATCH('Intensity Data'!$B182,'Saturation Data'!$C:$C,0))*INDEX('UEC Data'!N:N,MATCH('Intensity Data'!$B182,'UEC Data'!$C:$C,0))</f>
        <v>8.9169167325742153E-3</v>
      </c>
      <c r="N182" s="7">
        <f>INDEX('Saturation Data'!O:O,MATCH('Intensity Data'!$B182,'Saturation Data'!$C:$C,0))*INDEX('UEC Data'!O:O,MATCH('Intensity Data'!$B182,'UEC Data'!$C:$C,0))</f>
        <v>0.58505082462633362</v>
      </c>
      <c r="O182" s="7">
        <f>INDEX('Saturation Data'!P:P,MATCH('Intensity Data'!$B182,'Saturation Data'!$C:$C,0))*INDEX('UEC Data'!P:P,MATCH('Intensity Data'!$B182,'UEC Data'!$C:$C,0))</f>
        <v>0.74995819369294414</v>
      </c>
      <c r="P182" s="7">
        <f>INDEX('Saturation Data'!Q:Q,MATCH('Intensity Data'!$B182,'Saturation Data'!$C:$C,0))*INDEX('UEC Data'!Q:Q,MATCH('Intensity Data'!$B182,'UEC Data'!$C:$C,0))</f>
        <v>0.3877426053275147</v>
      </c>
      <c r="Q182" s="7">
        <f>INDEX('Saturation Data'!R:R,MATCH('Intensity Data'!$B182,'Saturation Data'!$C:$C,0))*INDEX('UEC Data'!R:R,MATCH('Intensity Data'!$B182,'UEC Data'!$C:$C,0))</f>
        <v>1.6202578539516618E-2</v>
      </c>
      <c r="R182" s="7">
        <f>INDEX('Saturation Data'!S:S,MATCH('Intensity Data'!$B182,'Saturation Data'!$C:$C,0))*INDEX('UEC Data'!S:S,MATCH('Intensity Data'!$B182,'UEC Data'!$C:$C,0))</f>
        <v>0</v>
      </c>
      <c r="S182" s="7">
        <f>INDEX('Saturation Data'!T:T,MATCH('Intensity Data'!$B182,'Saturation Data'!$C:$C,0))*INDEX('UEC Data'!T:T,MATCH('Intensity Data'!$B182,'UEC Data'!$C:$C,0))</f>
        <v>0.50806204627238749</v>
      </c>
      <c r="T182" s="7">
        <f>INDEX('Saturation Data'!U:U,MATCH('Intensity Data'!$B182,'Saturation Data'!$C:$C,0))*INDEX('UEC Data'!U:U,MATCH('Intensity Data'!$B182,'UEC Data'!$C:$C,0))</f>
        <v>4.8947609099173395</v>
      </c>
      <c r="U182" s="7">
        <f>INDEX('Saturation Data'!V:V,MATCH('Intensity Data'!$B182,'Saturation Data'!$C:$C,0))*INDEX('UEC Data'!V:V,MATCH('Intensity Data'!$B182,'UEC Data'!$C:$C,0))</f>
        <v>0.12163522005111009</v>
      </c>
      <c r="V182" t="str">
        <f t="shared" si="50"/>
        <v>HVAC</v>
      </c>
      <c r="AP182" s="5" t="s">
        <v>66</v>
      </c>
      <c r="AQ182" s="5" t="s">
        <v>3</v>
      </c>
      <c r="AR182" s="5" t="s">
        <v>4</v>
      </c>
      <c r="AS182" s="2">
        <f t="shared" si="34"/>
        <v>-2.2227472314182539E-2</v>
      </c>
      <c r="AT182" s="2" t="str">
        <f t="shared" si="35"/>
        <v>NA</v>
      </c>
      <c r="AU182" s="2">
        <f t="shared" si="36"/>
        <v>-0.33656393865980261</v>
      </c>
      <c r="AV182" s="2" t="str">
        <f t="shared" si="37"/>
        <v>NA</v>
      </c>
      <c r="AW182" s="2" t="str">
        <f t="shared" si="38"/>
        <v>NA</v>
      </c>
      <c r="AX182" s="2">
        <f t="shared" si="39"/>
        <v>-0.56214967819641604</v>
      </c>
      <c r="AY182" s="2">
        <f t="shared" si="40"/>
        <v>-0.39421407160682376</v>
      </c>
      <c r="AZ182" s="2">
        <f t="shared" si="41"/>
        <v>-0.32818071486419886</v>
      </c>
      <c r="BA182" s="2">
        <f t="shared" si="42"/>
        <v>-3.0688410830315704E-2</v>
      </c>
      <c r="BB182" s="2">
        <f t="shared" si="43"/>
        <v>0.59075802063520277</v>
      </c>
      <c r="BC182" s="2" t="str">
        <f t="shared" si="44"/>
        <v>NA</v>
      </c>
      <c r="BD182" s="2">
        <f t="shared" si="45"/>
        <v>1.6805424402306843</v>
      </c>
      <c r="BE182" s="2">
        <f t="shared" si="46"/>
        <v>-6.2051515821802683E-2</v>
      </c>
      <c r="BF182" s="2">
        <f t="shared" si="47"/>
        <v>-0.22933003478117842</v>
      </c>
      <c r="BG182" s="2" t="str">
        <f>IFERROR(#REF!/#REF!-1,"NA")</f>
        <v>NA</v>
      </c>
    </row>
    <row r="183" spans="1:59" x14ac:dyDescent="0.2">
      <c r="A183" t="str">
        <f t="shared" si="48"/>
        <v/>
      </c>
      <c r="B183" t="str">
        <f t="shared" si="49"/>
        <v>CA2021 CPACooling_Water-Cooled Chiller</v>
      </c>
      <c r="C183" t="s">
        <v>118</v>
      </c>
      <c r="D183" t="s">
        <v>114</v>
      </c>
      <c r="E183" s="3" t="s">
        <v>67</v>
      </c>
      <c r="F183" s="3" t="s">
        <v>3</v>
      </c>
      <c r="G183" s="3" t="s">
        <v>5</v>
      </c>
      <c r="H183" s="7">
        <f>INDEX('Saturation Data'!I:I,MATCH('Intensity Data'!$B183,'Saturation Data'!$C:$C,0))*INDEX('UEC Data'!I:I,MATCH('Intensity Data'!$B183,'UEC Data'!$C:$C,0))</f>
        <v>0.25710573155114996</v>
      </c>
      <c r="I183" s="7">
        <f>INDEX('Saturation Data'!J:J,MATCH('Intensity Data'!$B183,'Saturation Data'!$C:$C,0))*INDEX('UEC Data'!J:J,MATCH('Intensity Data'!$B183,'UEC Data'!$C:$C,0))</f>
        <v>0</v>
      </c>
      <c r="J183" s="7">
        <f>INDEX('Saturation Data'!K:K,MATCH('Intensity Data'!$B183,'Saturation Data'!$C:$C,0))*INDEX('UEC Data'!K:K,MATCH('Intensity Data'!$B183,'UEC Data'!$C:$C,0))</f>
        <v>1.3506722589798601E-2</v>
      </c>
      <c r="K183" s="7">
        <f>INDEX('Saturation Data'!L:L,MATCH('Intensity Data'!$B183,'Saturation Data'!$C:$C,0))*INDEX('UEC Data'!L:L,MATCH('Intensity Data'!$B183,'UEC Data'!$C:$C,0))</f>
        <v>0</v>
      </c>
      <c r="L183" s="7">
        <f>INDEX('Saturation Data'!M:M,MATCH('Intensity Data'!$B183,'Saturation Data'!$C:$C,0))*INDEX('UEC Data'!M:M,MATCH('Intensity Data'!$B183,'UEC Data'!$C:$C,0))</f>
        <v>0</v>
      </c>
      <c r="M183" s="7">
        <f>INDEX('Saturation Data'!N:N,MATCH('Intensity Data'!$B183,'Saturation Data'!$C:$C,0))*INDEX('UEC Data'!N:N,MATCH('Intensity Data'!$B183,'UEC Data'!$C:$C,0))</f>
        <v>5.7424891172341147E-3</v>
      </c>
      <c r="N183" s="7">
        <f>INDEX('Saturation Data'!O:O,MATCH('Intensity Data'!$B183,'Saturation Data'!$C:$C,0))*INDEX('UEC Data'!O:O,MATCH('Intensity Data'!$B183,'UEC Data'!$C:$C,0))</f>
        <v>2.8848184027804864</v>
      </c>
      <c r="O183" s="7">
        <f>INDEX('Saturation Data'!P:P,MATCH('Intensity Data'!$B183,'Saturation Data'!$C:$C,0))*INDEX('UEC Data'!P:P,MATCH('Intensity Data'!$B183,'UEC Data'!$C:$C,0))</f>
        <v>0</v>
      </c>
      <c r="P183" s="7">
        <f>INDEX('Saturation Data'!Q:Q,MATCH('Intensity Data'!$B183,'Saturation Data'!$C:$C,0))*INDEX('UEC Data'!Q:Q,MATCH('Intensity Data'!$B183,'UEC Data'!$C:$C,0))</f>
        <v>0</v>
      </c>
      <c r="Q183" s="7">
        <f>INDEX('Saturation Data'!R:R,MATCH('Intensity Data'!$B183,'Saturation Data'!$C:$C,0))*INDEX('UEC Data'!R:R,MATCH('Intensity Data'!$B183,'UEC Data'!$C:$C,0))</f>
        <v>6.9651776605614821E-2</v>
      </c>
      <c r="R183" s="7">
        <f>INDEX('Saturation Data'!S:S,MATCH('Intensity Data'!$B183,'Saturation Data'!$C:$C,0))*INDEX('UEC Data'!S:S,MATCH('Intensity Data'!$B183,'UEC Data'!$C:$C,0))</f>
        <v>0</v>
      </c>
      <c r="S183" s="7">
        <f>INDEX('Saturation Data'!T:T,MATCH('Intensity Data'!$B183,'Saturation Data'!$C:$C,0))*INDEX('UEC Data'!T:T,MATCH('Intensity Data'!$B183,'UEC Data'!$C:$C,0))</f>
        <v>6.1508830164462187E-2</v>
      </c>
      <c r="T183" s="7">
        <f>INDEX('Saturation Data'!U:U,MATCH('Intensity Data'!$B183,'Saturation Data'!$C:$C,0))*INDEX('UEC Data'!U:U,MATCH('Intensity Data'!$B183,'UEC Data'!$C:$C,0))</f>
        <v>3.0852687786137998</v>
      </c>
      <c r="U183" s="7">
        <f>INDEX('Saturation Data'!V:V,MATCH('Intensity Data'!$B183,'Saturation Data'!$C:$C,0))*INDEX('UEC Data'!V:V,MATCH('Intensity Data'!$B183,'UEC Data'!$C:$C,0))</f>
        <v>6.5844022516604747E-2</v>
      </c>
      <c r="V183" t="str">
        <f t="shared" si="50"/>
        <v>HVAC</v>
      </c>
      <c r="AP183" s="5" t="s">
        <v>67</v>
      </c>
      <c r="AQ183" s="5" t="s">
        <v>3</v>
      </c>
      <c r="AR183" s="5" t="s">
        <v>5</v>
      </c>
      <c r="AS183" s="2">
        <f t="shared" si="34"/>
        <v>-2.3389353903808363E-2</v>
      </c>
      <c r="AT183" s="2" t="str">
        <f t="shared" si="35"/>
        <v>NA</v>
      </c>
      <c r="AU183" s="2">
        <f t="shared" si="36"/>
        <v>-0.34030500094960281</v>
      </c>
      <c r="AV183" s="2" t="str">
        <f t="shared" si="37"/>
        <v>NA</v>
      </c>
      <c r="AW183" s="2" t="str">
        <f t="shared" si="38"/>
        <v>NA</v>
      </c>
      <c r="AX183" s="2">
        <f t="shared" si="39"/>
        <v>-0.56461868074681598</v>
      </c>
      <c r="AY183" s="2">
        <f t="shared" si="40"/>
        <v>-0.38185742847775761</v>
      </c>
      <c r="AZ183" s="2" t="str">
        <f t="shared" si="41"/>
        <v>NA</v>
      </c>
      <c r="BA183" s="2" t="str">
        <f t="shared" si="42"/>
        <v>NA</v>
      </c>
      <c r="BB183" s="2">
        <f t="shared" si="43"/>
        <v>0.54474290907696021</v>
      </c>
      <c r="BC183" s="2" t="str">
        <f t="shared" si="44"/>
        <v>NA</v>
      </c>
      <c r="BD183" s="2">
        <f t="shared" si="45"/>
        <v>2.0977989116796811</v>
      </c>
      <c r="BE183" s="2">
        <f t="shared" si="46"/>
        <v>-6.3166074724744115E-2</v>
      </c>
      <c r="BF183" s="2">
        <f t="shared" si="47"/>
        <v>-0.23367578038164749</v>
      </c>
      <c r="BG183" s="2" t="str">
        <f>IFERROR(#REF!/#REF!-1,"NA")</f>
        <v>NA</v>
      </c>
    </row>
    <row r="184" spans="1:59" x14ac:dyDescent="0.2">
      <c r="A184" t="str">
        <f t="shared" si="48"/>
        <v/>
      </c>
      <c r="B184" t="str">
        <f t="shared" si="49"/>
        <v>CA2021 CPACooling_RTU</v>
      </c>
      <c r="C184" t="s">
        <v>118</v>
      </c>
      <c r="D184" t="s">
        <v>114</v>
      </c>
      <c r="E184" s="3" t="s">
        <v>68</v>
      </c>
      <c r="F184" s="3" t="s">
        <v>3</v>
      </c>
      <c r="G184" s="3" t="s">
        <v>6</v>
      </c>
      <c r="H184" s="7">
        <f>INDEX('Saturation Data'!I:I,MATCH('Intensity Data'!$B184,'Saturation Data'!$C:$C,0))*INDEX('UEC Data'!I:I,MATCH('Intensity Data'!$B184,'UEC Data'!$C:$C,0))</f>
        <v>1.241020015740272</v>
      </c>
      <c r="I184" s="7">
        <f>INDEX('Saturation Data'!J:J,MATCH('Intensity Data'!$B184,'Saturation Data'!$C:$C,0))*INDEX('UEC Data'!J:J,MATCH('Intensity Data'!$B184,'UEC Data'!$C:$C,0))</f>
        <v>1.5834671617659073</v>
      </c>
      <c r="J184" s="7">
        <f>INDEX('Saturation Data'!K:K,MATCH('Intensity Data'!$B184,'Saturation Data'!$C:$C,0))*INDEX('UEC Data'!K:K,MATCH('Intensity Data'!$B184,'UEC Data'!$C:$C,0))</f>
        <v>1.5062067193976778</v>
      </c>
      <c r="K184" s="7">
        <f>INDEX('Saturation Data'!L:L,MATCH('Intensity Data'!$B184,'Saturation Data'!$C:$C,0))*INDEX('UEC Data'!L:L,MATCH('Intensity Data'!$B184,'UEC Data'!$C:$C,0))</f>
        <v>1.1152355556848432</v>
      </c>
      <c r="L184" s="7">
        <f>INDEX('Saturation Data'!M:M,MATCH('Intensity Data'!$B184,'Saturation Data'!$C:$C,0))*INDEX('UEC Data'!M:M,MATCH('Intensity Data'!$B184,'UEC Data'!$C:$C,0))</f>
        <v>4.3569960328625728</v>
      </c>
      <c r="M184" s="7">
        <f>INDEX('Saturation Data'!N:N,MATCH('Intensity Data'!$B184,'Saturation Data'!$C:$C,0))*INDEX('UEC Data'!N:N,MATCH('Intensity Data'!$B184,'UEC Data'!$C:$C,0))</f>
        <v>1.2652030400068908</v>
      </c>
      <c r="N184" s="7">
        <f>INDEX('Saturation Data'!O:O,MATCH('Intensity Data'!$B184,'Saturation Data'!$C:$C,0))*INDEX('UEC Data'!O:O,MATCH('Intensity Data'!$B184,'UEC Data'!$C:$C,0))</f>
        <v>0.29330907376546833</v>
      </c>
      <c r="O184" s="7">
        <f>INDEX('Saturation Data'!P:P,MATCH('Intensity Data'!$B184,'Saturation Data'!$C:$C,0))*INDEX('UEC Data'!P:P,MATCH('Intensity Data'!$B184,'UEC Data'!$C:$C,0))</f>
        <v>1.0538383644209286</v>
      </c>
      <c r="P184" s="7">
        <f>INDEX('Saturation Data'!Q:Q,MATCH('Intensity Data'!$B184,'Saturation Data'!$C:$C,0))*INDEX('UEC Data'!Q:Q,MATCH('Intensity Data'!$B184,'UEC Data'!$C:$C,0))</f>
        <v>0.54485441515418442</v>
      </c>
      <c r="Q184" s="7">
        <f>INDEX('Saturation Data'!R:R,MATCH('Intensity Data'!$B184,'Saturation Data'!$C:$C,0))*INDEX('UEC Data'!R:R,MATCH('Intensity Data'!$B184,'UEC Data'!$C:$C,0))</f>
        <v>0.24208416348747813</v>
      </c>
      <c r="R184" s="7">
        <f>INDEX('Saturation Data'!S:S,MATCH('Intensity Data'!$B184,'Saturation Data'!$C:$C,0))*INDEX('UEC Data'!S:S,MATCH('Intensity Data'!$B184,'UEC Data'!$C:$C,0))</f>
        <v>0.23668326213175142</v>
      </c>
      <c r="S184" s="7">
        <f>INDEX('Saturation Data'!T:T,MATCH('Intensity Data'!$B184,'Saturation Data'!$C:$C,0))*INDEX('UEC Data'!T:T,MATCH('Intensity Data'!$B184,'UEC Data'!$C:$C,0))</f>
        <v>0.64786189879943923</v>
      </c>
      <c r="T184" s="7">
        <f>INDEX('Saturation Data'!U:U,MATCH('Intensity Data'!$B184,'Saturation Data'!$C:$C,0))*INDEX('UEC Data'!U:U,MATCH('Intensity Data'!$B184,'UEC Data'!$C:$C,0))</f>
        <v>14.892240188883264</v>
      </c>
      <c r="U184" s="7">
        <f>INDEX('Saturation Data'!V:V,MATCH('Intensity Data'!$B184,'Saturation Data'!$C:$C,0))*INDEX('UEC Data'!V:V,MATCH('Intensity Data'!$B184,'UEC Data'!$C:$C,0))</f>
        <v>0.73378197468820394</v>
      </c>
      <c r="V184" t="str">
        <f t="shared" si="50"/>
        <v>HVAC</v>
      </c>
      <c r="AP184" s="5" t="s">
        <v>68</v>
      </c>
      <c r="AQ184" s="5" t="s">
        <v>3</v>
      </c>
      <c r="AR184" s="5" t="s">
        <v>6</v>
      </c>
      <c r="AS184" s="2">
        <f t="shared" si="34"/>
        <v>-0.14883674576236816</v>
      </c>
      <c r="AT184" s="2">
        <f t="shared" si="35"/>
        <v>-0.3325017331373582</v>
      </c>
      <c r="AU184" s="2">
        <f t="shared" si="36"/>
        <v>-0.4089741950872795</v>
      </c>
      <c r="AV184" s="2">
        <f t="shared" si="37"/>
        <v>-0.54091936960399234</v>
      </c>
      <c r="AW184" s="2">
        <f t="shared" si="38"/>
        <v>0.49437091139287115</v>
      </c>
      <c r="AX184" s="2">
        <f t="shared" si="39"/>
        <v>-0.60993853974036694</v>
      </c>
      <c r="AY184" s="2">
        <f t="shared" si="40"/>
        <v>-0.55816234315373814</v>
      </c>
      <c r="AZ184" s="2">
        <f t="shared" si="41"/>
        <v>-0.14938592230934522</v>
      </c>
      <c r="BA184" s="2">
        <f t="shared" si="42"/>
        <v>0.22727957005546173</v>
      </c>
      <c r="BB184" s="2">
        <f t="shared" si="43"/>
        <v>-4.3873204283470524E-2</v>
      </c>
      <c r="BC184" s="2">
        <f t="shared" si="44"/>
        <v>-0.17340643696883928</v>
      </c>
      <c r="BD184" s="2">
        <f t="shared" si="45"/>
        <v>1.343072979539528</v>
      </c>
      <c r="BE184" s="2">
        <f t="shared" si="46"/>
        <v>-0.18350407533959923</v>
      </c>
      <c r="BF184" s="2">
        <f t="shared" si="47"/>
        <v>-0.31344425927738684</v>
      </c>
      <c r="BG184" s="2" t="str">
        <f>IFERROR(#REF!/#REF!-1,"NA")</f>
        <v>NA</v>
      </c>
    </row>
    <row r="185" spans="1:59" x14ac:dyDescent="0.2">
      <c r="A185" t="str">
        <f t="shared" si="48"/>
        <v/>
      </c>
      <c r="B185" t="str">
        <f t="shared" si="49"/>
        <v>CA2021 CPACooling_PTAC</v>
      </c>
      <c r="C185" t="s">
        <v>118</v>
      </c>
      <c r="D185" t="s">
        <v>114</v>
      </c>
      <c r="E185" s="3" t="s">
        <v>69</v>
      </c>
      <c r="F185" s="3" t="s">
        <v>3</v>
      </c>
      <c r="G185" s="3" t="s">
        <v>7</v>
      </c>
      <c r="H185" s="7">
        <f>INDEX('Saturation Data'!I:I,MATCH('Intensity Data'!$B185,'Saturation Data'!$C:$C,0))*INDEX('UEC Data'!I:I,MATCH('Intensity Data'!$B185,'UEC Data'!$C:$C,0))</f>
        <v>6.2489907764420066E-2</v>
      </c>
      <c r="I185" s="7">
        <f>INDEX('Saturation Data'!J:J,MATCH('Intensity Data'!$B185,'Saturation Data'!$C:$C,0))*INDEX('UEC Data'!J:J,MATCH('Intensity Data'!$B185,'UEC Data'!$C:$C,0))</f>
        <v>5.3202500567043044E-2</v>
      </c>
      <c r="J185" s="7">
        <f>INDEX('Saturation Data'!K:K,MATCH('Intensity Data'!$B185,'Saturation Data'!$C:$C,0))*INDEX('UEC Data'!K:K,MATCH('Intensity Data'!$B185,'UEC Data'!$C:$C,0))</f>
        <v>6.2794200420317733E-2</v>
      </c>
      <c r="K185" s="7">
        <f>INDEX('Saturation Data'!L:L,MATCH('Intensity Data'!$B185,'Saturation Data'!$C:$C,0))*INDEX('UEC Data'!L:L,MATCH('Intensity Data'!$B185,'UEC Data'!$C:$C,0))</f>
        <v>4.9398271529704094E-2</v>
      </c>
      <c r="L185" s="7">
        <f>INDEX('Saturation Data'!M:M,MATCH('Intensity Data'!$B185,'Saturation Data'!$C:$C,0))*INDEX('UEC Data'!M:M,MATCH('Intensity Data'!$B185,'UEC Data'!$C:$C,0))</f>
        <v>0.15190996320008554</v>
      </c>
      <c r="M185" s="7">
        <f>INDEX('Saturation Data'!N:N,MATCH('Intensity Data'!$B185,'Saturation Data'!$C:$C,0))*INDEX('UEC Data'!N:N,MATCH('Intensity Data'!$B185,'UEC Data'!$C:$C,0))</f>
        <v>3.5972659375487021E-2</v>
      </c>
      <c r="N185" s="7">
        <f>INDEX('Saturation Data'!O:O,MATCH('Intensity Data'!$B185,'Saturation Data'!$C:$C,0))*INDEX('UEC Data'!O:O,MATCH('Intensity Data'!$B185,'UEC Data'!$C:$C,0))</f>
        <v>9.8018424326654623E-3</v>
      </c>
      <c r="O185" s="7">
        <f>INDEX('Saturation Data'!P:P,MATCH('Intensity Data'!$B185,'Saturation Data'!$C:$C,0))*INDEX('UEC Data'!P:P,MATCH('Intensity Data'!$B185,'UEC Data'!$C:$C,0))</f>
        <v>6.5161252933561412E-2</v>
      </c>
      <c r="P185" s="7">
        <f>INDEX('Saturation Data'!Q:Q,MATCH('Intensity Data'!$B185,'Saturation Data'!$C:$C,0))*INDEX('UEC Data'!Q:Q,MATCH('Intensity Data'!$B185,'UEC Data'!$C:$C,0))</f>
        <v>3.3689603222348215E-2</v>
      </c>
      <c r="Q185" s="7">
        <f>INDEX('Saturation Data'!R:R,MATCH('Intensity Data'!$B185,'Saturation Data'!$C:$C,0))*INDEX('UEC Data'!R:R,MATCH('Intensity Data'!$B185,'UEC Data'!$C:$C,0))</f>
        <v>0.56683453026695019</v>
      </c>
      <c r="R185" s="7">
        <f>INDEX('Saturation Data'!S:S,MATCH('Intensity Data'!$B185,'Saturation Data'!$C:$C,0))*INDEX('UEC Data'!S:S,MATCH('Intensity Data'!$B185,'UEC Data'!$C:$C,0))</f>
        <v>1.4791822517633581E-2</v>
      </c>
      <c r="S185" s="7">
        <f>INDEX('Saturation Data'!T:T,MATCH('Intensity Data'!$B185,'Saturation Data'!$C:$C,0))*INDEX('UEC Data'!T:T,MATCH('Intensity Data'!$B185,'UEC Data'!$C:$C,0))</f>
        <v>3.7170759061263291E-2</v>
      </c>
      <c r="T185" s="7">
        <f>INDEX('Saturation Data'!U:U,MATCH('Intensity Data'!$B185,'Saturation Data'!$C:$C,0))*INDEX('UEC Data'!U:U,MATCH('Intensity Data'!$B185,'UEC Data'!$C:$C,0))</f>
        <v>0.74987889317304079</v>
      </c>
      <c r="U185" s="7">
        <f>INDEX('Saturation Data'!V:V,MATCH('Intensity Data'!$B185,'Saturation Data'!$C:$C,0))*INDEX('UEC Data'!V:V,MATCH('Intensity Data'!$B185,'UEC Data'!$C:$C,0))</f>
        <v>6.7896222205326942E-2</v>
      </c>
      <c r="V185" t="str">
        <f t="shared" si="50"/>
        <v>HVAC</v>
      </c>
      <c r="AP185" s="5" t="s">
        <v>69</v>
      </c>
      <c r="AQ185" s="5" t="s">
        <v>3</v>
      </c>
      <c r="AR185" s="5" t="s">
        <v>7</v>
      </c>
      <c r="AS185" s="2">
        <f t="shared" si="34"/>
        <v>-0.23888996155983666</v>
      </c>
      <c r="AT185" s="2">
        <f t="shared" si="35"/>
        <v>-0.40312316230614575</v>
      </c>
      <c r="AU185" s="2">
        <f t="shared" si="36"/>
        <v>-0.47150482488913714</v>
      </c>
      <c r="AV185" s="2">
        <f t="shared" si="37"/>
        <v>-0.44051897987081923</v>
      </c>
      <c r="AW185" s="2">
        <f t="shared" si="38"/>
        <v>0.33626621702885551</v>
      </c>
      <c r="AX185" s="2">
        <f t="shared" si="39"/>
        <v>-0.65120710799699155</v>
      </c>
      <c r="AY185" s="2">
        <f t="shared" si="40"/>
        <v>-0.60490884173826909</v>
      </c>
      <c r="AZ185" s="2">
        <f t="shared" si="41"/>
        <v>-0.23938103513555675</v>
      </c>
      <c r="BA185" s="2">
        <f t="shared" si="42"/>
        <v>9.7433184634348358E-2</v>
      </c>
      <c r="BB185" s="2">
        <f t="shared" si="43"/>
        <v>-0.14503158046539633</v>
      </c>
      <c r="BC185" s="2">
        <f t="shared" si="44"/>
        <v>-0.26086017529441508</v>
      </c>
      <c r="BD185" s="2">
        <f t="shared" si="45"/>
        <v>1.0951754632814046</v>
      </c>
      <c r="BE185" s="2">
        <f t="shared" si="46"/>
        <v>-0.26988948182317007</v>
      </c>
      <c r="BF185" s="2">
        <f t="shared" si="47"/>
        <v>-0.33269155702812481</v>
      </c>
      <c r="BG185" s="2" t="str">
        <f>IFERROR(#REF!/#REF!-1,"NA")</f>
        <v>NA</v>
      </c>
    </row>
    <row r="186" spans="1:59" x14ac:dyDescent="0.2">
      <c r="A186" t="str">
        <f t="shared" si="48"/>
        <v/>
      </c>
      <c r="B186" t="str">
        <f t="shared" si="49"/>
        <v>CA2021 CPACooling_PTHP</v>
      </c>
      <c r="C186" t="s">
        <v>118</v>
      </c>
      <c r="D186" t="s">
        <v>114</v>
      </c>
      <c r="E186" s="3" t="s">
        <v>70</v>
      </c>
      <c r="F186" s="3" t="s">
        <v>3</v>
      </c>
      <c r="G186" s="3" t="s">
        <v>8</v>
      </c>
      <c r="H186" s="7">
        <f>INDEX('Saturation Data'!I:I,MATCH('Intensity Data'!$B186,'Saturation Data'!$C:$C,0))*INDEX('UEC Data'!I:I,MATCH('Intensity Data'!$B186,'UEC Data'!$C:$C,0))</f>
        <v>2.0806633217010588E-2</v>
      </c>
      <c r="I186" s="7">
        <f>INDEX('Saturation Data'!J:J,MATCH('Intensity Data'!$B186,'Saturation Data'!$C:$C,0))*INDEX('UEC Data'!J:J,MATCH('Intensity Data'!$B186,'UEC Data'!$C:$C,0))</f>
        <v>1.7716464892148908E-2</v>
      </c>
      <c r="J186" s="7">
        <f>INDEX('Saturation Data'!K:K,MATCH('Intensity Data'!$B186,'Saturation Data'!$C:$C,0))*INDEX('UEC Data'!K:K,MATCH('Intensity Data'!$B186,'UEC Data'!$C:$C,0))</f>
        <v>1.3570637572798635E-2</v>
      </c>
      <c r="K186" s="7">
        <f>INDEX('Saturation Data'!L:L,MATCH('Intensity Data'!$B186,'Saturation Data'!$C:$C,0))*INDEX('UEC Data'!L:L,MATCH('Intensity Data'!$B186,'UEC Data'!$C:$C,0))</f>
        <v>9.8199243767481681E-3</v>
      </c>
      <c r="L186" s="7">
        <f>INDEX('Saturation Data'!M:M,MATCH('Intensity Data'!$B186,'Saturation Data'!$C:$C,0))*INDEX('UEC Data'!M:M,MATCH('Intensity Data'!$B186,'UEC Data'!$C:$C,0))</f>
        <v>0.11487492165400981</v>
      </c>
      <c r="M186" s="7">
        <f>INDEX('Saturation Data'!N:N,MATCH('Intensity Data'!$B186,'Saturation Data'!$C:$C,0))*INDEX('UEC Data'!N:N,MATCH('Intensity Data'!$B186,'UEC Data'!$C:$C,0))</f>
        <v>1.0135103250450807E-2</v>
      </c>
      <c r="N186" s="7">
        <f>INDEX('Saturation Data'!O:O,MATCH('Intensity Data'!$B186,'Saturation Data'!$C:$C,0))*INDEX('UEC Data'!O:O,MATCH('Intensity Data'!$B186,'UEC Data'!$C:$C,0))</f>
        <v>0</v>
      </c>
      <c r="O186" s="7">
        <f>INDEX('Saturation Data'!P:P,MATCH('Intensity Data'!$B186,'Saturation Data'!$C:$C,0))*INDEX('UEC Data'!P:P,MATCH('Intensity Data'!$B186,'UEC Data'!$C:$C,0))</f>
        <v>4.788619697463322E-2</v>
      </c>
      <c r="P186" s="7">
        <f>INDEX('Saturation Data'!Q:Q,MATCH('Intensity Data'!$B186,'Saturation Data'!$C:$C,0))*INDEX('UEC Data'!Q:Q,MATCH('Intensity Data'!$B186,'UEC Data'!$C:$C,0))</f>
        <v>2.4758071756961087E-2</v>
      </c>
      <c r="Q186" s="7">
        <f>INDEX('Saturation Data'!R:R,MATCH('Intensity Data'!$B186,'Saturation Data'!$C:$C,0))*INDEX('UEC Data'!R:R,MATCH('Intensity Data'!$B186,'UEC Data'!$C:$C,0))</f>
        <v>0.20034023832241069</v>
      </c>
      <c r="R186" s="7">
        <f>INDEX('Saturation Data'!S:S,MATCH('Intensity Data'!$B186,'Saturation Data'!$C:$C,0))*INDEX('UEC Data'!S:S,MATCH('Intensity Data'!$B186,'UEC Data'!$C:$C,0))</f>
        <v>4.367460777950128E-3</v>
      </c>
      <c r="S186" s="7">
        <f>INDEX('Saturation Data'!T:T,MATCH('Intensity Data'!$B186,'Saturation Data'!$C:$C,0))*INDEX('UEC Data'!T:T,MATCH('Intensity Data'!$B186,'UEC Data'!$C:$C,0))</f>
        <v>3.8998594552140733E-3</v>
      </c>
      <c r="T186" s="7">
        <f>INDEX('Saturation Data'!U:U,MATCH('Intensity Data'!$B186,'Saturation Data'!$C:$C,0))*INDEX('UEC Data'!U:U,MATCH('Intensity Data'!$B186,'UEC Data'!$C:$C,0))</f>
        <v>0.24967959860412703</v>
      </c>
      <c r="U186" s="7">
        <f>INDEX('Saturation Data'!V:V,MATCH('Intensity Data'!$B186,'Saturation Data'!$C:$C,0))*INDEX('UEC Data'!V:V,MATCH('Intensity Data'!$B186,'UEC Data'!$C:$C,0))</f>
        <v>3.3467112567759867E-2</v>
      </c>
      <c r="V186" t="str">
        <f t="shared" si="50"/>
        <v>HVAC</v>
      </c>
      <c r="AP186" s="5" t="s">
        <v>70</v>
      </c>
      <c r="AQ186" s="5" t="s">
        <v>3</v>
      </c>
      <c r="AR186" s="5" t="s">
        <v>8</v>
      </c>
      <c r="AS186" s="2">
        <f t="shared" si="34"/>
        <v>-0.14897839626025744</v>
      </c>
      <c r="AT186" s="2">
        <f t="shared" si="35"/>
        <v>-0.33251991145780813</v>
      </c>
      <c r="AU186" s="2">
        <f t="shared" si="36"/>
        <v>-0.40908064356230145</v>
      </c>
      <c r="AV186" s="2">
        <f t="shared" si="37"/>
        <v>-0.6383177182687011</v>
      </c>
      <c r="AW186" s="2">
        <f t="shared" si="38"/>
        <v>0.49429478542652694</v>
      </c>
      <c r="AX186" s="2">
        <f t="shared" si="39"/>
        <v>-0.61284412304839253</v>
      </c>
      <c r="AY186" s="2" t="str">
        <f t="shared" si="40"/>
        <v>NA</v>
      </c>
      <c r="AZ186" s="2">
        <f t="shared" si="41"/>
        <v>-0.14839296231596077</v>
      </c>
      <c r="BA186" s="2">
        <f t="shared" si="42"/>
        <v>0.22871222858501672</v>
      </c>
      <c r="BB186" s="2">
        <f t="shared" si="43"/>
        <v>-4.3923807619471678E-2</v>
      </c>
      <c r="BC186" s="2">
        <f t="shared" si="44"/>
        <v>-0.17382827278446855</v>
      </c>
      <c r="BD186" s="2">
        <f t="shared" si="45"/>
        <v>1.3418772381914121</v>
      </c>
      <c r="BE186" s="2">
        <f t="shared" si="46"/>
        <v>-0.18363995650420195</v>
      </c>
      <c r="BF186" s="2">
        <f t="shared" si="47"/>
        <v>-0.313675531993031</v>
      </c>
      <c r="BG186" s="2" t="str">
        <f>IFERROR(#REF!/#REF!-1,"NA")</f>
        <v>NA</v>
      </c>
    </row>
    <row r="187" spans="1:59" x14ac:dyDescent="0.2">
      <c r="A187" t="str">
        <f t="shared" si="48"/>
        <v/>
      </c>
      <c r="B187" t="str">
        <f t="shared" si="49"/>
        <v>CA2021 CPACooling_Evaporative AC</v>
      </c>
      <c r="C187" t="s">
        <v>118</v>
      </c>
      <c r="D187" t="s">
        <v>114</v>
      </c>
      <c r="E187" s="3" t="s">
        <v>71</v>
      </c>
      <c r="F187" s="3" t="s">
        <v>3</v>
      </c>
      <c r="G187" s="3" t="s">
        <v>9</v>
      </c>
      <c r="H187" s="7">
        <f>INDEX('Saturation Data'!I:I,MATCH('Intensity Data'!$B187,'Saturation Data'!$C:$C,0))*INDEX('UEC Data'!I:I,MATCH('Intensity Data'!$B187,'UEC Data'!$C:$C,0))</f>
        <v>5.2653543618910584E-4</v>
      </c>
      <c r="I187" s="7">
        <f>INDEX('Saturation Data'!J:J,MATCH('Intensity Data'!$B187,'Saturation Data'!$C:$C,0))*INDEX('UEC Data'!J:J,MATCH('Intensity Data'!$B187,'UEC Data'!$C:$C,0))</f>
        <v>4.4828041590371713E-4</v>
      </c>
      <c r="J187" s="7">
        <f>INDEX('Saturation Data'!K:K,MATCH('Intensity Data'!$B187,'Saturation Data'!$C:$C,0))*INDEX('UEC Data'!K:K,MATCH('Intensity Data'!$B187,'UEC Data'!$C:$C,0))</f>
        <v>3.0808861930292114E-2</v>
      </c>
      <c r="K187" s="7">
        <f>INDEX('Saturation Data'!L:L,MATCH('Intensity Data'!$B187,'Saturation Data'!$C:$C,0))*INDEX('UEC Data'!L:L,MATCH('Intensity Data'!$B187,'UEC Data'!$C:$C,0))</f>
        <v>2.229726733964019E-2</v>
      </c>
      <c r="L187" s="7">
        <f>INDEX('Saturation Data'!M:M,MATCH('Intensity Data'!$B187,'Saturation Data'!$C:$C,0))*INDEX('UEC Data'!M:M,MATCH('Intensity Data'!$B187,'UEC Data'!$C:$C,0))</f>
        <v>7.8713856676992072E-2</v>
      </c>
      <c r="M187" s="7">
        <f>INDEX('Saturation Data'!N:N,MATCH('Intensity Data'!$B187,'Saturation Data'!$C:$C,0))*INDEX('UEC Data'!N:N,MATCH('Intensity Data'!$B187,'UEC Data'!$C:$C,0))</f>
        <v>8.3409918275542845E-3</v>
      </c>
      <c r="N187" s="7">
        <f>INDEX('Saturation Data'!O:O,MATCH('Intensity Data'!$B187,'Saturation Data'!$C:$C,0))*INDEX('UEC Data'!O:O,MATCH('Intensity Data'!$B187,'UEC Data'!$C:$C,0))</f>
        <v>0</v>
      </c>
      <c r="O187" s="7">
        <f>INDEX('Saturation Data'!P:P,MATCH('Intensity Data'!$B187,'Saturation Data'!$C:$C,0))*INDEX('UEC Data'!P:P,MATCH('Intensity Data'!$B187,'UEC Data'!$C:$C,0))</f>
        <v>3.5944306638398734E-5</v>
      </c>
      <c r="P187" s="7">
        <f>INDEX('Saturation Data'!Q:Q,MATCH('Intensity Data'!$B187,'Saturation Data'!$C:$C,0))*INDEX('UEC Data'!Q:Q,MATCH('Intensity Data'!$B187,'UEC Data'!$C:$C,0))</f>
        <v>1.8583888035191062E-5</v>
      </c>
      <c r="Q187" s="7">
        <f>INDEX('Saturation Data'!R:R,MATCH('Intensity Data'!$B187,'Saturation Data'!$C:$C,0))*INDEX('UEC Data'!R:R,MATCH('Intensity Data'!$B187,'UEC Data'!$C:$C,0))</f>
        <v>2.9151162464545887E-3</v>
      </c>
      <c r="R187" s="7">
        <f>INDEX('Saturation Data'!S:S,MATCH('Intensity Data'!$B187,'Saturation Data'!$C:$C,0))*INDEX('UEC Data'!S:S,MATCH('Intensity Data'!$B187,'UEC Data'!$C:$C,0))</f>
        <v>0</v>
      </c>
      <c r="S187" s="7">
        <f>INDEX('Saturation Data'!T:T,MATCH('Intensity Data'!$B187,'Saturation Data'!$C:$C,0))*INDEX('UEC Data'!T:T,MATCH('Intensity Data'!$B187,'UEC Data'!$C:$C,0))</f>
        <v>1.5611130091552751E-3</v>
      </c>
      <c r="T187" s="7">
        <f>INDEX('Saturation Data'!U:U,MATCH('Intensity Data'!$B187,'Saturation Data'!$C:$C,0))*INDEX('UEC Data'!U:U,MATCH('Intensity Data'!$B187,'UEC Data'!$C:$C,0))</f>
        <v>6.3184252342692697E-3</v>
      </c>
      <c r="U187" s="7">
        <f>INDEX('Saturation Data'!V:V,MATCH('Intensity Data'!$B187,'Saturation Data'!$C:$C,0))*INDEX('UEC Data'!V:V,MATCH('Intensity Data'!$B187,'UEC Data'!$C:$C,0))</f>
        <v>4.5173367481171072E-5</v>
      </c>
      <c r="V187" t="str">
        <f t="shared" si="50"/>
        <v>HVAC</v>
      </c>
      <c r="AP187" s="5" t="s">
        <v>71</v>
      </c>
      <c r="AQ187" s="5" t="s">
        <v>3</v>
      </c>
      <c r="AR187" s="5" t="s">
        <v>9</v>
      </c>
      <c r="AS187" s="2">
        <f t="shared" si="34"/>
        <v>-0.14883674576236794</v>
      </c>
      <c r="AT187" s="2">
        <f t="shared" si="35"/>
        <v>-0.33250173313735831</v>
      </c>
      <c r="AU187" s="2">
        <f t="shared" si="36"/>
        <v>-0.40897419508727972</v>
      </c>
      <c r="AV187" s="2">
        <f t="shared" si="37"/>
        <v>31.421514521862903</v>
      </c>
      <c r="AW187" s="2">
        <f t="shared" si="38"/>
        <v>0.49437091139287137</v>
      </c>
      <c r="AX187" s="2">
        <f t="shared" si="39"/>
        <v>-0.60993853974036716</v>
      </c>
      <c r="AY187" s="2" t="str">
        <f t="shared" si="40"/>
        <v>NA</v>
      </c>
      <c r="AZ187" s="2">
        <f t="shared" si="41"/>
        <v>-0.14938592230934511</v>
      </c>
      <c r="BA187" s="2">
        <f t="shared" si="42"/>
        <v>0.22727957005546195</v>
      </c>
      <c r="BB187" s="2">
        <f t="shared" si="43"/>
        <v>-4.3873204283470524E-2</v>
      </c>
      <c r="BC187" s="2" t="str">
        <f t="shared" si="44"/>
        <v>NA</v>
      </c>
      <c r="BD187" s="2">
        <f t="shared" si="45"/>
        <v>1.343072979539528</v>
      </c>
      <c r="BE187" s="2">
        <f t="shared" si="46"/>
        <v>-0.18350407533959934</v>
      </c>
      <c r="BF187" s="2">
        <f t="shared" si="47"/>
        <v>-0.31344425927738695</v>
      </c>
      <c r="BG187" s="2" t="str">
        <f>IFERROR(#REF!/#REF!-1,"NA")</f>
        <v>NA</v>
      </c>
    </row>
    <row r="188" spans="1:59" x14ac:dyDescent="0.2">
      <c r="A188" t="str">
        <f t="shared" si="48"/>
        <v/>
      </c>
      <c r="B188" t="str">
        <f t="shared" si="49"/>
        <v>CA2021 CPACooling_Air-Source Heat Pump</v>
      </c>
      <c r="C188" t="s">
        <v>118</v>
      </c>
      <c r="D188" t="s">
        <v>114</v>
      </c>
      <c r="E188" s="3" t="s">
        <v>72</v>
      </c>
      <c r="F188" s="3" t="s">
        <v>3</v>
      </c>
      <c r="G188" s="3" t="s">
        <v>10</v>
      </c>
      <c r="H188" s="7">
        <f>INDEX('Saturation Data'!I:I,MATCH('Intensity Data'!$B188,'Saturation Data'!$C:$C,0))*INDEX('UEC Data'!I:I,MATCH('Intensity Data'!$B188,'UEC Data'!$C:$C,0))</f>
        <v>0.39673227803251726</v>
      </c>
      <c r="I188" s="7">
        <f>INDEX('Saturation Data'!J:J,MATCH('Intensity Data'!$B188,'Saturation Data'!$C:$C,0))*INDEX('UEC Data'!J:J,MATCH('Intensity Data'!$B188,'UEC Data'!$C:$C,0))</f>
        <v>0.33781022628874918</v>
      </c>
      <c r="J188" s="7">
        <f>INDEX('Saturation Data'!K:K,MATCH('Intensity Data'!$B188,'Saturation Data'!$C:$C,0))*INDEX('UEC Data'!K:K,MATCH('Intensity Data'!$B188,'UEC Data'!$C:$C,0))</f>
        <v>7.9811325386068485E-2</v>
      </c>
      <c r="K188" s="7">
        <f>INDEX('Saturation Data'!L:L,MATCH('Intensity Data'!$B188,'Saturation Data'!$C:$C,0))*INDEX('UEC Data'!L:L,MATCH('Intensity Data'!$B188,'UEC Data'!$C:$C,0))</f>
        <v>5.7752716148737657E-2</v>
      </c>
      <c r="L188" s="7">
        <f>INDEX('Saturation Data'!M:M,MATCH('Intensity Data'!$B188,'Saturation Data'!$C:$C,0))*INDEX('UEC Data'!M:M,MATCH('Intensity Data'!$B188,'UEC Data'!$C:$C,0))</f>
        <v>0.49117469783180168</v>
      </c>
      <c r="M188" s="7">
        <f>INDEX('Saturation Data'!N:N,MATCH('Intensity Data'!$B188,'Saturation Data'!$C:$C,0))*INDEX('UEC Data'!N:N,MATCH('Intensity Data'!$B188,'UEC Data'!$C:$C,0))</f>
        <v>0.11639683130084363</v>
      </c>
      <c r="N188" s="7">
        <f>INDEX('Saturation Data'!O:O,MATCH('Intensity Data'!$B188,'Saturation Data'!$C:$C,0))*INDEX('UEC Data'!O:O,MATCH('Intensity Data'!$B188,'UEC Data'!$C:$C,0))</f>
        <v>1.5428783477406869E-2</v>
      </c>
      <c r="O188" s="7">
        <f>INDEX('Saturation Data'!P:P,MATCH('Intensity Data'!$B188,'Saturation Data'!$C:$C,0))*INDEX('UEC Data'!P:P,MATCH('Intensity Data'!$B188,'UEC Data'!$C:$C,0))</f>
        <v>0.1783851193093024</v>
      </c>
      <c r="P188" s="7">
        <f>INDEX('Saturation Data'!Q:Q,MATCH('Intensity Data'!$B188,'Saturation Data'!$C:$C,0))*INDEX('UEC Data'!Q:Q,MATCH('Intensity Data'!$B188,'UEC Data'!$C:$C,0))</f>
        <v>9.2228488860230717E-2</v>
      </c>
      <c r="Q188" s="7">
        <f>INDEX('Saturation Data'!R:R,MATCH('Intensity Data'!$B188,'Saturation Data'!$C:$C,0))*INDEX('UEC Data'!R:R,MATCH('Intensity Data'!$B188,'UEC Data'!$C:$C,0))</f>
        <v>7.8241377511488172E-2</v>
      </c>
      <c r="R188" s="7">
        <f>INDEX('Saturation Data'!S:S,MATCH('Intensity Data'!$B188,'Saturation Data'!$C:$C,0))*INDEX('UEC Data'!S:S,MATCH('Intensity Data'!$B188,'UEC Data'!$C:$C,0))</f>
        <v>2.4980574642171627E-2</v>
      </c>
      <c r="S188" s="7">
        <f>INDEX('Saturation Data'!T:T,MATCH('Intensity Data'!$B188,'Saturation Data'!$C:$C,0))*INDEX('UEC Data'!T:T,MATCH('Intensity Data'!$B188,'UEC Data'!$C:$C,0))</f>
        <v>6.1097798131687149E-2</v>
      </c>
      <c r="T188" s="7">
        <f>INDEX('Saturation Data'!U:U,MATCH('Intensity Data'!$B188,'Saturation Data'!$C:$C,0))*INDEX('UEC Data'!U:U,MATCH('Intensity Data'!$B188,'UEC Data'!$C:$C,0))</f>
        <v>4.760787336390206</v>
      </c>
      <c r="U188" s="7">
        <f>INDEX('Saturation Data'!V:V,MATCH('Intensity Data'!$B188,'Saturation Data'!$C:$C,0))*INDEX('UEC Data'!V:V,MATCH('Intensity Data'!$B188,'UEC Data'!$C:$C,0))</f>
        <v>7.0835347192159448E-2</v>
      </c>
      <c r="V188" t="str">
        <f t="shared" si="50"/>
        <v>HVAC</v>
      </c>
      <c r="AP188" s="5" t="s">
        <v>72</v>
      </c>
      <c r="AQ188" s="5" t="s">
        <v>3</v>
      </c>
      <c r="AR188" s="5" t="s">
        <v>10</v>
      </c>
      <c r="AS188" s="2">
        <f t="shared" si="34"/>
        <v>-0.14897839626025744</v>
      </c>
      <c r="AT188" s="2">
        <f t="shared" si="35"/>
        <v>-0.33251991145780813</v>
      </c>
      <c r="AU188" s="2">
        <f t="shared" si="36"/>
        <v>-0.40908064356230145</v>
      </c>
      <c r="AV188" s="2">
        <f t="shared" si="37"/>
        <v>-0.88844326880993896</v>
      </c>
      <c r="AW188" s="2">
        <f t="shared" si="38"/>
        <v>0.49429478542652694</v>
      </c>
      <c r="AX188" s="2">
        <f t="shared" si="39"/>
        <v>-0.61284412304839253</v>
      </c>
      <c r="AY188" s="2">
        <f t="shared" si="40"/>
        <v>-0.55732180533539366</v>
      </c>
      <c r="AZ188" s="2">
        <f t="shared" si="41"/>
        <v>-0.14839296231596089</v>
      </c>
      <c r="BA188" s="2">
        <f t="shared" si="42"/>
        <v>0.22871222858501672</v>
      </c>
      <c r="BB188" s="2">
        <f t="shared" si="43"/>
        <v>-4.3923807619471567E-2</v>
      </c>
      <c r="BC188" s="2">
        <f t="shared" si="44"/>
        <v>-0.17382827278446866</v>
      </c>
      <c r="BD188" s="2">
        <f t="shared" si="45"/>
        <v>1.3418772381914121</v>
      </c>
      <c r="BE188" s="2">
        <f t="shared" si="46"/>
        <v>-0.18363995650420195</v>
      </c>
      <c r="BF188" s="2">
        <f t="shared" si="47"/>
        <v>-0.31367553199303122</v>
      </c>
      <c r="BG188" s="2" t="str">
        <f>IFERROR(#REF!/#REF!-1,"NA")</f>
        <v>NA</v>
      </c>
    </row>
    <row r="189" spans="1:59" x14ac:dyDescent="0.2">
      <c r="A189" t="str">
        <f t="shared" si="48"/>
        <v/>
      </c>
      <c r="B189" t="str">
        <f t="shared" si="49"/>
        <v>CA2021 CPACooling_Geothermal Heat Pump</v>
      </c>
      <c r="C189" t="s">
        <v>118</v>
      </c>
      <c r="D189" t="s">
        <v>114</v>
      </c>
      <c r="E189" s="3" t="s">
        <v>73</v>
      </c>
      <c r="F189" s="3" t="s">
        <v>3</v>
      </c>
      <c r="G189" s="3" t="s">
        <v>11</v>
      </c>
      <c r="H189" s="7">
        <f>INDEX('Saturation Data'!I:I,MATCH('Intensity Data'!$B189,'Saturation Data'!$C:$C,0))*INDEX('UEC Data'!I:I,MATCH('Intensity Data'!$B189,'UEC Data'!$C:$C,0))</f>
        <v>0.18678658340448348</v>
      </c>
      <c r="I189" s="7">
        <f>INDEX('Saturation Data'!J:J,MATCH('Intensity Data'!$B189,'Saturation Data'!$C:$C,0))*INDEX('UEC Data'!J:J,MATCH('Intensity Data'!$B189,'UEC Data'!$C:$C,0))</f>
        <v>0.15902661763029374</v>
      </c>
      <c r="J189" s="7">
        <f>INDEX('Saturation Data'!K:K,MATCH('Intensity Data'!$B189,'Saturation Data'!$C:$C,0))*INDEX('UEC Data'!K:K,MATCH('Intensity Data'!$B189,'UEC Data'!$C:$C,0))</f>
        <v>0</v>
      </c>
      <c r="K189" s="7">
        <f>INDEX('Saturation Data'!L:L,MATCH('Intensity Data'!$B189,'Saturation Data'!$C:$C,0))*INDEX('UEC Data'!L:L,MATCH('Intensity Data'!$B189,'UEC Data'!$C:$C,0))</f>
        <v>0</v>
      </c>
      <c r="L189" s="7">
        <f>INDEX('Saturation Data'!M:M,MATCH('Intensity Data'!$B189,'Saturation Data'!$C:$C,0))*INDEX('UEC Data'!M:M,MATCH('Intensity Data'!$B189,'UEC Data'!$C:$C,0))</f>
        <v>0</v>
      </c>
      <c r="M189" s="7">
        <f>INDEX('Saturation Data'!N:N,MATCH('Intensity Data'!$B189,'Saturation Data'!$C:$C,0))*INDEX('UEC Data'!N:N,MATCH('Intensity Data'!$B189,'UEC Data'!$C:$C,0))</f>
        <v>0</v>
      </c>
      <c r="N189" s="7">
        <f>INDEX('Saturation Data'!O:O,MATCH('Intensity Data'!$B189,'Saturation Data'!$C:$C,0))*INDEX('UEC Data'!O:O,MATCH('Intensity Data'!$B189,'UEC Data'!$C:$C,0))</f>
        <v>1.8038918937936896E-2</v>
      </c>
      <c r="O189" s="7">
        <f>INDEX('Saturation Data'!P:P,MATCH('Intensity Data'!$B189,'Saturation Data'!$C:$C,0))*INDEX('UEC Data'!P:P,MATCH('Intensity Data'!$B189,'UEC Data'!$C:$C,0))</f>
        <v>0.10065983094379159</v>
      </c>
      <c r="P189" s="7">
        <f>INDEX('Saturation Data'!Q:Q,MATCH('Intensity Data'!$B189,'Saturation Data'!$C:$C,0))*INDEX('UEC Data'!Q:Q,MATCH('Intensity Data'!$B189,'UEC Data'!$C:$C,0))</f>
        <v>5.2043041105772694E-2</v>
      </c>
      <c r="Q189" s="7">
        <f>INDEX('Saturation Data'!R:R,MATCH('Intensity Data'!$B189,'Saturation Data'!$C:$C,0))*INDEX('UEC Data'!R:R,MATCH('Intensity Data'!$B189,'UEC Data'!$C:$C,0))</f>
        <v>8.1822447137022178E-2</v>
      </c>
      <c r="R189" s="7">
        <f>INDEX('Saturation Data'!S:S,MATCH('Intensity Data'!$B189,'Saturation Data'!$C:$C,0))*INDEX('UEC Data'!S:S,MATCH('Intensity Data'!$B189,'UEC Data'!$C:$C,0))</f>
        <v>0</v>
      </c>
      <c r="S189" s="7">
        <f>INDEX('Saturation Data'!T:T,MATCH('Intensity Data'!$B189,'Saturation Data'!$C:$C,0))*INDEX('UEC Data'!T:T,MATCH('Intensity Data'!$B189,'UEC Data'!$C:$C,0))</f>
        <v>0</v>
      </c>
      <c r="T189" s="7">
        <f>INDEX('Saturation Data'!U:U,MATCH('Intensity Data'!$B189,'Saturation Data'!$C:$C,0))*INDEX('UEC Data'!U:U,MATCH('Intensity Data'!$B189,'UEC Data'!$C:$C,0))</f>
        <v>2.2414390008538017</v>
      </c>
      <c r="U189" s="7">
        <f>INDEX('Saturation Data'!V:V,MATCH('Intensity Data'!$B189,'Saturation Data'!$C:$C,0))*INDEX('UEC Data'!V:V,MATCH('Intensity Data'!$B189,'UEC Data'!$C:$C,0))</f>
        <v>1.0550570342265838E-2</v>
      </c>
      <c r="V189" t="str">
        <f t="shared" si="50"/>
        <v>HVAC</v>
      </c>
      <c r="AP189" s="5" t="s">
        <v>73</v>
      </c>
      <c r="AQ189" s="5" t="s">
        <v>3</v>
      </c>
      <c r="AR189" s="5" t="s">
        <v>11</v>
      </c>
      <c r="AS189" s="2">
        <f t="shared" si="34"/>
        <v>0.22625151078318351</v>
      </c>
      <c r="AT189" s="2">
        <f t="shared" si="35"/>
        <v>-3.829795261758806E-2</v>
      </c>
      <c r="AU189" s="2" t="str">
        <f t="shared" si="36"/>
        <v>NA</v>
      </c>
      <c r="AV189" s="2">
        <f t="shared" si="37"/>
        <v>-1</v>
      </c>
      <c r="AW189" s="2" t="str">
        <f t="shared" si="38"/>
        <v>NA</v>
      </c>
      <c r="AX189" s="2" t="str">
        <f t="shared" si="39"/>
        <v>NA</v>
      </c>
      <c r="AY189" s="2">
        <f t="shared" si="40"/>
        <v>-0.43296817938816212</v>
      </c>
      <c r="AZ189" s="2">
        <f t="shared" si="41"/>
        <v>9.0307644757316119E-2</v>
      </c>
      <c r="BA189" s="2">
        <f t="shared" si="42"/>
        <v>0.57311327496342845</v>
      </c>
      <c r="BB189" s="2">
        <f t="shared" si="43"/>
        <v>-1.1309910901881048E-2</v>
      </c>
      <c r="BC189" s="2" t="str">
        <f t="shared" si="44"/>
        <v>NA</v>
      </c>
      <c r="BD189" s="2" t="str">
        <f t="shared" si="45"/>
        <v>NA</v>
      </c>
      <c r="BE189" s="2">
        <f t="shared" si="46"/>
        <v>0.17630707878702756</v>
      </c>
      <c r="BF189" s="2">
        <f t="shared" si="47"/>
        <v>-0.12214600467875092</v>
      </c>
      <c r="BG189" s="2" t="str">
        <f>IFERROR(#REF!/#REF!-1,"NA")</f>
        <v>NA</v>
      </c>
    </row>
    <row r="190" spans="1:59" x14ac:dyDescent="0.2">
      <c r="A190" t="str">
        <f t="shared" si="48"/>
        <v/>
      </c>
      <c r="B190" t="str">
        <f t="shared" si="49"/>
        <v>CA2021 CPAHeating_Electric Furnace</v>
      </c>
      <c r="C190" t="s">
        <v>118</v>
      </c>
      <c r="D190" t="s">
        <v>114</v>
      </c>
      <c r="E190" s="3" t="s">
        <v>74</v>
      </c>
      <c r="F190" s="3" t="s">
        <v>12</v>
      </c>
      <c r="G190" s="3" t="s">
        <v>13</v>
      </c>
      <c r="H190" s="7">
        <f>INDEX('Saturation Data'!I:I,MATCH('Intensity Data'!$B190,'Saturation Data'!$C:$C,0))*INDEX('UEC Data'!I:I,MATCH('Intensity Data'!$B190,'UEC Data'!$C:$C,0))</f>
        <v>1.6430508124035809E-2</v>
      </c>
      <c r="I190" s="7">
        <f>INDEX('Saturation Data'!J:J,MATCH('Intensity Data'!$B190,'Saturation Data'!$C:$C,0))*INDEX('UEC Data'!J:J,MATCH('Intensity Data'!$B190,'UEC Data'!$C:$C,0))</f>
        <v>2.6155989004083627E-2</v>
      </c>
      <c r="J190" s="7">
        <f>INDEX('Saturation Data'!K:K,MATCH('Intensity Data'!$B190,'Saturation Data'!$C:$C,0))*INDEX('UEC Data'!K:K,MATCH('Intensity Data'!$B190,'UEC Data'!$C:$C,0))</f>
        <v>1.6670073163271203E-2</v>
      </c>
      <c r="K190" s="7">
        <f>INDEX('Saturation Data'!L:L,MATCH('Intensity Data'!$B190,'Saturation Data'!$C:$C,0))*INDEX('UEC Data'!L:L,MATCH('Intensity Data'!$B190,'UEC Data'!$C:$C,0))</f>
        <v>1.5144079132488565E-2</v>
      </c>
      <c r="L190" s="7">
        <f>INDEX('Saturation Data'!M:M,MATCH('Intensity Data'!$B190,'Saturation Data'!$C:$C,0))*INDEX('UEC Data'!M:M,MATCH('Intensity Data'!$B190,'UEC Data'!$C:$C,0))</f>
        <v>7.6029811748836412E-2</v>
      </c>
      <c r="M190" s="7">
        <f>INDEX('Saturation Data'!N:N,MATCH('Intensity Data'!$B190,'Saturation Data'!$C:$C,0))*INDEX('UEC Data'!N:N,MATCH('Intensity Data'!$B190,'UEC Data'!$C:$C,0))</f>
        <v>4.6749037276724845E-2</v>
      </c>
      <c r="N190" s="7">
        <f>INDEX('Saturation Data'!O:O,MATCH('Intensity Data'!$B190,'Saturation Data'!$C:$C,0))*INDEX('UEC Data'!O:O,MATCH('Intensity Data'!$B190,'UEC Data'!$C:$C,0))</f>
        <v>8.5504051322787586E-2</v>
      </c>
      <c r="O190" s="7">
        <f>INDEX('Saturation Data'!P:P,MATCH('Intensity Data'!$B190,'Saturation Data'!$C:$C,0))*INDEX('UEC Data'!P:P,MATCH('Intensity Data'!$B190,'UEC Data'!$C:$C,0))</f>
        <v>0</v>
      </c>
      <c r="P190" s="7">
        <f>INDEX('Saturation Data'!Q:Q,MATCH('Intensity Data'!$B190,'Saturation Data'!$C:$C,0))*INDEX('UEC Data'!Q:Q,MATCH('Intensity Data'!$B190,'UEC Data'!$C:$C,0))</f>
        <v>0</v>
      </c>
      <c r="Q190" s="7">
        <f>INDEX('Saturation Data'!R:R,MATCH('Intensity Data'!$B190,'Saturation Data'!$C:$C,0))*INDEX('UEC Data'!R:R,MATCH('Intensity Data'!$B190,'UEC Data'!$C:$C,0))</f>
        <v>3.2170292388649498E-2</v>
      </c>
      <c r="R190" s="7">
        <f>INDEX('Saturation Data'!S:S,MATCH('Intensity Data'!$B190,'Saturation Data'!$C:$C,0))*INDEX('UEC Data'!S:S,MATCH('Intensity Data'!$B190,'UEC Data'!$C:$C,0))</f>
        <v>6.881111163322207E-3</v>
      </c>
      <c r="S190" s="7">
        <f>INDEX('Saturation Data'!T:T,MATCH('Intensity Data'!$B190,'Saturation Data'!$C:$C,0))*INDEX('UEC Data'!T:T,MATCH('Intensity Data'!$B190,'UEC Data'!$C:$C,0))</f>
        <v>9.6104018375417575E-3</v>
      </c>
      <c r="T190" s="7">
        <f>INDEX('Saturation Data'!U:U,MATCH('Intensity Data'!$B190,'Saturation Data'!$C:$C,0))*INDEX('UEC Data'!U:U,MATCH('Intensity Data'!$B190,'UEC Data'!$C:$C,0))</f>
        <v>1.6430508124035809E-2</v>
      </c>
      <c r="U190" s="7">
        <f>INDEX('Saturation Data'!V:V,MATCH('Intensity Data'!$B190,'Saturation Data'!$C:$C,0))*INDEX('UEC Data'!V:V,MATCH('Intensity Data'!$B190,'UEC Data'!$C:$C,0))</f>
        <v>9.0904243050511327E-2</v>
      </c>
      <c r="V190" t="str">
        <f t="shared" si="50"/>
        <v>HVAC</v>
      </c>
      <c r="AP190" s="5" t="s">
        <v>74</v>
      </c>
      <c r="AQ190" s="5" t="s">
        <v>12</v>
      </c>
      <c r="AR190" s="5" t="s">
        <v>13</v>
      </c>
      <c r="AS190" s="2">
        <f t="shared" si="34"/>
        <v>-0.7543783088167284</v>
      </c>
      <c r="AT190" s="2">
        <f t="shared" si="35"/>
        <v>-0.65007153314026633</v>
      </c>
      <c r="AU190" s="2">
        <f t="shared" si="36"/>
        <v>-0.90515268111586433</v>
      </c>
      <c r="AV190" s="2">
        <f t="shared" si="37"/>
        <v>-0.61474708352340568</v>
      </c>
      <c r="AW190" s="2">
        <f t="shared" si="38"/>
        <v>-0.91775587428366601</v>
      </c>
      <c r="AX190" s="2">
        <f t="shared" si="39"/>
        <v>-0.90366838886510015</v>
      </c>
      <c r="AY190" s="2">
        <f t="shared" si="40"/>
        <v>-0.83407379531493575</v>
      </c>
      <c r="AZ190" s="2" t="str">
        <f t="shared" si="41"/>
        <v>NA</v>
      </c>
      <c r="BA190" s="2" t="str">
        <f t="shared" si="42"/>
        <v>NA</v>
      </c>
      <c r="BB190" s="2">
        <f t="shared" si="43"/>
        <v>-0.25273820001756486</v>
      </c>
      <c r="BC190" s="2">
        <f t="shared" si="44"/>
        <v>-0.96162942162258125</v>
      </c>
      <c r="BD190" s="2">
        <f t="shared" si="45"/>
        <v>-0.91696085601912203</v>
      </c>
      <c r="BE190" s="2">
        <f t="shared" si="46"/>
        <v>-0.5982848981914346</v>
      </c>
      <c r="BF190" s="2">
        <f t="shared" si="47"/>
        <v>-0.84624762501062212</v>
      </c>
      <c r="BG190" s="2" t="str">
        <f>IFERROR(#REF!/#REF!-1,"NA")</f>
        <v>NA</v>
      </c>
    </row>
    <row r="191" spans="1:59" x14ac:dyDescent="0.2">
      <c r="A191" t="str">
        <f t="shared" si="48"/>
        <v/>
      </c>
      <c r="B191" t="str">
        <f t="shared" si="49"/>
        <v>CA2021 CPAHeating_Electric Room Heat</v>
      </c>
      <c r="C191" t="s">
        <v>118</v>
      </c>
      <c r="D191" t="s">
        <v>114</v>
      </c>
      <c r="E191" s="3" t="s">
        <v>75</v>
      </c>
      <c r="F191" s="3" t="s">
        <v>12</v>
      </c>
      <c r="G191" s="3" t="s">
        <v>14</v>
      </c>
      <c r="H191" s="7">
        <f>INDEX('Saturation Data'!I:I,MATCH('Intensity Data'!$B191,'Saturation Data'!$C:$C,0))*INDEX('UEC Data'!I:I,MATCH('Intensity Data'!$B191,'UEC Data'!$C:$C,0))</f>
        <v>0.30151885836958375</v>
      </c>
      <c r="I191" s="7">
        <f>INDEX('Saturation Data'!J:J,MATCH('Intensity Data'!$B191,'Saturation Data'!$C:$C,0))*INDEX('UEC Data'!J:J,MATCH('Intensity Data'!$B191,'UEC Data'!$C:$C,0))</f>
        <v>0.47999269922161863</v>
      </c>
      <c r="J191" s="7">
        <f>INDEX('Saturation Data'!K:K,MATCH('Intensity Data'!$B191,'Saturation Data'!$C:$C,0))*INDEX('UEC Data'!K:K,MATCH('Intensity Data'!$B191,'UEC Data'!$C:$C,0))</f>
        <v>0.18564637549153712</v>
      </c>
      <c r="K191" s="7">
        <f>INDEX('Saturation Data'!L:L,MATCH('Intensity Data'!$B191,'Saturation Data'!$C:$C,0))*INDEX('UEC Data'!L:L,MATCH('Intensity Data'!$B191,'UEC Data'!$C:$C,0))</f>
        <v>0.16865213329104722</v>
      </c>
      <c r="L191" s="7">
        <f>INDEX('Saturation Data'!M:M,MATCH('Intensity Data'!$B191,'Saturation Data'!$C:$C,0))*INDEX('UEC Data'!M:M,MATCH('Intensity Data'!$B191,'UEC Data'!$C:$C,0))</f>
        <v>6.5615264997930991E-3</v>
      </c>
      <c r="M191" s="7">
        <f>INDEX('Saturation Data'!N:N,MATCH('Intensity Data'!$B191,'Saturation Data'!$C:$C,0))*INDEX('UEC Data'!N:N,MATCH('Intensity Data'!$B191,'UEC Data'!$C:$C,0))</f>
        <v>8.1983533352285899E-3</v>
      </c>
      <c r="N191" s="7">
        <f>INDEX('Saturation Data'!O:O,MATCH('Intensity Data'!$B191,'Saturation Data'!$C:$C,0))*INDEX('UEC Data'!O:O,MATCH('Intensity Data'!$B191,'UEC Data'!$C:$C,0))</f>
        <v>1.6778659992697734E-3</v>
      </c>
      <c r="O191" s="7">
        <f>INDEX('Saturation Data'!P:P,MATCH('Intensity Data'!$B191,'Saturation Data'!$C:$C,0))*INDEX('UEC Data'!P:P,MATCH('Intensity Data'!$B191,'UEC Data'!$C:$C,0))</f>
        <v>0.217457266929029</v>
      </c>
      <c r="P191" s="7">
        <f>INDEX('Saturation Data'!Q:Q,MATCH('Intensity Data'!$B191,'Saturation Data'!$C:$C,0))*INDEX('UEC Data'!Q:Q,MATCH('Intensity Data'!$B191,'UEC Data'!$C:$C,0))</f>
        <v>0.11311441952628121</v>
      </c>
      <c r="Q191" s="7">
        <f>INDEX('Saturation Data'!R:R,MATCH('Intensity Data'!$B191,'Saturation Data'!$C:$C,0))*INDEX('UEC Data'!R:R,MATCH('Intensity Data'!$B191,'UEC Data'!$C:$C,0))</f>
        <v>1.0871081682255588</v>
      </c>
      <c r="R191" s="7">
        <f>INDEX('Saturation Data'!S:S,MATCH('Intensity Data'!$B191,'Saturation Data'!$C:$C,0))*INDEX('UEC Data'!S:S,MATCH('Intensity Data'!$B191,'UEC Data'!$C:$C,0))</f>
        <v>3.5447494137064085E-2</v>
      </c>
      <c r="S191" s="7">
        <f>INDEX('Saturation Data'!T:T,MATCH('Intensity Data'!$B191,'Saturation Data'!$C:$C,0))*INDEX('UEC Data'!T:T,MATCH('Intensity Data'!$B191,'UEC Data'!$C:$C,0))</f>
        <v>4.9507216887718183E-2</v>
      </c>
      <c r="T191" s="7">
        <f>INDEX('Saturation Data'!U:U,MATCH('Intensity Data'!$B191,'Saturation Data'!$C:$C,0))*INDEX('UEC Data'!U:U,MATCH('Intensity Data'!$B191,'UEC Data'!$C:$C,0))</f>
        <v>0.30151885836958375</v>
      </c>
      <c r="U191" s="7">
        <f>INDEX('Saturation Data'!V:V,MATCH('Intensity Data'!$B191,'Saturation Data'!$C:$C,0))*INDEX('UEC Data'!V:V,MATCH('Intensity Data'!$B191,'UEC Data'!$C:$C,0))</f>
        <v>0.10279859546685936</v>
      </c>
      <c r="V191" t="str">
        <f t="shared" si="50"/>
        <v>HVAC</v>
      </c>
      <c r="AP191" s="5" t="s">
        <v>75</v>
      </c>
      <c r="AQ191" s="5" t="s">
        <v>12</v>
      </c>
      <c r="AR191" s="5" t="s">
        <v>14</v>
      </c>
      <c r="AS191" s="2">
        <f t="shared" si="34"/>
        <v>-0.7543783088167284</v>
      </c>
      <c r="AT191" s="2">
        <f t="shared" si="35"/>
        <v>-0.65007153314026622</v>
      </c>
      <c r="AU191" s="2">
        <f t="shared" si="36"/>
        <v>-0.90515268111586433</v>
      </c>
      <c r="AV191" s="2">
        <f t="shared" si="37"/>
        <v>-0.76620704607156065</v>
      </c>
      <c r="AW191" s="2">
        <f t="shared" si="38"/>
        <v>-0.9177558742836659</v>
      </c>
      <c r="AX191" s="2">
        <f t="shared" si="39"/>
        <v>-0.90366838886510015</v>
      </c>
      <c r="AY191" s="2">
        <f t="shared" si="40"/>
        <v>-0.83407379531493575</v>
      </c>
      <c r="AZ191" s="2">
        <f t="shared" si="41"/>
        <v>-0.76904891911873841</v>
      </c>
      <c r="BA191" s="2">
        <f t="shared" si="42"/>
        <v>-0.59868778250720878</v>
      </c>
      <c r="BB191" s="2">
        <f t="shared" si="43"/>
        <v>-0.25273820001756486</v>
      </c>
      <c r="BC191" s="2">
        <f t="shared" si="44"/>
        <v>-0.96162942162258125</v>
      </c>
      <c r="BD191" s="2">
        <f t="shared" si="45"/>
        <v>-0.91696085601912203</v>
      </c>
      <c r="BE191" s="2">
        <f t="shared" si="46"/>
        <v>-0.5982848981914346</v>
      </c>
      <c r="BF191" s="2">
        <f t="shared" si="47"/>
        <v>-0.84624762501062212</v>
      </c>
      <c r="BG191" s="2" t="str">
        <f>IFERROR(#REF!/#REF!-1,"NA")</f>
        <v>NA</v>
      </c>
    </row>
    <row r="192" spans="1:59" x14ac:dyDescent="0.2">
      <c r="A192" t="str">
        <f t="shared" si="48"/>
        <v/>
      </c>
      <c r="B192" t="str">
        <f t="shared" si="49"/>
        <v>CA2021 CPAHeating_PTHP</v>
      </c>
      <c r="C192" t="s">
        <v>118</v>
      </c>
      <c r="D192" t="s">
        <v>114</v>
      </c>
      <c r="E192" s="3" t="s">
        <v>76</v>
      </c>
      <c r="F192" s="3" t="s">
        <v>12</v>
      </c>
      <c r="G192" s="3" t="s">
        <v>8</v>
      </c>
      <c r="H192" s="7">
        <f>INDEX('Saturation Data'!I:I,MATCH('Intensity Data'!$B192,'Saturation Data'!$C:$C,0))*INDEX('UEC Data'!I:I,MATCH('Intensity Data'!$B192,'UEC Data'!$C:$C,0))</f>
        <v>8.1168453537362965E-3</v>
      </c>
      <c r="I192" s="7">
        <f>INDEX('Saturation Data'!J:J,MATCH('Intensity Data'!$B192,'Saturation Data'!$C:$C,0))*INDEX('UEC Data'!J:J,MATCH('Intensity Data'!$B192,'UEC Data'!$C:$C,0))</f>
        <v>7.2611547466868639E-3</v>
      </c>
      <c r="J192" s="7">
        <f>INDEX('Saturation Data'!K:K,MATCH('Intensity Data'!$B192,'Saturation Data'!$C:$C,0))*INDEX('UEC Data'!K:K,MATCH('Intensity Data'!$B192,'UEC Data'!$C:$C,0))</f>
        <v>3.8912999757830286E-3</v>
      </c>
      <c r="K192" s="7">
        <f>INDEX('Saturation Data'!L:L,MATCH('Intensity Data'!$B192,'Saturation Data'!$C:$C,0))*INDEX('UEC Data'!L:L,MATCH('Intensity Data'!$B192,'UEC Data'!$C:$C,0))</f>
        <v>5.331722230021616E-3</v>
      </c>
      <c r="L192" s="7">
        <f>INDEX('Saturation Data'!M:M,MATCH('Intensity Data'!$B192,'Saturation Data'!$C:$C,0))*INDEX('UEC Data'!M:M,MATCH('Intensity Data'!$B192,'UEC Data'!$C:$C,0))</f>
        <v>2.2886767251700177E-2</v>
      </c>
      <c r="M192" s="7">
        <f>INDEX('Saturation Data'!N:N,MATCH('Intensity Data'!$B192,'Saturation Data'!$C:$C,0))*INDEX('UEC Data'!N:N,MATCH('Intensity Data'!$B192,'UEC Data'!$C:$C,0))</f>
        <v>2.044343300113109E-3</v>
      </c>
      <c r="N192" s="7">
        <f>INDEX('Saturation Data'!O:O,MATCH('Intensity Data'!$B192,'Saturation Data'!$C:$C,0))*INDEX('UEC Data'!O:O,MATCH('Intensity Data'!$B192,'UEC Data'!$C:$C,0))</f>
        <v>0</v>
      </c>
      <c r="O192" s="7">
        <f>INDEX('Saturation Data'!P:P,MATCH('Intensity Data'!$B192,'Saturation Data'!$C:$C,0))*INDEX('UEC Data'!P:P,MATCH('Intensity Data'!$B192,'UEC Data'!$C:$C,0))</f>
        <v>3.9627415776762695E-2</v>
      </c>
      <c r="P192" s="7">
        <f>INDEX('Saturation Data'!Q:Q,MATCH('Intensity Data'!$B192,'Saturation Data'!$C:$C,0))*INDEX('UEC Data'!Q:Q,MATCH('Intensity Data'!$B192,'UEC Data'!$C:$C,0))</f>
        <v>2.4772535488555892E-2</v>
      </c>
      <c r="Q192" s="7">
        <f>INDEX('Saturation Data'!R:R,MATCH('Intensity Data'!$B192,'Saturation Data'!$C:$C,0))*INDEX('UEC Data'!R:R,MATCH('Intensity Data'!$B192,'UEC Data'!$C:$C,0))</f>
        <v>0.22149456410283891</v>
      </c>
      <c r="R192" s="7">
        <f>INDEX('Saturation Data'!S:S,MATCH('Intensity Data'!$B192,'Saturation Data'!$C:$C,0))*INDEX('UEC Data'!S:S,MATCH('Intensity Data'!$B192,'UEC Data'!$C:$C,0))</f>
        <v>3.190464827500288E-3</v>
      </c>
      <c r="S192" s="7">
        <f>INDEX('Saturation Data'!T:T,MATCH('Intensity Data'!$B192,'Saturation Data'!$C:$C,0))*INDEX('UEC Data'!T:T,MATCH('Intensity Data'!$B192,'UEC Data'!$C:$C,0))</f>
        <v>7.5800680297783817E-4</v>
      </c>
      <c r="T192" s="7">
        <f>INDEX('Saturation Data'!U:U,MATCH('Intensity Data'!$B192,'Saturation Data'!$C:$C,0))*INDEX('UEC Data'!U:U,MATCH('Intensity Data'!$B192,'UEC Data'!$C:$C,0))</f>
        <v>8.1168453537362965E-3</v>
      </c>
      <c r="U192" s="7">
        <f>INDEX('Saturation Data'!V:V,MATCH('Intensity Data'!$B192,'Saturation Data'!$C:$C,0))*INDEX('UEC Data'!V:V,MATCH('Intensity Data'!$B192,'UEC Data'!$C:$C,0))</f>
        <v>1.5647993255094049E-2</v>
      </c>
      <c r="V192" t="str">
        <f t="shared" si="50"/>
        <v>HVAC</v>
      </c>
      <c r="AP192" s="5" t="s">
        <v>76</v>
      </c>
      <c r="AQ192" s="5" t="s">
        <v>12</v>
      </c>
      <c r="AR192" s="5" t="s">
        <v>8</v>
      </c>
      <c r="AS192" s="2">
        <f t="shared" si="34"/>
        <v>-0.74994095232537328</v>
      </c>
      <c r="AT192" s="2">
        <f t="shared" si="35"/>
        <v>-0.810114547792262</v>
      </c>
      <c r="AU192" s="2">
        <f t="shared" si="36"/>
        <v>-0.86457275400864675</v>
      </c>
      <c r="AV192" s="2">
        <f t="shared" si="37"/>
        <v>-0.86054561384847639</v>
      </c>
      <c r="AW192" s="2">
        <f t="shared" si="38"/>
        <v>-0.59380471738889962</v>
      </c>
      <c r="AX192" s="2">
        <f t="shared" si="39"/>
        <v>-0.89982550628567237</v>
      </c>
      <c r="AY192" s="2" t="str">
        <f t="shared" si="40"/>
        <v>NA</v>
      </c>
      <c r="AZ192" s="2">
        <f t="shared" si="41"/>
        <v>-0.72709292924148827</v>
      </c>
      <c r="BA192" s="2">
        <f t="shared" si="42"/>
        <v>-0.59580273533179695</v>
      </c>
      <c r="BB192" s="2">
        <f t="shared" si="43"/>
        <v>-0.32796223807271385</v>
      </c>
      <c r="BC192" s="2">
        <f t="shared" si="44"/>
        <v>-0.82907013457485146</v>
      </c>
      <c r="BD192" s="2">
        <f t="shared" si="45"/>
        <v>-0.87439347727571404</v>
      </c>
      <c r="BE192" s="2">
        <f t="shared" si="46"/>
        <v>-0.64139830126206498</v>
      </c>
      <c r="BF192" s="2">
        <f t="shared" si="47"/>
        <v>-0.83449939395251727</v>
      </c>
      <c r="BG192" s="2" t="str">
        <f>IFERROR(#REF!/#REF!-1,"NA")</f>
        <v>NA</v>
      </c>
    </row>
    <row r="193" spans="1:59" x14ac:dyDescent="0.2">
      <c r="A193" t="str">
        <f t="shared" si="48"/>
        <v/>
      </c>
      <c r="B193" t="str">
        <f t="shared" si="49"/>
        <v>CA2021 CPAHeating_Air-Source Heat Pump</v>
      </c>
      <c r="C193" t="s">
        <v>118</v>
      </c>
      <c r="D193" t="s">
        <v>114</v>
      </c>
      <c r="E193" s="3" t="s">
        <v>77</v>
      </c>
      <c r="F193" s="3" t="s">
        <v>12</v>
      </c>
      <c r="G193" s="3" t="s">
        <v>10</v>
      </c>
      <c r="H193" s="7">
        <f>INDEX('Saturation Data'!I:I,MATCH('Intensity Data'!$B193,'Saturation Data'!$C:$C,0))*INDEX('UEC Data'!I:I,MATCH('Intensity Data'!$B193,'UEC Data'!$C:$C,0))</f>
        <v>0.17196516739205328</v>
      </c>
      <c r="I193" s="7">
        <f>INDEX('Saturation Data'!J:J,MATCH('Intensity Data'!$B193,'Saturation Data'!$C:$C,0))*INDEX('UEC Data'!J:J,MATCH('Intensity Data'!$B193,'UEC Data'!$C:$C,0))</f>
        <v>0.15383632890071397</v>
      </c>
      <c r="J193" s="7">
        <f>INDEX('Saturation Data'!K:K,MATCH('Intensity Data'!$B193,'Saturation Data'!$C:$C,0))*INDEX('UEC Data'!K:K,MATCH('Intensity Data'!$B193,'UEC Data'!$C:$C,0))</f>
        <v>2.542825001371871E-2</v>
      </c>
      <c r="K193" s="7">
        <f>INDEX('Saturation Data'!L:L,MATCH('Intensity Data'!$B193,'Saturation Data'!$C:$C,0))*INDEX('UEC Data'!L:L,MATCH('Intensity Data'!$B193,'UEC Data'!$C:$C,0))</f>
        <v>3.4840892943857428E-2</v>
      </c>
      <c r="L193" s="7">
        <f>INDEX('Saturation Data'!M:M,MATCH('Intensity Data'!$B193,'Saturation Data'!$C:$C,0))*INDEX('UEC Data'!M:M,MATCH('Intensity Data'!$B193,'UEC Data'!$C:$C,0))</f>
        <v>0.10873082970342328</v>
      </c>
      <c r="M193" s="7">
        <f>INDEX('Saturation Data'!N:N,MATCH('Intensity Data'!$B193,'Saturation Data'!$C:$C,0))*INDEX('UEC Data'!N:N,MATCH('Intensity Data'!$B193,'UEC Data'!$C:$C,0))</f>
        <v>2.6087009601307252E-2</v>
      </c>
      <c r="N193" s="7">
        <f>INDEX('Saturation Data'!O:O,MATCH('Intensity Data'!$B193,'Saturation Data'!$C:$C,0))*INDEX('UEC Data'!O:O,MATCH('Intensity Data'!$B193,'UEC Data'!$C:$C,0))</f>
        <v>8.3375490973648068E-3</v>
      </c>
      <c r="O193" s="7">
        <f>INDEX('Saturation Data'!P:P,MATCH('Intensity Data'!$B193,'Saturation Data'!$C:$C,0))*INDEX('UEC Data'!P:P,MATCH('Intensity Data'!$B193,'UEC Data'!$C:$C,0))</f>
        <v>0.16402177889943201</v>
      </c>
      <c r="P193" s="7">
        <f>INDEX('Saturation Data'!Q:Q,MATCH('Intensity Data'!$B193,'Saturation Data'!$C:$C,0))*INDEX('UEC Data'!Q:Q,MATCH('Intensity Data'!$B193,'UEC Data'!$C:$C,0))</f>
        <v>0.10253596554395826</v>
      </c>
      <c r="Q193" s="7">
        <f>INDEX('Saturation Data'!R:R,MATCH('Intensity Data'!$B193,'Saturation Data'!$C:$C,0))*INDEX('UEC Data'!R:R,MATCH('Intensity Data'!$B193,'UEC Data'!$C:$C,0))</f>
        <v>9.6114489762401265E-2</v>
      </c>
      <c r="R193" s="7">
        <f>INDEX('Saturation Data'!S:S,MATCH('Intensity Data'!$B193,'Saturation Data'!$C:$C,0))*INDEX('UEC Data'!S:S,MATCH('Intensity Data'!$B193,'UEC Data'!$C:$C,0))</f>
        <v>2.0276120463143515E-2</v>
      </c>
      <c r="S193" s="7">
        <f>INDEX('Saturation Data'!T:T,MATCH('Intensity Data'!$B193,'Saturation Data'!$C:$C,0))*INDEX('UEC Data'!T:T,MATCH('Intensity Data'!$B193,'UEC Data'!$C:$C,0))</f>
        <v>1.319493323702163E-2</v>
      </c>
      <c r="T193" s="7">
        <f>INDEX('Saturation Data'!U:U,MATCH('Intensity Data'!$B193,'Saturation Data'!$C:$C,0))*INDEX('UEC Data'!U:U,MATCH('Intensity Data'!$B193,'UEC Data'!$C:$C,0))</f>
        <v>0.17196516739205328</v>
      </c>
      <c r="U193" s="7">
        <f>INDEX('Saturation Data'!V:V,MATCH('Intensity Data'!$B193,'Saturation Data'!$C:$C,0))*INDEX('UEC Data'!V:V,MATCH('Intensity Data'!$B193,'UEC Data'!$C:$C,0))</f>
        <v>3.6800008859143238E-2</v>
      </c>
      <c r="V193" t="str">
        <f t="shared" si="50"/>
        <v>HVAC</v>
      </c>
      <c r="AP193" s="5" t="s">
        <v>77</v>
      </c>
      <c r="AQ193" s="5" t="s">
        <v>12</v>
      </c>
      <c r="AR193" s="5" t="s">
        <v>10</v>
      </c>
      <c r="AS193" s="2">
        <f t="shared" si="34"/>
        <v>-0.74994095232537339</v>
      </c>
      <c r="AT193" s="2">
        <f t="shared" si="35"/>
        <v>-0.81011454779226211</v>
      </c>
      <c r="AU193" s="2">
        <f t="shared" si="36"/>
        <v>-0.86457275400864686</v>
      </c>
      <c r="AV193" s="2">
        <f t="shared" si="37"/>
        <v>-0.95698690188882918</v>
      </c>
      <c r="AW193" s="2">
        <f t="shared" si="38"/>
        <v>-0.59380471738889962</v>
      </c>
      <c r="AX193" s="2">
        <f t="shared" si="39"/>
        <v>-0.89982550628567237</v>
      </c>
      <c r="AY193" s="2">
        <f t="shared" si="40"/>
        <v>-0.86087025284578322</v>
      </c>
      <c r="AZ193" s="2">
        <f t="shared" si="41"/>
        <v>-0.72709292924148827</v>
      </c>
      <c r="BA193" s="2">
        <f t="shared" si="42"/>
        <v>-0.59580273533179695</v>
      </c>
      <c r="BB193" s="2">
        <f t="shared" si="43"/>
        <v>-0.32796223807271396</v>
      </c>
      <c r="BC193" s="2">
        <f t="shared" si="44"/>
        <v>-0.82907013457485168</v>
      </c>
      <c r="BD193" s="2">
        <f t="shared" si="45"/>
        <v>-0.87439347727571404</v>
      </c>
      <c r="BE193" s="2">
        <f t="shared" si="46"/>
        <v>-0.64139830126206498</v>
      </c>
      <c r="BF193" s="2">
        <f t="shared" si="47"/>
        <v>-0.83449939395251727</v>
      </c>
      <c r="BG193" s="2" t="str">
        <f>IFERROR(#REF!/#REF!-1,"NA")</f>
        <v>NA</v>
      </c>
    </row>
    <row r="194" spans="1:59" x14ac:dyDescent="0.2">
      <c r="A194" t="str">
        <f t="shared" si="48"/>
        <v/>
      </c>
      <c r="B194" t="str">
        <f t="shared" si="49"/>
        <v>CA2021 CPAHeating_Geothermal Heat Pump</v>
      </c>
      <c r="C194" t="s">
        <v>118</v>
      </c>
      <c r="D194" t="s">
        <v>114</v>
      </c>
      <c r="E194" s="3" t="s">
        <v>78</v>
      </c>
      <c r="F194" s="3" t="s">
        <v>12</v>
      </c>
      <c r="G194" s="3" t="s">
        <v>11</v>
      </c>
      <c r="H194" s="7">
        <f>INDEX('Saturation Data'!I:I,MATCH('Intensity Data'!$B194,'Saturation Data'!$C:$C,0))*INDEX('UEC Data'!I:I,MATCH('Intensity Data'!$B194,'UEC Data'!$C:$C,0))</f>
        <v>8.9549668267695767E-2</v>
      </c>
      <c r="I194" s="7">
        <f>INDEX('Saturation Data'!J:J,MATCH('Intensity Data'!$B194,'Saturation Data'!$C:$C,0))*INDEX('UEC Data'!J:J,MATCH('Intensity Data'!$B194,'UEC Data'!$C:$C,0))</f>
        <v>7.2806009429943572E-2</v>
      </c>
      <c r="J194" s="7">
        <f>INDEX('Saturation Data'!K:K,MATCH('Intensity Data'!$B194,'Saturation Data'!$C:$C,0))*INDEX('UEC Data'!K:K,MATCH('Intensity Data'!$B194,'UEC Data'!$C:$C,0))</f>
        <v>0</v>
      </c>
      <c r="K194" s="7">
        <f>INDEX('Saturation Data'!L:L,MATCH('Intensity Data'!$B194,'Saturation Data'!$C:$C,0))*INDEX('UEC Data'!L:L,MATCH('Intensity Data'!$B194,'UEC Data'!$C:$C,0))</f>
        <v>0</v>
      </c>
      <c r="L194" s="7">
        <f>INDEX('Saturation Data'!M:M,MATCH('Intensity Data'!$B194,'Saturation Data'!$C:$C,0))*INDEX('UEC Data'!M:M,MATCH('Intensity Data'!$B194,'UEC Data'!$C:$C,0))</f>
        <v>0</v>
      </c>
      <c r="M194" s="7">
        <f>INDEX('Saturation Data'!N:N,MATCH('Intensity Data'!$B194,'Saturation Data'!$C:$C,0))*INDEX('UEC Data'!N:N,MATCH('Intensity Data'!$B194,'UEC Data'!$C:$C,0))</f>
        <v>0</v>
      </c>
      <c r="N194" s="7">
        <f>INDEX('Saturation Data'!O:O,MATCH('Intensity Data'!$B194,'Saturation Data'!$C:$C,0))*INDEX('UEC Data'!O:O,MATCH('Intensity Data'!$B194,'UEC Data'!$C:$C,0))</f>
        <v>1.0471778564799061E-2</v>
      </c>
      <c r="O194" s="7">
        <f>INDEX('Saturation Data'!P:P,MATCH('Intensity Data'!$B194,'Saturation Data'!$C:$C,0))*INDEX('UEC Data'!P:P,MATCH('Intensity Data'!$B194,'UEC Data'!$C:$C,0))</f>
        <v>0.1001677171587147</v>
      </c>
      <c r="P194" s="7">
        <f>INDEX('Saturation Data'!Q:Q,MATCH('Intensity Data'!$B194,'Saturation Data'!$C:$C,0))*INDEX('UEC Data'!Q:Q,MATCH('Intensity Data'!$B194,'UEC Data'!$C:$C,0))</f>
        <v>6.2618474595988502E-2</v>
      </c>
      <c r="Q194" s="7">
        <f>INDEX('Saturation Data'!R:R,MATCH('Intensity Data'!$B194,'Saturation Data'!$C:$C,0))*INDEX('UEC Data'!R:R,MATCH('Intensity Data'!$B194,'UEC Data'!$C:$C,0))</f>
        <v>9.6539646876090998E-2</v>
      </c>
      <c r="R194" s="7">
        <f>INDEX('Saturation Data'!S:S,MATCH('Intensity Data'!$B194,'Saturation Data'!$C:$C,0))*INDEX('UEC Data'!S:S,MATCH('Intensity Data'!$B194,'UEC Data'!$C:$C,0))</f>
        <v>0</v>
      </c>
      <c r="S194" s="7">
        <f>INDEX('Saturation Data'!T:T,MATCH('Intensity Data'!$B194,'Saturation Data'!$C:$C,0))*INDEX('UEC Data'!T:T,MATCH('Intensity Data'!$B194,'UEC Data'!$C:$C,0))</f>
        <v>0</v>
      </c>
      <c r="T194" s="7">
        <f>INDEX('Saturation Data'!U:U,MATCH('Intensity Data'!$B194,'Saturation Data'!$C:$C,0))*INDEX('UEC Data'!U:U,MATCH('Intensity Data'!$B194,'UEC Data'!$C:$C,0))</f>
        <v>8.9549668267695767E-2</v>
      </c>
      <c r="U194" s="7">
        <f>INDEX('Saturation Data'!V:V,MATCH('Intensity Data'!$B194,'Saturation Data'!$C:$C,0))*INDEX('UEC Data'!V:V,MATCH('Intensity Data'!$B194,'UEC Data'!$C:$C,0))</f>
        <v>6.0819668858473602E-3</v>
      </c>
      <c r="V194" t="str">
        <f t="shared" si="50"/>
        <v>HVAC</v>
      </c>
      <c r="AP194" s="5" t="s">
        <v>78</v>
      </c>
      <c r="AQ194" s="5" t="s">
        <v>12</v>
      </c>
      <c r="AR194" s="5" t="s">
        <v>11</v>
      </c>
      <c r="AS194" s="2">
        <f t="shared" ref="AS194:AS226" si="51">IFERROR(H194/H419-1,"NA")</f>
        <v>-0.73264445049152815</v>
      </c>
      <c r="AT194" s="2">
        <f t="shared" ref="AT194:AT226" si="52">IFERROR(I194/I419-1,"NA")</f>
        <v>-0.80647608165322116</v>
      </c>
      <c r="AU194" s="2" t="str">
        <f t="shared" ref="AU194:AU226" si="53">IFERROR(J194/J419-1,"NA")</f>
        <v>NA</v>
      </c>
      <c r="AV194" s="2">
        <f t="shared" ref="AV194:AV226" si="54">IFERROR(K194/K419-1,"NA")</f>
        <v>-1</v>
      </c>
      <c r="AW194" s="2" t="str">
        <f t="shared" ref="AW194:AW226" si="55">IFERROR(L194/L419-1,"NA")</f>
        <v>NA</v>
      </c>
      <c r="AX194" s="2" t="str">
        <f t="shared" ref="AX194:AX226" si="56">IFERROR(M194/M419-1,"NA")</f>
        <v>NA</v>
      </c>
      <c r="AY194" s="2">
        <f t="shared" ref="AY194:AY226" si="57">IFERROR(N194/N419-1,"NA")</f>
        <v>-0.84251469051250871</v>
      </c>
      <c r="AZ194" s="2">
        <f t="shared" ref="AZ194:AZ226" si="58">IFERROR(O194/O419-1,"NA")</f>
        <v>-0.70918354348584067</v>
      </c>
      <c r="BA194" s="2">
        <f t="shared" ref="BA194:BA226" si="59">IFERROR(P194/P419-1,"NA")</f>
        <v>-0.56927749831906327</v>
      </c>
      <c r="BB194" s="2">
        <f t="shared" ref="BB194:BB226" si="60">IFERROR(Q194/Q419-1,"NA")</f>
        <v>-2.0792060241107913E-2</v>
      </c>
      <c r="BC194" s="2" t="str">
        <f t="shared" ref="BC194:BC226" si="61">IFERROR(R194/R419-1,"NA")</f>
        <v>NA</v>
      </c>
      <c r="BD194" s="2" t="str">
        <f t="shared" ref="BD194:BD226" si="62">IFERROR(S194/S419-1,"NA")</f>
        <v>NA</v>
      </c>
      <c r="BE194" s="2">
        <f t="shared" ref="BE194:BE226" si="63">IFERROR(T194/T419-1,"NA")</f>
        <v>-0.6165939400621</v>
      </c>
      <c r="BF194" s="2">
        <f t="shared" ref="BF194:BF226" si="64">IFERROR(U194/U419-1,"NA")</f>
        <v>-0.83199678427534851</v>
      </c>
      <c r="BG194" s="2" t="str">
        <f>IFERROR(#REF!/#REF!-1,"NA")</f>
        <v>NA</v>
      </c>
    </row>
    <row r="195" spans="1:59" x14ac:dyDescent="0.2">
      <c r="A195" t="str">
        <f t="shared" ref="A195:A258" si="65">IF(C195=C194,"",1)</f>
        <v/>
      </c>
      <c r="B195" t="str">
        <f t="shared" ref="B195:B258" si="66">C195&amp;D195&amp;E195</f>
        <v>CA2021 CPAVentilation_Ventilation</v>
      </c>
      <c r="C195" t="s">
        <v>118</v>
      </c>
      <c r="D195" t="s">
        <v>114</v>
      </c>
      <c r="E195" s="3" t="s">
        <v>79</v>
      </c>
      <c r="F195" s="3" t="s">
        <v>15</v>
      </c>
      <c r="G195" s="3" t="s">
        <v>15</v>
      </c>
      <c r="H195" s="7">
        <f>INDEX('Saturation Data'!I:I,MATCH('Intensity Data'!$B195,'Saturation Data'!$C:$C,0))*INDEX('UEC Data'!I:I,MATCH('Intensity Data'!$B195,'UEC Data'!$C:$C,0))</f>
        <v>3.7553781260859669</v>
      </c>
      <c r="I195" s="7">
        <f>INDEX('Saturation Data'!J:J,MATCH('Intensity Data'!$B195,'Saturation Data'!$C:$C,0))*INDEX('UEC Data'!J:J,MATCH('Intensity Data'!$B195,'UEC Data'!$C:$C,0))</f>
        <v>2.5046217716137975</v>
      </c>
      <c r="J195" s="7">
        <f>INDEX('Saturation Data'!K:K,MATCH('Intensity Data'!$B195,'Saturation Data'!$C:$C,0))*INDEX('UEC Data'!K:K,MATCH('Intensity Data'!$B195,'UEC Data'!$C:$C,0))</f>
        <v>2.4602807865966869</v>
      </c>
      <c r="K195" s="7">
        <f>INDEX('Saturation Data'!L:L,MATCH('Intensity Data'!$B195,'Saturation Data'!$C:$C,0))*INDEX('UEC Data'!L:L,MATCH('Intensity Data'!$B195,'UEC Data'!$C:$C,0))</f>
        <v>2.1015899194340895</v>
      </c>
      <c r="L195" s="7">
        <f>INDEX('Saturation Data'!M:M,MATCH('Intensity Data'!$B195,'Saturation Data'!$C:$C,0))*INDEX('UEC Data'!M:M,MATCH('Intensity Data'!$B195,'UEC Data'!$C:$C,0))</f>
        <v>4.4175116064208799</v>
      </c>
      <c r="M195" s="7">
        <f>INDEX('Saturation Data'!N:N,MATCH('Intensity Data'!$B195,'Saturation Data'!$C:$C,0))*INDEX('UEC Data'!N:N,MATCH('Intensity Data'!$B195,'UEC Data'!$C:$C,0))</f>
        <v>2.8596057284863932</v>
      </c>
      <c r="N195" s="7">
        <f>INDEX('Saturation Data'!O:O,MATCH('Intensity Data'!$B195,'Saturation Data'!$C:$C,0))*INDEX('UEC Data'!O:O,MATCH('Intensity Data'!$B195,'UEC Data'!$C:$C,0))</f>
        <v>4.9401179829225628</v>
      </c>
      <c r="O195" s="7">
        <f>INDEX('Saturation Data'!P:P,MATCH('Intensity Data'!$B195,'Saturation Data'!$C:$C,0))*INDEX('UEC Data'!P:P,MATCH('Intensity Data'!$B195,'UEC Data'!$C:$C,0))</f>
        <v>3.5701283705960121</v>
      </c>
      <c r="P195" s="7">
        <f>INDEX('Saturation Data'!Q:Q,MATCH('Intensity Data'!$B195,'Saturation Data'!$C:$C,0))*INDEX('UEC Data'!Q:Q,MATCH('Intensity Data'!$B195,'UEC Data'!$C:$C,0))</f>
        <v>1.0539921911362244</v>
      </c>
      <c r="Q195" s="7">
        <f>INDEX('Saturation Data'!R:R,MATCH('Intensity Data'!$B195,'Saturation Data'!$C:$C,0))*INDEX('UEC Data'!R:R,MATCH('Intensity Data'!$B195,'UEC Data'!$C:$C,0))</f>
        <v>1.3446532188217979</v>
      </c>
      <c r="R195" s="7">
        <f>INDEX('Saturation Data'!S:S,MATCH('Intensity Data'!$B195,'Saturation Data'!$C:$C,0))*INDEX('UEC Data'!S:S,MATCH('Intensity Data'!$B195,'UEC Data'!$C:$C,0))</f>
        <v>0.65334582748836878</v>
      </c>
      <c r="S195" s="7">
        <f>INDEX('Saturation Data'!T:T,MATCH('Intensity Data'!$B195,'Saturation Data'!$C:$C,0))*INDEX('UEC Data'!T:T,MATCH('Intensity Data'!$B195,'UEC Data'!$C:$C,0))</f>
        <v>1.539277215847791</v>
      </c>
      <c r="T195" s="7">
        <f>INDEX('Saturation Data'!U:U,MATCH('Intensity Data'!$B195,'Saturation Data'!$C:$C,0))*INDEX('UEC Data'!U:U,MATCH('Intensity Data'!$B195,'UEC Data'!$C:$C,0))</f>
        <v>30.043025008687735</v>
      </c>
      <c r="U195" s="7">
        <f>INDEX('Saturation Data'!V:V,MATCH('Intensity Data'!$B195,'Saturation Data'!$C:$C,0))*INDEX('UEC Data'!V:V,MATCH('Intensity Data'!$B195,'UEC Data'!$C:$C,0))</f>
        <v>1.2060528344995589</v>
      </c>
      <c r="V195" t="str">
        <f t="shared" ref="V195:V258" si="67">IF(OR(F195="Cooling",F195="heating",F195="ventilation"),"HVAC",F195)</f>
        <v>HVAC</v>
      </c>
      <c r="AP195" s="5" t="s">
        <v>79</v>
      </c>
      <c r="AQ195" s="5" t="s">
        <v>15</v>
      </c>
      <c r="AR195" s="5" t="s">
        <v>15</v>
      </c>
      <c r="AS195" s="2">
        <f t="shared" si="51"/>
        <v>0.20624188765789064</v>
      </c>
      <c r="AT195" s="2">
        <f t="shared" si="52"/>
        <v>1.010760318637876</v>
      </c>
      <c r="AU195" s="2">
        <f t="shared" si="53"/>
        <v>-0.20974835541104375</v>
      </c>
      <c r="AV195" s="2">
        <f t="shared" si="54"/>
        <v>0.68719830831967954</v>
      </c>
      <c r="AW195" s="2">
        <f t="shared" si="55"/>
        <v>1.2302082803990713</v>
      </c>
      <c r="AX195" s="2">
        <f t="shared" si="56"/>
        <v>0.31158841748875843</v>
      </c>
      <c r="AY195" s="2">
        <f t="shared" si="57"/>
        <v>8.2614033713208412E-2</v>
      </c>
      <c r="AZ195" s="2">
        <f t="shared" si="58"/>
        <v>1.3411246877564591</v>
      </c>
      <c r="BA195" s="2">
        <f t="shared" si="59"/>
        <v>0.48239473947870448</v>
      </c>
      <c r="BB195" s="2">
        <f t="shared" si="60"/>
        <v>0.42309876125358059</v>
      </c>
      <c r="BC195" s="2">
        <f t="shared" si="61"/>
        <v>1.5201759182482317</v>
      </c>
      <c r="BD195" s="2">
        <f t="shared" si="62"/>
        <v>1.1071631681545968</v>
      </c>
      <c r="BE195" s="2">
        <f t="shared" si="63"/>
        <v>0.14200415399563626</v>
      </c>
      <c r="BF195" s="2">
        <f t="shared" si="64"/>
        <v>0.64955331158923579</v>
      </c>
      <c r="BG195" s="2" t="str">
        <f>IFERROR(#REF!/#REF!-1,"NA")</f>
        <v>NA</v>
      </c>
    </row>
    <row r="196" spans="1:59" x14ac:dyDescent="0.2">
      <c r="A196" t="str">
        <f t="shared" si="65"/>
        <v/>
      </c>
      <c r="B196" t="str">
        <f t="shared" si="66"/>
        <v>CA2021 CPAWater Heating_Water Heater</v>
      </c>
      <c r="C196" t="s">
        <v>118</v>
      </c>
      <c r="D196" t="s">
        <v>114</v>
      </c>
      <c r="E196" s="3" t="s">
        <v>80</v>
      </c>
      <c r="F196" s="3" t="s">
        <v>16</v>
      </c>
      <c r="G196" s="3" t="s">
        <v>17</v>
      </c>
      <c r="H196" s="7">
        <f>INDEX('Saturation Data'!I:I,MATCH('Intensity Data'!$B196,'Saturation Data'!$C:$C,0))*INDEX('UEC Data'!I:I,MATCH('Intensity Data'!$B196,'UEC Data'!$C:$C,0))</f>
        <v>0.46961960214310405</v>
      </c>
      <c r="I196" s="7">
        <f>INDEX('Saturation Data'!J:J,MATCH('Intensity Data'!$B196,'Saturation Data'!$C:$C,0))*INDEX('UEC Data'!J:J,MATCH('Intensity Data'!$B196,'UEC Data'!$C:$C,0))</f>
        <v>0.70179936746014082</v>
      </c>
      <c r="J196" s="7">
        <f>INDEX('Saturation Data'!K:K,MATCH('Intensity Data'!$B196,'Saturation Data'!$C:$C,0))*INDEX('UEC Data'!K:K,MATCH('Intensity Data'!$B196,'UEC Data'!$C:$C,0))</f>
        <v>0.31202765121293802</v>
      </c>
      <c r="K196" s="7">
        <f>INDEX('Saturation Data'!L:L,MATCH('Intensity Data'!$B196,'Saturation Data'!$C:$C,0))*INDEX('UEC Data'!L:L,MATCH('Intensity Data'!$B196,'UEC Data'!$C:$C,0))</f>
        <v>0.28087822712777116</v>
      </c>
      <c r="L196" s="7">
        <f>INDEX('Saturation Data'!M:M,MATCH('Intensity Data'!$B196,'Saturation Data'!$C:$C,0))*INDEX('UEC Data'!M:M,MATCH('Intensity Data'!$B196,'UEC Data'!$C:$C,0))</f>
        <v>1.0664632726176115</v>
      </c>
      <c r="M196" s="7">
        <f>INDEX('Saturation Data'!N:N,MATCH('Intensity Data'!$B196,'Saturation Data'!$C:$C,0))*INDEX('UEC Data'!N:N,MATCH('Intensity Data'!$B196,'UEC Data'!$C:$C,0))</f>
        <v>0.40147404754829125</v>
      </c>
      <c r="N196" s="7">
        <f>INDEX('Saturation Data'!O:O,MATCH('Intensity Data'!$B196,'Saturation Data'!$C:$C,0))*INDEX('UEC Data'!O:O,MATCH('Intensity Data'!$B196,'UEC Data'!$C:$C,0))</f>
        <v>9.2886721922311177E-2</v>
      </c>
      <c r="O196" s="7">
        <f>INDEX('Saturation Data'!P:P,MATCH('Intensity Data'!$B196,'Saturation Data'!$C:$C,0))*INDEX('UEC Data'!P:P,MATCH('Intensity Data'!$B196,'UEC Data'!$C:$C,0))</f>
        <v>0.8260902530151587</v>
      </c>
      <c r="P196" s="7">
        <f>INDEX('Saturation Data'!Q:Q,MATCH('Intensity Data'!$B196,'Saturation Data'!$C:$C,0))*INDEX('UEC Data'!Q:Q,MATCH('Intensity Data'!$B196,'UEC Data'!$C:$C,0))</f>
        <v>0.13480444660579594</v>
      </c>
      <c r="Q196" s="7">
        <f>INDEX('Saturation Data'!R:R,MATCH('Intensity Data'!$B196,'Saturation Data'!$C:$C,0))*INDEX('UEC Data'!R:R,MATCH('Intensity Data'!$B196,'UEC Data'!$C:$C,0))</f>
        <v>0.33662926527287534</v>
      </c>
      <c r="R196" s="7">
        <f>INDEX('Saturation Data'!S:S,MATCH('Intensity Data'!$B196,'Saturation Data'!$C:$C,0))*INDEX('UEC Data'!S:S,MATCH('Intensity Data'!$B196,'UEC Data'!$C:$C,0))</f>
        <v>0.10070484488448846</v>
      </c>
      <c r="S196" s="7">
        <f>INDEX('Saturation Data'!T:T,MATCH('Intensity Data'!$B196,'Saturation Data'!$C:$C,0))*INDEX('UEC Data'!T:T,MATCH('Intensity Data'!$B196,'UEC Data'!$C:$C,0))</f>
        <v>0.19544184827402339</v>
      </c>
      <c r="T196" s="7">
        <f>INDEX('Saturation Data'!U:U,MATCH('Intensity Data'!$B196,'Saturation Data'!$C:$C,0))*INDEX('UEC Data'!U:U,MATCH('Intensity Data'!$B196,'UEC Data'!$C:$C,0))</f>
        <v>0.70179936746014082</v>
      </c>
      <c r="U196" s="7">
        <f>INDEX('Saturation Data'!V:V,MATCH('Intensity Data'!$B196,'Saturation Data'!$C:$C,0))*INDEX('UEC Data'!V:V,MATCH('Intensity Data'!$B196,'UEC Data'!$C:$C,0))</f>
        <v>0.17294861990950225</v>
      </c>
      <c r="V196" t="str">
        <f t="shared" si="67"/>
        <v>Water Heating</v>
      </c>
      <c r="AP196" s="5" t="s">
        <v>80</v>
      </c>
      <c r="AQ196" s="5" t="s">
        <v>16</v>
      </c>
      <c r="AR196" s="5" t="s">
        <v>17</v>
      </c>
      <c r="AS196" s="2">
        <f t="shared" si="51"/>
        <v>0</v>
      </c>
      <c r="AT196" s="2">
        <f t="shared" si="52"/>
        <v>0.25002202851460065</v>
      </c>
      <c r="AU196" s="2">
        <f t="shared" si="53"/>
        <v>-0.54176565696121359</v>
      </c>
      <c r="AV196" s="2">
        <f t="shared" si="54"/>
        <v>-0.51400294012976777</v>
      </c>
      <c r="AW196" s="2">
        <f t="shared" si="55"/>
        <v>-0.76228454076902374</v>
      </c>
      <c r="AX196" s="2">
        <f t="shared" si="56"/>
        <v>-0.71946508172362567</v>
      </c>
      <c r="AY196" s="2">
        <f t="shared" si="57"/>
        <v>-0.83818589696060208</v>
      </c>
      <c r="AZ196" s="2">
        <f t="shared" si="58"/>
        <v>-0.28237122801094205</v>
      </c>
      <c r="BA196" s="2">
        <f t="shared" si="59"/>
        <v>-0.7276697102024613</v>
      </c>
      <c r="BB196" s="2">
        <f t="shared" si="60"/>
        <v>-0.78984523486288349</v>
      </c>
      <c r="BC196" s="2">
        <f t="shared" si="61"/>
        <v>-0.30793430764489282</v>
      </c>
      <c r="BD196" s="2">
        <f t="shared" si="62"/>
        <v>-0.30793430764489282</v>
      </c>
      <c r="BE196" s="2">
        <f t="shared" si="63"/>
        <v>1.299076379322547</v>
      </c>
      <c r="BF196" s="2">
        <f t="shared" si="64"/>
        <v>-0.76535229476405942</v>
      </c>
      <c r="BG196" s="2" t="str">
        <f>IFERROR(#REF!/#REF!-1,"NA")</f>
        <v>NA</v>
      </c>
    </row>
    <row r="197" spans="1:59" x14ac:dyDescent="0.2">
      <c r="A197" t="str">
        <f t="shared" si="65"/>
        <v/>
      </c>
      <c r="B197" t="str">
        <f t="shared" si="66"/>
        <v>CA2021 CPAInterior Lighting_General Service Lighting</v>
      </c>
      <c r="C197" t="s">
        <v>118</v>
      </c>
      <c r="D197" t="s">
        <v>114</v>
      </c>
      <c r="E197" s="3" t="s">
        <v>81</v>
      </c>
      <c r="F197" s="3" t="s">
        <v>18</v>
      </c>
      <c r="G197" s="3" t="s">
        <v>19</v>
      </c>
      <c r="H197" s="7">
        <f>INDEX('Saturation Data'!I:I,MATCH('Intensity Data'!$B197,'Saturation Data'!$C:$C,0))*INDEX('UEC Data'!I:I,MATCH('Intensity Data'!$B197,'UEC Data'!$C:$C,0))</f>
        <v>0.37247216614194351</v>
      </c>
      <c r="I197" s="7">
        <f>INDEX('Saturation Data'!J:J,MATCH('Intensity Data'!$B197,'Saturation Data'!$C:$C,0))*INDEX('UEC Data'!J:J,MATCH('Intensity Data'!$B197,'UEC Data'!$C:$C,0))</f>
        <v>0.30226680634185593</v>
      </c>
      <c r="J197" s="7">
        <f>INDEX('Saturation Data'!K:K,MATCH('Intensity Data'!$B197,'Saturation Data'!$C:$C,0))*INDEX('UEC Data'!K:K,MATCH('Intensity Data'!$B197,'UEC Data'!$C:$C,0))</f>
        <v>0.45701935156030243</v>
      </c>
      <c r="K197" s="7">
        <f>INDEX('Saturation Data'!L:L,MATCH('Intensity Data'!$B197,'Saturation Data'!$C:$C,0))*INDEX('UEC Data'!L:L,MATCH('Intensity Data'!$B197,'UEC Data'!$C:$C,0))</f>
        <v>0.33675110114969653</v>
      </c>
      <c r="L197" s="7">
        <f>INDEX('Saturation Data'!M:M,MATCH('Intensity Data'!$B197,'Saturation Data'!$C:$C,0))*INDEX('UEC Data'!M:M,MATCH('Intensity Data'!$B197,'UEC Data'!$C:$C,0))</f>
        <v>2.5168947580408645</v>
      </c>
      <c r="M197" s="7">
        <f>INDEX('Saturation Data'!N:N,MATCH('Intensity Data'!$B197,'Saturation Data'!$C:$C,0))*INDEX('UEC Data'!N:N,MATCH('Intensity Data'!$B197,'UEC Data'!$C:$C,0))</f>
        <v>0.49829576475338133</v>
      </c>
      <c r="N197" s="7">
        <f>INDEX('Saturation Data'!O:O,MATCH('Intensity Data'!$B197,'Saturation Data'!$C:$C,0))*INDEX('UEC Data'!O:O,MATCH('Intensity Data'!$B197,'UEC Data'!$C:$C,0))</f>
        <v>3.2720289055041554</v>
      </c>
      <c r="O197" s="7">
        <f>INDEX('Saturation Data'!P:P,MATCH('Intensity Data'!$B197,'Saturation Data'!$C:$C,0))*INDEX('UEC Data'!P:P,MATCH('Intensity Data'!$B197,'UEC Data'!$C:$C,0))</f>
        <v>0.2017393253674527</v>
      </c>
      <c r="P197" s="7">
        <f>INDEX('Saturation Data'!Q:Q,MATCH('Intensity Data'!$B197,'Saturation Data'!$C:$C,0))*INDEX('UEC Data'!Q:Q,MATCH('Intensity Data'!$B197,'UEC Data'!$C:$C,0))</f>
        <v>0.14167602622396111</v>
      </c>
      <c r="Q197" s="7">
        <f>INDEX('Saturation Data'!R:R,MATCH('Intensity Data'!$B197,'Saturation Data'!$C:$C,0))*INDEX('UEC Data'!R:R,MATCH('Intensity Data'!$B197,'UEC Data'!$C:$C,0))</f>
        <v>1.8301336242159802</v>
      </c>
      <c r="R197" s="7">
        <f>INDEX('Saturation Data'!S:S,MATCH('Intensity Data'!$B197,'Saturation Data'!$C:$C,0))*INDEX('UEC Data'!S:S,MATCH('Intensity Data'!$B197,'UEC Data'!$C:$C,0))</f>
        <v>0.13322970951632948</v>
      </c>
      <c r="S197" s="7">
        <f>INDEX('Saturation Data'!T:T,MATCH('Intensity Data'!$B197,'Saturation Data'!$C:$C,0))*INDEX('UEC Data'!T:T,MATCH('Intensity Data'!$B197,'UEC Data'!$C:$C,0))</f>
        <v>0.13322970951632948</v>
      </c>
      <c r="T197" s="7">
        <f>INDEX('Saturation Data'!U:U,MATCH('Intensity Data'!$B197,'Saturation Data'!$C:$C,0))*INDEX('UEC Data'!U:U,MATCH('Intensity Data'!$B197,'UEC Data'!$C:$C,0))</f>
        <v>0.39109577444904076</v>
      </c>
      <c r="U197" s="7">
        <f>INDEX('Saturation Data'!V:V,MATCH('Intensity Data'!$B197,'Saturation Data'!$C:$C,0))*INDEX('UEC Data'!V:V,MATCH('Intensity Data'!$B197,'UEC Data'!$C:$C,0))</f>
        <v>0.74256180740325817</v>
      </c>
      <c r="V197" t="str">
        <f t="shared" si="67"/>
        <v>Interior Lighting</v>
      </c>
      <c r="AP197" s="5" t="s">
        <v>81</v>
      </c>
      <c r="AQ197" s="5" t="s">
        <v>18</v>
      </c>
      <c r="AR197" s="5" t="s">
        <v>19</v>
      </c>
      <c r="AS197" s="2">
        <f t="shared" si="51"/>
        <v>0.49861845484782674</v>
      </c>
      <c r="AT197" s="2">
        <f t="shared" si="52"/>
        <v>0.22617651602425193</v>
      </c>
      <c r="AU197" s="2">
        <f t="shared" si="53"/>
        <v>-8.1930678675585566E-2</v>
      </c>
      <c r="AV197" s="2">
        <f t="shared" si="54"/>
        <v>2.4957775003333404E-2</v>
      </c>
      <c r="AW197" s="2">
        <f t="shared" si="55"/>
        <v>0.87797250112889791</v>
      </c>
      <c r="AX197" s="2">
        <f t="shared" si="56"/>
        <v>0.30570018950254552</v>
      </c>
      <c r="AY197" s="2">
        <f t="shared" si="57"/>
        <v>4.960567268424632</v>
      </c>
      <c r="AZ197" s="2">
        <f t="shared" si="58"/>
        <v>1.1346191790253064</v>
      </c>
      <c r="BA197" s="2">
        <f t="shared" si="59"/>
        <v>-0.12890987165962331</v>
      </c>
      <c r="BB197" s="2">
        <f t="shared" si="60"/>
        <v>1.263413061312062</v>
      </c>
      <c r="BC197" s="2">
        <f t="shared" si="61"/>
        <v>0.83924386480858626</v>
      </c>
      <c r="BD197" s="2">
        <f t="shared" si="62"/>
        <v>0.83924386480858626</v>
      </c>
      <c r="BE197" s="2">
        <f t="shared" si="63"/>
        <v>-0.17561444828433348</v>
      </c>
      <c r="BF197" s="2">
        <f t="shared" si="64"/>
        <v>0.97265217039890017</v>
      </c>
      <c r="BG197" s="2" t="str">
        <f>IFERROR(#REF!/#REF!-1,"NA")</f>
        <v>NA</v>
      </c>
    </row>
    <row r="198" spans="1:59" x14ac:dyDescent="0.2">
      <c r="A198" t="str">
        <f t="shared" si="65"/>
        <v/>
      </c>
      <c r="B198" t="str">
        <f t="shared" si="66"/>
        <v>CA2021 CPAInterior Lighting_Exempted Lighting</v>
      </c>
      <c r="C198" t="s">
        <v>118</v>
      </c>
      <c r="D198" t="s">
        <v>114</v>
      </c>
      <c r="E198" s="3" t="s">
        <v>82</v>
      </c>
      <c r="F198" s="3" t="s">
        <v>18</v>
      </c>
      <c r="G198" s="3" t="s">
        <v>20</v>
      </c>
      <c r="H198" s="7">
        <f>INDEX('Saturation Data'!I:I,MATCH('Intensity Data'!$B198,'Saturation Data'!$C:$C,0))*INDEX('UEC Data'!I:I,MATCH('Intensity Data'!$B198,'UEC Data'!$C:$C,0))</f>
        <v>7.599164207762138E-2</v>
      </c>
      <c r="I198" s="7">
        <f>INDEX('Saturation Data'!J:J,MATCH('Intensity Data'!$B198,'Saturation Data'!$C:$C,0))*INDEX('UEC Data'!J:J,MATCH('Intensity Data'!$B198,'UEC Data'!$C:$C,0))</f>
        <v>6.1668368934506071E-2</v>
      </c>
      <c r="J198" s="7">
        <f>INDEX('Saturation Data'!K:K,MATCH('Intensity Data'!$B198,'Saturation Data'!$C:$C,0))*INDEX('UEC Data'!K:K,MATCH('Intensity Data'!$B198,'UEC Data'!$C:$C,0))</f>
        <v>0.10149234049889749</v>
      </c>
      <c r="K198" s="7">
        <f>INDEX('Saturation Data'!L:L,MATCH('Intensity Data'!$B198,'Saturation Data'!$C:$C,0))*INDEX('UEC Data'!L:L,MATCH('Intensity Data'!$B198,'UEC Data'!$C:$C,0))</f>
        <v>7.4783829841292879E-2</v>
      </c>
      <c r="L198" s="7">
        <f>INDEX('Saturation Data'!M:M,MATCH('Intensity Data'!$B198,'Saturation Data'!$C:$C,0))*INDEX('UEC Data'!M:M,MATCH('Intensity Data'!$B198,'UEC Data'!$C:$C,0))</f>
        <v>0.65483581190732221</v>
      </c>
      <c r="M198" s="7">
        <f>INDEX('Saturation Data'!N:N,MATCH('Intensity Data'!$B198,'Saturation Data'!$C:$C,0))*INDEX('UEC Data'!N:N,MATCH('Intensity Data'!$B198,'UEC Data'!$C:$C,0))</f>
        <v>0.13401537177848055</v>
      </c>
      <c r="N198" s="7">
        <f>INDEX('Saturation Data'!O:O,MATCH('Intensity Data'!$B198,'Saturation Data'!$C:$C,0))*INDEX('UEC Data'!O:O,MATCH('Intensity Data'!$B198,'UEC Data'!$C:$C,0))</f>
        <v>0.79169490853047908</v>
      </c>
      <c r="O198" s="7">
        <f>INDEX('Saturation Data'!P:P,MATCH('Intensity Data'!$B198,'Saturation Data'!$C:$C,0))*INDEX('UEC Data'!P:P,MATCH('Intensity Data'!$B198,'UEC Data'!$C:$C,0))</f>
        <v>3.236840435656127E-2</v>
      </c>
      <c r="P198" s="7">
        <f>INDEX('Saturation Data'!Q:Q,MATCH('Intensity Data'!$B198,'Saturation Data'!$C:$C,0))*INDEX('UEC Data'!Q:Q,MATCH('Intensity Data'!$B198,'UEC Data'!$C:$C,0))</f>
        <v>2.2731447604948711E-2</v>
      </c>
      <c r="Q198" s="7">
        <f>INDEX('Saturation Data'!R:R,MATCH('Intensity Data'!$B198,'Saturation Data'!$C:$C,0))*INDEX('UEC Data'!R:R,MATCH('Intensity Data'!$B198,'UEC Data'!$C:$C,0))</f>
        <v>0.37268611944368696</v>
      </c>
      <c r="R198" s="7">
        <f>INDEX('Saturation Data'!S:S,MATCH('Intensity Data'!$B198,'Saturation Data'!$C:$C,0))*INDEX('UEC Data'!S:S,MATCH('Intensity Data'!$B198,'UEC Data'!$C:$C,0))</f>
        <v>3.2106280918106578E-2</v>
      </c>
      <c r="S198" s="7">
        <f>INDEX('Saturation Data'!T:T,MATCH('Intensity Data'!$B198,'Saturation Data'!$C:$C,0))*INDEX('UEC Data'!T:T,MATCH('Intensity Data'!$B198,'UEC Data'!$C:$C,0))</f>
        <v>3.2106280918106578E-2</v>
      </c>
      <c r="T198" s="7">
        <f>INDEX('Saturation Data'!U:U,MATCH('Intensity Data'!$B198,'Saturation Data'!$C:$C,0))*INDEX('UEC Data'!U:U,MATCH('Intensity Data'!$B198,'UEC Data'!$C:$C,0))</f>
        <v>7.9791224181502446E-2</v>
      </c>
      <c r="U198" s="7">
        <f>INDEX('Saturation Data'!V:V,MATCH('Intensity Data'!$B198,'Saturation Data'!$C:$C,0))*INDEX('UEC Data'!V:V,MATCH('Intensity Data'!$B198,'UEC Data'!$C:$C,0))</f>
        <v>0.14164339261541331</v>
      </c>
      <c r="V198" t="str">
        <f t="shared" si="67"/>
        <v>Interior Lighting</v>
      </c>
      <c r="AP198" s="5" t="s">
        <v>82</v>
      </c>
      <c r="AQ198" s="5" t="s">
        <v>18</v>
      </c>
      <c r="AR198" s="5" t="s">
        <v>20</v>
      </c>
      <c r="AS198" s="2">
        <f t="shared" si="51"/>
        <v>-0.26216710399209786</v>
      </c>
      <c r="AT198" s="2">
        <f t="shared" si="52"/>
        <v>-0.53536616999567954</v>
      </c>
      <c r="AU198" s="2">
        <f t="shared" si="53"/>
        <v>-0.78571081220998107</v>
      </c>
      <c r="AV198" s="2">
        <f t="shared" si="54"/>
        <v>-0.76076167232374292</v>
      </c>
      <c r="AW198" s="2">
        <f t="shared" si="55"/>
        <v>-0.30283436419938392</v>
      </c>
      <c r="AX198" s="2">
        <f t="shared" si="56"/>
        <v>-0.54597974132079119</v>
      </c>
      <c r="AY198" s="2">
        <f t="shared" si="57"/>
        <v>2.4685571756590741</v>
      </c>
      <c r="AZ198" s="2">
        <f t="shared" si="58"/>
        <v>-0.19947558746129102</v>
      </c>
      <c r="BA198" s="2">
        <f t="shared" si="59"/>
        <v>-0.87491545137122284</v>
      </c>
      <c r="BB198" s="2">
        <f t="shared" si="60"/>
        <v>-0.12961542828416761</v>
      </c>
      <c r="BC198" s="2">
        <f t="shared" si="61"/>
        <v>-0.10357773739228104</v>
      </c>
      <c r="BD198" s="2">
        <f t="shared" si="62"/>
        <v>-0.10357773739228104</v>
      </c>
      <c r="BE198" s="2">
        <f t="shared" si="63"/>
        <v>-0.70056707102303262</v>
      </c>
      <c r="BF198" s="2">
        <f t="shared" si="64"/>
        <v>-0.38062921622954793</v>
      </c>
      <c r="BG198" s="2" t="str">
        <f>IFERROR(#REF!/#REF!-1,"NA")</f>
        <v>NA</v>
      </c>
    </row>
    <row r="199" spans="1:59" x14ac:dyDescent="0.2">
      <c r="A199" t="str">
        <f t="shared" si="65"/>
        <v/>
      </c>
      <c r="B199" t="str">
        <f t="shared" si="66"/>
        <v>CA2021 CPAInterior Lighting_High-Bay Lighting</v>
      </c>
      <c r="C199" t="s">
        <v>118</v>
      </c>
      <c r="D199" t="s">
        <v>114</v>
      </c>
      <c r="E199" s="3" t="s">
        <v>83</v>
      </c>
      <c r="F199" s="3" t="s">
        <v>18</v>
      </c>
      <c r="G199" s="3" t="s">
        <v>21</v>
      </c>
      <c r="H199" s="7">
        <f>INDEX('Saturation Data'!I:I,MATCH('Intensity Data'!$B199,'Saturation Data'!$C:$C,0))*INDEX('UEC Data'!I:I,MATCH('Intensity Data'!$B199,'UEC Data'!$C:$C,0))</f>
        <v>0.54122451054829301</v>
      </c>
      <c r="I199" s="7">
        <f>INDEX('Saturation Data'!J:J,MATCH('Intensity Data'!$B199,'Saturation Data'!$C:$C,0))*INDEX('UEC Data'!J:J,MATCH('Intensity Data'!$B199,'UEC Data'!$C:$C,0))</f>
        <v>0.36676976143739054</v>
      </c>
      <c r="J199" s="7">
        <f>INDEX('Saturation Data'!K:K,MATCH('Intensity Data'!$B199,'Saturation Data'!$C:$C,0))*INDEX('UEC Data'!K:K,MATCH('Intensity Data'!$B199,'UEC Data'!$C:$C,0))</f>
        <v>0.77810683474026676</v>
      </c>
      <c r="K199" s="7">
        <f>INDEX('Saturation Data'!L:L,MATCH('Intensity Data'!$B199,'Saturation Data'!$C:$C,0))*INDEX('UEC Data'!L:L,MATCH('Intensity Data'!$B199,'UEC Data'!$C:$C,0))</f>
        <v>0.57334187822967031</v>
      </c>
      <c r="L199" s="7">
        <f>INDEX('Saturation Data'!M:M,MATCH('Intensity Data'!$B199,'Saturation Data'!$C:$C,0))*INDEX('UEC Data'!M:M,MATCH('Intensity Data'!$B199,'UEC Data'!$C:$C,0))</f>
        <v>0.66927634272295133</v>
      </c>
      <c r="M199" s="7">
        <f>INDEX('Saturation Data'!N:N,MATCH('Intensity Data'!$B199,'Saturation Data'!$C:$C,0))*INDEX('UEC Data'!N:N,MATCH('Intensity Data'!$B199,'UEC Data'!$C:$C,0))</f>
        <v>1.5630835857126379</v>
      </c>
      <c r="N199" s="7">
        <f>INDEX('Saturation Data'!O:O,MATCH('Intensity Data'!$B199,'Saturation Data'!$C:$C,0))*INDEX('UEC Data'!O:O,MATCH('Intensity Data'!$B199,'UEC Data'!$C:$C,0))</f>
        <v>0.41032101420434236</v>
      </c>
      <c r="O199" s="7">
        <f>INDEX('Saturation Data'!P:P,MATCH('Intensity Data'!$B199,'Saturation Data'!$C:$C,0))*INDEX('UEC Data'!P:P,MATCH('Intensity Data'!$B199,'UEC Data'!$C:$C,0))</f>
        <v>0.65674824570515133</v>
      </c>
      <c r="P199" s="7">
        <f>INDEX('Saturation Data'!Q:Q,MATCH('Intensity Data'!$B199,'Saturation Data'!$C:$C,0))*INDEX('UEC Data'!Q:Q,MATCH('Intensity Data'!$B199,'UEC Data'!$C:$C,0))</f>
        <v>0.57056169729087169</v>
      </c>
      <c r="Q199" s="7">
        <f>INDEX('Saturation Data'!R:R,MATCH('Intensity Data'!$B199,'Saturation Data'!$C:$C,0))*INDEX('UEC Data'!R:R,MATCH('Intensity Data'!$B199,'UEC Data'!$C:$C,0))</f>
        <v>0.19356164608479751</v>
      </c>
      <c r="R199" s="7">
        <f>INDEX('Saturation Data'!S:S,MATCH('Intensity Data'!$B199,'Saturation Data'!$C:$C,0))*INDEX('UEC Data'!S:S,MATCH('Intensity Data'!$B199,'UEC Data'!$C:$C,0))</f>
        <v>0.50702745239681724</v>
      </c>
      <c r="S199" s="7">
        <f>INDEX('Saturation Data'!T:T,MATCH('Intensity Data'!$B199,'Saturation Data'!$C:$C,0))*INDEX('UEC Data'!T:T,MATCH('Intensity Data'!$B199,'UEC Data'!$C:$C,0))</f>
        <v>0.50702745239681724</v>
      </c>
      <c r="T199" s="7">
        <f>INDEX('Saturation Data'!U:U,MATCH('Intensity Data'!$B199,'Saturation Data'!$C:$C,0))*INDEX('UEC Data'!U:U,MATCH('Intensity Data'!$B199,'UEC Data'!$C:$C,0))</f>
        <v>0.52727465502750082</v>
      </c>
      <c r="U199" s="7">
        <f>INDEX('Saturation Data'!V:V,MATCH('Intensity Data'!$B199,'Saturation Data'!$C:$C,0))*INDEX('UEC Data'!V:V,MATCH('Intensity Data'!$B199,'UEC Data'!$C:$C,0))</f>
        <v>0.88671988435732074</v>
      </c>
      <c r="V199" t="str">
        <f t="shared" si="67"/>
        <v>Interior Lighting</v>
      </c>
      <c r="AP199" s="5" t="s">
        <v>83</v>
      </c>
      <c r="AQ199" s="5" t="s">
        <v>18</v>
      </c>
      <c r="AR199" s="5" t="s">
        <v>21</v>
      </c>
      <c r="AS199" s="2">
        <f t="shared" si="51"/>
        <v>-0.46400529187809081</v>
      </c>
      <c r="AT199" s="2">
        <f t="shared" si="52"/>
        <v>-0.75706298991452781</v>
      </c>
      <c r="AU199" s="2">
        <f t="shared" si="53"/>
        <v>-0.60914831555601856</v>
      </c>
      <c r="AV199" s="2">
        <f t="shared" si="54"/>
        <v>-0.56364245755855336</v>
      </c>
      <c r="AW199" s="2">
        <f t="shared" si="55"/>
        <v>-0.77071365493789357</v>
      </c>
      <c r="AX199" s="2">
        <f t="shared" si="56"/>
        <v>-0.22629254145402977</v>
      </c>
      <c r="AY199" s="2">
        <f t="shared" si="57"/>
        <v>-0.84179947121413445</v>
      </c>
      <c r="AZ199" s="2">
        <f t="shared" si="58"/>
        <v>-0.53856657497569094</v>
      </c>
      <c r="BA199" s="2">
        <f t="shared" si="59"/>
        <v>-0.29572505986518949</v>
      </c>
      <c r="BB199" s="2">
        <f t="shared" si="60"/>
        <v>-0.84952028036415406</v>
      </c>
      <c r="BC199" s="2">
        <f t="shared" si="61"/>
        <v>-0.70061206065465176</v>
      </c>
      <c r="BD199" s="2">
        <f t="shared" si="62"/>
        <v>-0.70061206065465176</v>
      </c>
      <c r="BE199" s="2">
        <f t="shared" si="63"/>
        <v>-0.80744946940897422</v>
      </c>
      <c r="BF199" s="2">
        <f t="shared" si="64"/>
        <v>-0.43153336290896904</v>
      </c>
      <c r="BG199" s="2" t="str">
        <f>IFERROR(#REF!/#REF!-1,"NA")</f>
        <v>NA</v>
      </c>
    </row>
    <row r="200" spans="1:59" x14ac:dyDescent="0.2">
      <c r="A200" t="str">
        <f t="shared" si="65"/>
        <v/>
      </c>
      <c r="B200" t="str">
        <f t="shared" si="66"/>
        <v>CA2021 CPAInterior Lighting_Linear Lighting</v>
      </c>
      <c r="C200" t="s">
        <v>118</v>
      </c>
      <c r="D200" t="s">
        <v>114</v>
      </c>
      <c r="E200" s="3" t="s">
        <v>84</v>
      </c>
      <c r="F200" s="3" t="s">
        <v>18</v>
      </c>
      <c r="G200" s="3" t="s">
        <v>22</v>
      </c>
      <c r="H200" s="7">
        <f>INDEX('Saturation Data'!I:I,MATCH('Intensity Data'!$B200,'Saturation Data'!$C:$C,0))*INDEX('UEC Data'!I:I,MATCH('Intensity Data'!$B200,'UEC Data'!$C:$C,0))</f>
        <v>2.6061557666062276</v>
      </c>
      <c r="I200" s="7">
        <f>INDEX('Saturation Data'!J:J,MATCH('Intensity Data'!$B200,'Saturation Data'!$C:$C,0))*INDEX('UEC Data'!J:J,MATCH('Intensity Data'!$B200,'UEC Data'!$C:$C,0))</f>
        <v>2.0174220073015641</v>
      </c>
      <c r="J200" s="7">
        <f>INDEX('Saturation Data'!K:K,MATCH('Intensity Data'!$B200,'Saturation Data'!$C:$C,0))*INDEX('UEC Data'!K:K,MATCH('Intensity Data'!$B200,'UEC Data'!$C:$C,0))</f>
        <v>3.5426935165027902</v>
      </c>
      <c r="K200" s="7">
        <f>INDEX('Saturation Data'!L:L,MATCH('Intensity Data'!$B200,'Saturation Data'!$C:$C,0))*INDEX('UEC Data'!L:L,MATCH('Intensity Data'!$B200,'UEC Data'!$C:$C,0))</f>
        <v>2.6104057490020565</v>
      </c>
      <c r="L200" s="7">
        <f>INDEX('Saturation Data'!M:M,MATCH('Intensity Data'!$B200,'Saturation Data'!$C:$C,0))*INDEX('UEC Data'!M:M,MATCH('Intensity Data'!$B200,'UEC Data'!$C:$C,0))</f>
        <v>2.5348303078353256</v>
      </c>
      <c r="M200" s="7">
        <f>INDEX('Saturation Data'!N:N,MATCH('Intensity Data'!$B200,'Saturation Data'!$C:$C,0))*INDEX('UEC Data'!N:N,MATCH('Intensity Data'!$B200,'UEC Data'!$C:$C,0))</f>
        <v>6.2745862974371702</v>
      </c>
      <c r="N200" s="7">
        <f>INDEX('Saturation Data'!O:O,MATCH('Intensity Data'!$B200,'Saturation Data'!$C:$C,0))*INDEX('UEC Data'!O:O,MATCH('Intensity Data'!$B200,'UEC Data'!$C:$C,0))</f>
        <v>2.5313662448366392</v>
      </c>
      <c r="O200" s="7">
        <f>INDEX('Saturation Data'!P:P,MATCH('Intensity Data'!$B200,'Saturation Data'!$C:$C,0))*INDEX('UEC Data'!P:P,MATCH('Intensity Data'!$B200,'UEC Data'!$C:$C,0))</f>
        <v>3.0084525204418755</v>
      </c>
      <c r="P200" s="7">
        <f>INDEX('Saturation Data'!Q:Q,MATCH('Intensity Data'!$B200,'Saturation Data'!$C:$C,0))*INDEX('UEC Data'!Q:Q,MATCH('Intensity Data'!$B200,'UEC Data'!$C:$C,0))</f>
        <v>2.2240142065182469</v>
      </c>
      <c r="Q200" s="7">
        <f>INDEX('Saturation Data'!R:R,MATCH('Intensity Data'!$B200,'Saturation Data'!$C:$C,0))*INDEX('UEC Data'!R:R,MATCH('Intensity Data'!$B200,'UEC Data'!$C:$C,0))</f>
        <v>0.55985059906640577</v>
      </c>
      <c r="R200" s="7">
        <f>INDEX('Saturation Data'!S:S,MATCH('Intensity Data'!$B200,'Saturation Data'!$C:$C,0))*INDEX('UEC Data'!S:S,MATCH('Intensity Data'!$B200,'UEC Data'!$C:$C,0))</f>
        <v>1.4753436771527393</v>
      </c>
      <c r="S200" s="7">
        <f>INDEX('Saturation Data'!T:T,MATCH('Intensity Data'!$B200,'Saturation Data'!$C:$C,0))*INDEX('UEC Data'!T:T,MATCH('Intensity Data'!$B200,'UEC Data'!$C:$C,0))</f>
        <v>1.4753436771527393</v>
      </c>
      <c r="T200" s="7">
        <f>INDEX('Saturation Data'!U:U,MATCH('Intensity Data'!$B200,'Saturation Data'!$C:$C,0))*INDEX('UEC Data'!U:U,MATCH('Intensity Data'!$B200,'UEC Data'!$C:$C,0))</f>
        <v>2.6812593684839907</v>
      </c>
      <c r="U200" s="7">
        <f>INDEX('Saturation Data'!V:V,MATCH('Intensity Data'!$B200,'Saturation Data'!$C:$C,0))*INDEX('UEC Data'!V:V,MATCH('Intensity Data'!$B200,'UEC Data'!$C:$C,0))</f>
        <v>2.7190993624129263</v>
      </c>
      <c r="V200" t="str">
        <f t="shared" si="67"/>
        <v>Interior Lighting</v>
      </c>
      <c r="AP200" s="5" t="s">
        <v>84</v>
      </c>
      <c r="AQ200" s="5" t="s">
        <v>18</v>
      </c>
      <c r="AR200" s="5" t="s">
        <v>22</v>
      </c>
      <c r="AS200" s="2">
        <f t="shared" si="51"/>
        <v>0.51112070924832786</v>
      </c>
      <c r="AT200" s="2">
        <f t="shared" si="52"/>
        <v>0.30868874383201361</v>
      </c>
      <c r="AU200" s="2">
        <f t="shared" si="53"/>
        <v>0.17959317965245725</v>
      </c>
      <c r="AV200" s="2">
        <f t="shared" si="54"/>
        <v>0.31693018461996858</v>
      </c>
      <c r="AW200" s="2">
        <f t="shared" si="55"/>
        <v>0.35737936834529815</v>
      </c>
      <c r="AX200" s="2">
        <f t="shared" si="56"/>
        <v>0.25225049108261954</v>
      </c>
      <c r="AY200" s="2">
        <f t="shared" si="57"/>
        <v>-0.37302616698903035</v>
      </c>
      <c r="AZ200" s="2">
        <f t="shared" si="58"/>
        <v>0.37532078341193098</v>
      </c>
      <c r="BA200" s="2">
        <f t="shared" si="59"/>
        <v>0.47022600750774735</v>
      </c>
      <c r="BB200" s="2">
        <f t="shared" si="60"/>
        <v>0.22816135175780738</v>
      </c>
      <c r="BC200" s="2">
        <f t="shared" si="61"/>
        <v>4.2406373112355773</v>
      </c>
      <c r="BD200" s="2">
        <f t="shared" si="62"/>
        <v>4.2406373112355773</v>
      </c>
      <c r="BE200" s="2">
        <f t="shared" si="63"/>
        <v>-0.31375770713143514</v>
      </c>
      <c r="BF200" s="2">
        <f t="shared" si="64"/>
        <v>0.85709283169919548</v>
      </c>
      <c r="BG200" s="2" t="str">
        <f>IFERROR(#REF!/#REF!-1,"NA")</f>
        <v>NA</v>
      </c>
    </row>
    <row r="201" spans="1:59" x14ac:dyDescent="0.2">
      <c r="A201" t="str">
        <f t="shared" si="65"/>
        <v/>
      </c>
      <c r="B201" t="str">
        <f t="shared" si="66"/>
        <v>CA2021 CPAExterior Lighting_General Service Lighting</v>
      </c>
      <c r="C201" t="s">
        <v>118</v>
      </c>
      <c r="D201" t="s">
        <v>114</v>
      </c>
      <c r="E201" s="3" t="s">
        <v>85</v>
      </c>
      <c r="F201" s="3" t="s">
        <v>23</v>
      </c>
      <c r="G201" s="3" t="s">
        <v>19</v>
      </c>
      <c r="H201" s="7">
        <f>INDEX('Saturation Data'!I:I,MATCH('Intensity Data'!$B201,'Saturation Data'!$C:$C,0))*INDEX('UEC Data'!I:I,MATCH('Intensity Data'!$B201,'UEC Data'!$C:$C,0))</f>
        <v>0.15845128507119696</v>
      </c>
      <c r="I201" s="7">
        <f>INDEX('Saturation Data'!J:J,MATCH('Intensity Data'!$B201,'Saturation Data'!$C:$C,0))*INDEX('UEC Data'!J:J,MATCH('Intensity Data'!$B201,'UEC Data'!$C:$C,0))</f>
        <v>0.24098893533529325</v>
      </c>
      <c r="J201" s="7">
        <f>INDEX('Saturation Data'!K:K,MATCH('Intensity Data'!$B201,'Saturation Data'!$C:$C,0))*INDEX('UEC Data'!K:K,MATCH('Intensity Data'!$B201,'UEC Data'!$C:$C,0))</f>
        <v>0.96573153178218563</v>
      </c>
      <c r="K201" s="7">
        <f>INDEX('Saturation Data'!L:L,MATCH('Intensity Data'!$B201,'Saturation Data'!$C:$C,0))*INDEX('UEC Data'!L:L,MATCH('Intensity Data'!$B201,'UEC Data'!$C:$C,0))</f>
        <v>0.96573153178218563</v>
      </c>
      <c r="L201" s="7">
        <f>INDEX('Saturation Data'!M:M,MATCH('Intensity Data'!$B201,'Saturation Data'!$C:$C,0))*INDEX('UEC Data'!M:M,MATCH('Intensity Data'!$B201,'UEC Data'!$C:$C,0))</f>
        <v>0.85076804829022401</v>
      </c>
      <c r="M201" s="7">
        <f>INDEX('Saturation Data'!N:N,MATCH('Intensity Data'!$B201,'Saturation Data'!$C:$C,0))*INDEX('UEC Data'!N:N,MATCH('Intensity Data'!$B201,'UEC Data'!$C:$C,0))</f>
        <v>1.1534633797025637</v>
      </c>
      <c r="N201" s="7">
        <f>INDEX('Saturation Data'!O:O,MATCH('Intensity Data'!$B201,'Saturation Data'!$C:$C,0))*INDEX('UEC Data'!O:O,MATCH('Intensity Data'!$B201,'UEC Data'!$C:$C,0))</f>
        <v>0.17049470442162609</v>
      </c>
      <c r="O201" s="7">
        <f>INDEX('Saturation Data'!P:P,MATCH('Intensity Data'!$B201,'Saturation Data'!$C:$C,0))*INDEX('UEC Data'!P:P,MATCH('Intensity Data'!$B201,'UEC Data'!$C:$C,0))</f>
        <v>0.44320753256217144</v>
      </c>
      <c r="P201" s="7">
        <f>INDEX('Saturation Data'!Q:Q,MATCH('Intensity Data'!$B201,'Saturation Data'!$C:$C,0))*INDEX('UEC Data'!Q:Q,MATCH('Intensity Data'!$B201,'UEC Data'!$C:$C,0))</f>
        <v>0.35091872470330682</v>
      </c>
      <c r="Q201" s="7">
        <f>INDEX('Saturation Data'!R:R,MATCH('Intensity Data'!$B201,'Saturation Data'!$C:$C,0))*INDEX('UEC Data'!R:R,MATCH('Intensity Data'!$B201,'UEC Data'!$C:$C,0))</f>
        <v>0.19476573346278961</v>
      </c>
      <c r="R201" s="7">
        <f>INDEX('Saturation Data'!S:S,MATCH('Intensity Data'!$B201,'Saturation Data'!$C:$C,0))*INDEX('UEC Data'!S:S,MATCH('Intensity Data'!$B201,'UEC Data'!$C:$C,0))</f>
        <v>0.25161628558106808</v>
      </c>
      <c r="S201" s="7">
        <f>INDEX('Saturation Data'!T:T,MATCH('Intensity Data'!$B201,'Saturation Data'!$C:$C,0))*INDEX('UEC Data'!T:T,MATCH('Intensity Data'!$B201,'UEC Data'!$C:$C,0))</f>
        <v>0.25161628558106808</v>
      </c>
      <c r="T201" s="7">
        <f>INDEX('Saturation Data'!U:U,MATCH('Intensity Data'!$B201,'Saturation Data'!$C:$C,0))*INDEX('UEC Data'!U:U,MATCH('Intensity Data'!$B201,'UEC Data'!$C:$C,0))</f>
        <v>0.20106832393394614</v>
      </c>
      <c r="U201" s="7">
        <f>INDEX('Saturation Data'!V:V,MATCH('Intensity Data'!$B201,'Saturation Data'!$C:$C,0))*INDEX('UEC Data'!V:V,MATCH('Intensity Data'!$B201,'UEC Data'!$C:$C,0))</f>
        <v>0.46093070162825411</v>
      </c>
      <c r="V201" t="str">
        <f t="shared" si="67"/>
        <v>Exterior Lighting</v>
      </c>
      <c r="AP201" s="5" t="s">
        <v>85</v>
      </c>
      <c r="AQ201" s="5" t="s">
        <v>23</v>
      </c>
      <c r="AR201" s="5" t="s">
        <v>19</v>
      </c>
      <c r="AS201" s="2">
        <f t="shared" si="51"/>
        <v>0.65894883853562125</v>
      </c>
      <c r="AT201" s="2">
        <f t="shared" si="52"/>
        <v>0.48364702612068955</v>
      </c>
      <c r="AU201" s="2">
        <f t="shared" si="53"/>
        <v>3.0586824534484052</v>
      </c>
      <c r="AV201" s="2">
        <f t="shared" si="54"/>
        <v>3.0586824534484052</v>
      </c>
      <c r="AW201" s="2">
        <f t="shared" si="55"/>
        <v>2.080460231701843</v>
      </c>
      <c r="AX201" s="2">
        <f t="shared" si="56"/>
        <v>2.1865283109896434</v>
      </c>
      <c r="AY201" s="2">
        <f t="shared" si="57"/>
        <v>2.8642192063262857</v>
      </c>
      <c r="AZ201" s="2">
        <f t="shared" si="58"/>
        <v>21.144424349553159</v>
      </c>
      <c r="BA201" s="2">
        <f t="shared" si="59"/>
        <v>86.928343234911111</v>
      </c>
      <c r="BB201" s="2">
        <f t="shared" si="60"/>
        <v>4.1143719848987912</v>
      </c>
      <c r="BC201" s="2">
        <f t="shared" si="61"/>
        <v>11.625859798092794</v>
      </c>
      <c r="BD201" s="2">
        <f t="shared" si="62"/>
        <v>11.625859798092794</v>
      </c>
      <c r="BE201" s="2">
        <f t="shared" si="63"/>
        <v>0.83700822433702471</v>
      </c>
      <c r="BF201" s="2">
        <f t="shared" si="64"/>
        <v>3.9628383656695183</v>
      </c>
      <c r="BG201" s="2" t="str">
        <f>IFERROR(#REF!/#REF!-1,"NA")</f>
        <v>NA</v>
      </c>
    </row>
    <row r="202" spans="1:59" x14ac:dyDescent="0.2">
      <c r="A202" t="str">
        <f t="shared" si="65"/>
        <v/>
      </c>
      <c r="B202" t="str">
        <f t="shared" si="66"/>
        <v>CA2021 CPAExterior Lighting_Area Lighting</v>
      </c>
      <c r="C202" t="s">
        <v>118</v>
      </c>
      <c r="D202" t="s">
        <v>114</v>
      </c>
      <c r="E202" s="3" t="s">
        <v>86</v>
      </c>
      <c r="F202" s="3" t="s">
        <v>23</v>
      </c>
      <c r="G202" s="3" t="s">
        <v>24</v>
      </c>
      <c r="H202" s="7">
        <f>INDEX('Saturation Data'!I:I,MATCH('Intensity Data'!$B202,'Saturation Data'!$C:$C,0))*INDEX('UEC Data'!I:I,MATCH('Intensity Data'!$B202,'UEC Data'!$C:$C,0))</f>
        <v>0.50360862378183135</v>
      </c>
      <c r="I202" s="7">
        <f>INDEX('Saturation Data'!J:J,MATCH('Intensity Data'!$B202,'Saturation Data'!$C:$C,0))*INDEX('UEC Data'!J:J,MATCH('Intensity Data'!$B202,'UEC Data'!$C:$C,0))</f>
        <v>0.43890646877450928</v>
      </c>
      <c r="J202" s="7">
        <f>INDEX('Saturation Data'!K:K,MATCH('Intensity Data'!$B202,'Saturation Data'!$C:$C,0))*INDEX('UEC Data'!K:K,MATCH('Intensity Data'!$B202,'UEC Data'!$C:$C,0))</f>
        <v>0.53394602937395019</v>
      </c>
      <c r="K202" s="7">
        <f>INDEX('Saturation Data'!L:L,MATCH('Intensity Data'!$B202,'Saturation Data'!$C:$C,0))*INDEX('UEC Data'!L:L,MATCH('Intensity Data'!$B202,'UEC Data'!$C:$C,0))</f>
        <v>0.53394602937395019</v>
      </c>
      <c r="L202" s="7">
        <f>INDEX('Saturation Data'!M:M,MATCH('Intensity Data'!$B202,'Saturation Data'!$C:$C,0))*INDEX('UEC Data'!M:M,MATCH('Intensity Data'!$B202,'UEC Data'!$C:$C,0))</f>
        <v>1.1324273942151009</v>
      </c>
      <c r="M202" s="7">
        <f>INDEX('Saturation Data'!N:N,MATCH('Intensity Data'!$B202,'Saturation Data'!$C:$C,0))*INDEX('UEC Data'!N:N,MATCH('Intensity Data'!$B202,'UEC Data'!$C:$C,0))</f>
        <v>0.58554295848857152</v>
      </c>
      <c r="N202" s="7">
        <f>INDEX('Saturation Data'!O:O,MATCH('Intensity Data'!$B202,'Saturation Data'!$C:$C,0))*INDEX('UEC Data'!O:O,MATCH('Intensity Data'!$B202,'UEC Data'!$C:$C,0))</f>
        <v>0.39204533709477424</v>
      </c>
      <c r="O202" s="7">
        <f>INDEX('Saturation Data'!P:P,MATCH('Intensity Data'!$B202,'Saturation Data'!$C:$C,0))*INDEX('UEC Data'!P:P,MATCH('Intensity Data'!$B202,'UEC Data'!$C:$C,0))</f>
        <v>0.33301365331465937</v>
      </c>
      <c r="P202" s="7">
        <f>INDEX('Saturation Data'!Q:Q,MATCH('Intensity Data'!$B202,'Saturation Data'!$C:$C,0))*INDEX('UEC Data'!Q:Q,MATCH('Intensity Data'!$B202,'UEC Data'!$C:$C,0))</f>
        <v>0.53843885822374349</v>
      </c>
      <c r="Q202" s="7">
        <f>INDEX('Saturation Data'!R:R,MATCH('Intensity Data'!$B202,'Saturation Data'!$C:$C,0))*INDEX('UEC Data'!R:R,MATCH('Intensity Data'!$B202,'UEC Data'!$C:$C,0))</f>
        <v>0.89497125555572588</v>
      </c>
      <c r="R202" s="7">
        <f>INDEX('Saturation Data'!S:S,MATCH('Intensity Data'!$B202,'Saturation Data'!$C:$C,0))*INDEX('UEC Data'!S:S,MATCH('Intensity Data'!$B202,'UEC Data'!$C:$C,0))</f>
        <v>0.14730653188253165</v>
      </c>
      <c r="S202" s="7">
        <f>INDEX('Saturation Data'!T:T,MATCH('Intensity Data'!$B202,'Saturation Data'!$C:$C,0))*INDEX('UEC Data'!T:T,MATCH('Intensity Data'!$B202,'UEC Data'!$C:$C,0))</f>
        <v>0.14730653188253165</v>
      </c>
      <c r="T202" s="7">
        <f>INDEX('Saturation Data'!U:U,MATCH('Intensity Data'!$B202,'Saturation Data'!$C:$C,0))*INDEX('UEC Data'!U:U,MATCH('Intensity Data'!$B202,'UEC Data'!$C:$C,0))</f>
        <v>0.4927682400849841</v>
      </c>
      <c r="U202" s="7">
        <f>INDEX('Saturation Data'!V:V,MATCH('Intensity Data'!$B202,'Saturation Data'!$C:$C,0))*INDEX('UEC Data'!V:V,MATCH('Intensity Data'!$B202,'UEC Data'!$C:$C,0))</f>
        <v>0.37898394417907205</v>
      </c>
      <c r="V202" t="str">
        <f t="shared" si="67"/>
        <v>Exterior Lighting</v>
      </c>
      <c r="AP202" s="5" t="s">
        <v>86</v>
      </c>
      <c r="AQ202" s="5" t="s">
        <v>23</v>
      </c>
      <c r="AR202" s="5" t="s">
        <v>24</v>
      </c>
      <c r="AS202" s="2">
        <f t="shared" si="51"/>
        <v>-0.60583965415547836</v>
      </c>
      <c r="AT202" s="2">
        <f t="shared" si="52"/>
        <v>-0.72174099722296947</v>
      </c>
      <c r="AU202" s="2">
        <f t="shared" si="53"/>
        <v>-0.36771943543514285</v>
      </c>
      <c r="AV202" s="2">
        <f t="shared" si="54"/>
        <v>-0.36771943543514285</v>
      </c>
      <c r="AW202" s="2">
        <f t="shared" si="55"/>
        <v>-0.47107980823705375</v>
      </c>
      <c r="AX202" s="2">
        <f t="shared" si="56"/>
        <v>-0.6716689639661042</v>
      </c>
      <c r="AY202" s="2">
        <f t="shared" si="57"/>
        <v>-0.40983746751283812</v>
      </c>
      <c r="AZ202" s="2">
        <f t="shared" si="58"/>
        <v>0.15892534303788119</v>
      </c>
      <c r="BA202" s="2">
        <f t="shared" si="59"/>
        <v>3.4853143927595154</v>
      </c>
      <c r="BB202" s="2">
        <f t="shared" si="60"/>
        <v>-0.48272390944213772</v>
      </c>
      <c r="BC202" s="2">
        <f t="shared" si="61"/>
        <v>-0.60985977524701718</v>
      </c>
      <c r="BD202" s="2">
        <f t="shared" si="62"/>
        <v>-0.60985977524701718</v>
      </c>
      <c r="BE202" s="2">
        <f t="shared" si="63"/>
        <v>-0.5587738474156192</v>
      </c>
      <c r="BF202" s="2">
        <f t="shared" si="64"/>
        <v>-0.40623022097822714</v>
      </c>
      <c r="BG202" s="2" t="str">
        <f>IFERROR(#REF!/#REF!-1,"NA")</f>
        <v>NA</v>
      </c>
    </row>
    <row r="203" spans="1:59" x14ac:dyDescent="0.2">
      <c r="A203" t="str">
        <f t="shared" si="65"/>
        <v/>
      </c>
      <c r="B203" t="str">
        <f t="shared" si="66"/>
        <v>CA2021 CPAExterior Lighting_Linear Lighting</v>
      </c>
      <c r="C203" t="s">
        <v>118</v>
      </c>
      <c r="D203" t="s">
        <v>114</v>
      </c>
      <c r="E203" s="3" t="s">
        <v>87</v>
      </c>
      <c r="F203" s="3" t="s">
        <v>23</v>
      </c>
      <c r="G203" s="3" t="s">
        <v>22</v>
      </c>
      <c r="H203" s="7">
        <f>INDEX('Saturation Data'!I:I,MATCH('Intensity Data'!$B203,'Saturation Data'!$C:$C,0))*INDEX('UEC Data'!I:I,MATCH('Intensity Data'!$B203,'UEC Data'!$C:$C,0))</f>
        <v>0.30223741087577055</v>
      </c>
      <c r="I203" s="7">
        <f>INDEX('Saturation Data'!J:J,MATCH('Intensity Data'!$B203,'Saturation Data'!$C:$C,0))*INDEX('UEC Data'!J:J,MATCH('Intensity Data'!$B203,'UEC Data'!$C:$C,0))</f>
        <v>0.19141734862894888</v>
      </c>
      <c r="J203" s="7">
        <f>INDEX('Saturation Data'!K:K,MATCH('Intensity Data'!$B203,'Saturation Data'!$C:$C,0))*INDEX('UEC Data'!K:K,MATCH('Intensity Data'!$B203,'UEC Data'!$C:$C,0))</f>
        <v>0.30353105699728117</v>
      </c>
      <c r="K203" s="7">
        <f>INDEX('Saturation Data'!L:L,MATCH('Intensity Data'!$B203,'Saturation Data'!$C:$C,0))*INDEX('UEC Data'!L:L,MATCH('Intensity Data'!$B203,'UEC Data'!$C:$C,0))</f>
        <v>0.30353105699728117</v>
      </c>
      <c r="L203" s="7">
        <f>INDEX('Saturation Data'!M:M,MATCH('Intensity Data'!$B203,'Saturation Data'!$C:$C,0))*INDEX('UEC Data'!M:M,MATCH('Intensity Data'!$B203,'UEC Data'!$C:$C,0))</f>
        <v>0.47808422410000095</v>
      </c>
      <c r="M203" s="7">
        <f>INDEX('Saturation Data'!N:N,MATCH('Intensity Data'!$B203,'Saturation Data'!$C:$C,0))*INDEX('UEC Data'!N:N,MATCH('Intensity Data'!$B203,'UEC Data'!$C:$C,0))</f>
        <v>0.55948822101661666</v>
      </c>
      <c r="N203" s="7">
        <f>INDEX('Saturation Data'!O:O,MATCH('Intensity Data'!$B203,'Saturation Data'!$C:$C,0))*INDEX('UEC Data'!O:O,MATCH('Intensity Data'!$B203,'UEC Data'!$C:$C,0))</f>
        <v>0.2251422439477089</v>
      </c>
      <c r="O203" s="7">
        <f>INDEX('Saturation Data'!P:P,MATCH('Intensity Data'!$B203,'Saturation Data'!$C:$C,0))*INDEX('UEC Data'!P:P,MATCH('Intensity Data'!$B203,'UEC Data'!$C:$C,0))</f>
        <v>0.70925703229985493</v>
      </c>
      <c r="P203" s="7">
        <f>INDEX('Saturation Data'!Q:Q,MATCH('Intensity Data'!$B203,'Saturation Data'!$C:$C,0))*INDEX('UEC Data'!Q:Q,MATCH('Intensity Data'!$B203,'UEC Data'!$C:$C,0))</f>
        <v>0.67447436985218978</v>
      </c>
      <c r="Q203" s="7">
        <f>INDEX('Saturation Data'!R:R,MATCH('Intensity Data'!$B203,'Saturation Data'!$C:$C,0))*INDEX('UEC Data'!R:R,MATCH('Intensity Data'!$B203,'UEC Data'!$C:$C,0))</f>
        <v>4.2515850039441347E-2</v>
      </c>
      <c r="R203" s="7">
        <f>INDEX('Saturation Data'!S:S,MATCH('Intensity Data'!$B203,'Saturation Data'!$C:$C,0))*INDEX('UEC Data'!S:S,MATCH('Intensity Data'!$B203,'UEC Data'!$C:$C,0))</f>
        <v>0.39646062983292035</v>
      </c>
      <c r="S203" s="7">
        <f>INDEX('Saturation Data'!T:T,MATCH('Intensity Data'!$B203,'Saturation Data'!$C:$C,0))*INDEX('UEC Data'!T:T,MATCH('Intensity Data'!$B203,'UEC Data'!$C:$C,0))</f>
        <v>0.39646062983292035</v>
      </c>
      <c r="T203" s="7">
        <f>INDEX('Saturation Data'!U:U,MATCH('Intensity Data'!$B203,'Saturation Data'!$C:$C,0))*INDEX('UEC Data'!U:U,MATCH('Intensity Data'!$B203,'UEC Data'!$C:$C,0))</f>
        <v>0.26259561080946686</v>
      </c>
      <c r="U203" s="7">
        <f>INDEX('Saturation Data'!V:V,MATCH('Intensity Data'!$B203,'Saturation Data'!$C:$C,0))*INDEX('UEC Data'!V:V,MATCH('Intensity Data'!$B203,'UEC Data'!$C:$C,0))</f>
        <v>0.29497570126359923</v>
      </c>
      <c r="V203" t="str">
        <f t="shared" si="67"/>
        <v>Exterior Lighting</v>
      </c>
      <c r="AP203" s="5" t="s">
        <v>87</v>
      </c>
      <c r="AQ203" s="5" t="s">
        <v>23</v>
      </c>
      <c r="AR203" s="5" t="s">
        <v>22</v>
      </c>
      <c r="AS203" s="2">
        <f t="shared" si="51"/>
        <v>0.67927768617499917</v>
      </c>
      <c r="AT203" s="2">
        <f t="shared" si="52"/>
        <v>1.6323699585381388</v>
      </c>
      <c r="AU203" s="2">
        <f t="shared" si="53"/>
        <v>2.8000584007900238</v>
      </c>
      <c r="AV203" s="2">
        <f t="shared" si="54"/>
        <v>2.8000584007900238</v>
      </c>
      <c r="AW203" s="2">
        <f t="shared" si="55"/>
        <v>0.18455626045063744</v>
      </c>
      <c r="AX203" s="2">
        <f t="shared" si="56"/>
        <v>0.46631837279218002</v>
      </c>
      <c r="AY203" s="2">
        <f t="shared" si="57"/>
        <v>1.7489927318631131</v>
      </c>
      <c r="AZ203" s="2">
        <f t="shared" si="58"/>
        <v>-5.3423753937669072E-2</v>
      </c>
      <c r="BA203" s="2">
        <f t="shared" si="59"/>
        <v>2.6457815447161526E-2</v>
      </c>
      <c r="BB203" s="2">
        <f t="shared" si="60"/>
        <v>0.66193934512348163</v>
      </c>
      <c r="BC203" s="2">
        <f t="shared" si="61"/>
        <v>4.1253312279111567</v>
      </c>
      <c r="BD203" s="2">
        <f t="shared" si="62"/>
        <v>4.1253312279111567</v>
      </c>
      <c r="BE203" s="2">
        <f t="shared" si="63"/>
        <v>9.0524119329735031E-2</v>
      </c>
      <c r="BF203" s="2">
        <f t="shared" si="64"/>
        <v>3.9984449575542014</v>
      </c>
      <c r="BG203" s="2" t="str">
        <f>IFERROR(#REF!/#REF!-1,"NA")</f>
        <v>NA</v>
      </c>
    </row>
    <row r="204" spans="1:59" x14ac:dyDescent="0.2">
      <c r="A204" t="str">
        <f t="shared" si="65"/>
        <v/>
      </c>
      <c r="B204" t="str">
        <f t="shared" si="66"/>
        <v>CA2021 CPARefrigeration _Walk-in Refrigerator/Freezer</v>
      </c>
      <c r="C204" t="s">
        <v>118</v>
      </c>
      <c r="D204" t="s">
        <v>114</v>
      </c>
      <c r="E204" s="3" t="s">
        <v>88</v>
      </c>
      <c r="F204" s="3" t="s">
        <v>25</v>
      </c>
      <c r="G204" s="3" t="s">
        <v>26</v>
      </c>
      <c r="H204" s="7">
        <f>INDEX('Saturation Data'!I:I,MATCH('Intensity Data'!$B204,'Saturation Data'!$C:$C,0))*INDEX('UEC Data'!I:I,MATCH('Intensity Data'!$B204,'UEC Data'!$C:$C,0))</f>
        <v>1.0333061224489797E-3</v>
      </c>
      <c r="I204" s="7">
        <f>INDEX('Saturation Data'!J:J,MATCH('Intensity Data'!$B204,'Saturation Data'!$C:$C,0))*INDEX('UEC Data'!J:J,MATCH('Intensity Data'!$B204,'UEC Data'!$C:$C,0))</f>
        <v>0</v>
      </c>
      <c r="J204" s="7">
        <f>INDEX('Saturation Data'!K:K,MATCH('Intensity Data'!$B204,'Saturation Data'!$C:$C,0))*INDEX('UEC Data'!K:K,MATCH('Intensity Data'!$B204,'UEC Data'!$C:$C,0))</f>
        <v>1.5343030303030304E-3</v>
      </c>
      <c r="K204" s="7">
        <f>INDEX('Saturation Data'!L:L,MATCH('Intensity Data'!$B204,'Saturation Data'!$C:$C,0))*INDEX('UEC Data'!L:L,MATCH('Intensity Data'!$B204,'UEC Data'!$C:$C,0))</f>
        <v>0</v>
      </c>
      <c r="L204" s="7">
        <f>INDEX('Saturation Data'!M:M,MATCH('Intensity Data'!$B204,'Saturation Data'!$C:$C,0))*INDEX('UEC Data'!M:M,MATCH('Intensity Data'!$B204,'UEC Data'!$C:$C,0))</f>
        <v>4.9510862857142861</v>
      </c>
      <c r="M204" s="7">
        <f>INDEX('Saturation Data'!N:N,MATCH('Intensity Data'!$B204,'Saturation Data'!$C:$C,0))*INDEX('UEC Data'!N:N,MATCH('Intensity Data'!$B204,'UEC Data'!$C:$C,0))</f>
        <v>0.18411636363636366</v>
      </c>
      <c r="N204" s="7">
        <f>INDEX('Saturation Data'!O:O,MATCH('Intensity Data'!$B204,'Saturation Data'!$C:$C,0))*INDEX('UEC Data'!O:O,MATCH('Intensity Data'!$B204,'UEC Data'!$C:$C,0))</f>
        <v>8.7023749999999997E-2</v>
      </c>
      <c r="O204" s="7">
        <f>INDEX('Saturation Data'!P:P,MATCH('Intensity Data'!$B204,'Saturation Data'!$C:$C,0))*INDEX('UEC Data'!P:P,MATCH('Intensity Data'!$B204,'UEC Data'!$C:$C,0))</f>
        <v>2.4967229442297935E-2</v>
      </c>
      <c r="P204" s="7">
        <f>INDEX('Saturation Data'!Q:Q,MATCH('Intensity Data'!$B204,'Saturation Data'!$C:$C,0))*INDEX('UEC Data'!Q:Q,MATCH('Intensity Data'!$B204,'UEC Data'!$C:$C,0))</f>
        <v>3.0833589743589743E-2</v>
      </c>
      <c r="Q204" s="7">
        <f>INDEX('Saturation Data'!R:R,MATCH('Intensity Data'!$B204,'Saturation Data'!$C:$C,0))*INDEX('UEC Data'!R:R,MATCH('Intensity Data'!$B204,'UEC Data'!$C:$C,0))</f>
        <v>7.7497959183673477E-3</v>
      </c>
      <c r="R204" s="7">
        <f>INDEX('Saturation Data'!S:S,MATCH('Intensity Data'!$B204,'Saturation Data'!$C:$C,0))*INDEX('UEC Data'!S:S,MATCH('Intensity Data'!$B204,'UEC Data'!$C:$C,0))</f>
        <v>3.477472527472531E-3</v>
      </c>
      <c r="S204" s="7">
        <f>INDEX('Saturation Data'!T:T,MATCH('Intensity Data'!$B204,'Saturation Data'!$C:$C,0))*INDEX('UEC Data'!T:T,MATCH('Intensity Data'!$B204,'UEC Data'!$C:$C,0))</f>
        <v>13.319475434999999</v>
      </c>
      <c r="T204" s="7">
        <f>INDEX('Saturation Data'!U:U,MATCH('Intensity Data'!$B204,'Saturation Data'!$C:$C,0))*INDEX('UEC Data'!U:U,MATCH('Intensity Data'!$B204,'UEC Data'!$C:$C,0))</f>
        <v>0</v>
      </c>
      <c r="U204" s="7">
        <f>INDEX('Saturation Data'!V:V,MATCH('Intensity Data'!$B204,'Saturation Data'!$C:$C,0))*INDEX('UEC Data'!V:V,MATCH('Intensity Data'!$B204,'UEC Data'!$C:$C,0))</f>
        <v>0.15320544827586205</v>
      </c>
      <c r="V204" t="str">
        <f t="shared" si="67"/>
        <v xml:space="preserve">Refrigeration </v>
      </c>
      <c r="AP204" s="5" t="s">
        <v>88</v>
      </c>
      <c r="AQ204" s="5" t="s">
        <v>25</v>
      </c>
      <c r="AR204" s="5" t="s">
        <v>26</v>
      </c>
      <c r="AS204" s="2">
        <f t="shared" si="51"/>
        <v>-0.63624383259406569</v>
      </c>
      <c r="AT204" s="2" t="str">
        <f t="shared" si="52"/>
        <v>NA</v>
      </c>
      <c r="AU204" s="2">
        <f t="shared" si="53"/>
        <v>-0.77684003965811677</v>
      </c>
      <c r="AV204" s="2" t="str">
        <f t="shared" si="54"/>
        <v>NA</v>
      </c>
      <c r="AW204" s="2">
        <f t="shared" si="55"/>
        <v>1.5321754224322692E-2</v>
      </c>
      <c r="AX204" s="2">
        <f t="shared" si="56"/>
        <v>-0.78595537158167339</v>
      </c>
      <c r="AY204" s="2">
        <f t="shared" si="57"/>
        <v>-4.0090535522968263E-2</v>
      </c>
      <c r="AZ204" s="2">
        <f t="shared" si="58"/>
        <v>0.99533489577800283</v>
      </c>
      <c r="BA204" s="2">
        <f t="shared" si="59"/>
        <v>-3.0217785279500697E-2</v>
      </c>
      <c r="BB204" s="2">
        <f t="shared" si="60"/>
        <v>-0.34382714942931358</v>
      </c>
      <c r="BC204" s="2">
        <f t="shared" si="61"/>
        <v>-0.35950748693752277</v>
      </c>
      <c r="BD204" s="2">
        <f t="shared" si="62"/>
        <v>-6.4843189727529449E-2</v>
      </c>
      <c r="BE204" s="2">
        <f t="shared" si="63"/>
        <v>-1</v>
      </c>
      <c r="BF204" s="2">
        <f t="shared" si="64"/>
        <v>1.5748869825047653</v>
      </c>
      <c r="BG204" s="2" t="str">
        <f>IFERROR(#REF!/#REF!-1,"NA")</f>
        <v>NA</v>
      </c>
    </row>
    <row r="205" spans="1:59" x14ac:dyDescent="0.2">
      <c r="A205" t="str">
        <f t="shared" si="65"/>
        <v/>
      </c>
      <c r="B205" t="str">
        <f t="shared" si="66"/>
        <v>CA2021 CPARefrigeration _Reach-in Refrigerator/Freezer</v>
      </c>
      <c r="C205" t="s">
        <v>118</v>
      </c>
      <c r="D205" t="s">
        <v>114</v>
      </c>
      <c r="E205" s="3" t="s">
        <v>89</v>
      </c>
      <c r="F205" s="3" t="s">
        <v>25</v>
      </c>
      <c r="G205" s="3" t="s">
        <v>27</v>
      </c>
      <c r="H205" s="7">
        <f>INDEX('Saturation Data'!I:I,MATCH('Intensity Data'!$B205,'Saturation Data'!$C:$C,0))*INDEX('UEC Data'!I:I,MATCH('Intensity Data'!$B205,'UEC Data'!$C:$C,0))</f>
        <v>7.5999999999999998E-2</v>
      </c>
      <c r="I205" s="7">
        <f>INDEX('Saturation Data'!J:J,MATCH('Intensity Data'!$B205,'Saturation Data'!$C:$C,0))*INDEX('UEC Data'!J:J,MATCH('Intensity Data'!$B205,'UEC Data'!$C:$C,0))</f>
        <v>0.33333333333333331</v>
      </c>
      <c r="J205" s="7">
        <f>INDEX('Saturation Data'!K:K,MATCH('Intensity Data'!$B205,'Saturation Data'!$C:$C,0))*INDEX('UEC Data'!K:K,MATCH('Intensity Data'!$B205,'UEC Data'!$C:$C,0))</f>
        <v>3.2242424242424246E-2</v>
      </c>
      <c r="K205" s="7">
        <f>INDEX('Saturation Data'!L:L,MATCH('Intensity Data'!$B205,'Saturation Data'!$C:$C,0))*INDEX('UEC Data'!L:L,MATCH('Intensity Data'!$B205,'UEC Data'!$C:$C,0))</f>
        <v>0.16285714285714284</v>
      </c>
      <c r="L205" s="7">
        <f>INDEX('Saturation Data'!M:M,MATCH('Intensity Data'!$B205,'Saturation Data'!$C:$C,0))*INDEX('UEC Data'!M:M,MATCH('Intensity Data'!$B205,'UEC Data'!$C:$C,0))</f>
        <v>0.22800000000000001</v>
      </c>
      <c r="M205" s="7">
        <f>INDEX('Saturation Data'!N:N,MATCH('Intensity Data'!$B205,'Saturation Data'!$C:$C,0))*INDEX('UEC Data'!N:N,MATCH('Intensity Data'!$B205,'UEC Data'!$C:$C,0))</f>
        <v>2.8692064365286747</v>
      </c>
      <c r="N205" s="7">
        <f>INDEX('Saturation Data'!O:O,MATCH('Intensity Data'!$B205,'Saturation Data'!$C:$C,0))*INDEX('UEC Data'!O:O,MATCH('Intensity Data'!$B205,'UEC Data'!$C:$C,0))</f>
        <v>7.9166666666666663E-2</v>
      </c>
      <c r="O205" s="7">
        <f>INDEX('Saturation Data'!P:P,MATCH('Intensity Data'!$B205,'Saturation Data'!$C:$C,0))*INDEX('UEC Data'!P:P,MATCH('Intensity Data'!$B205,'UEC Data'!$C:$C,0))</f>
        <v>0.10414518206299028</v>
      </c>
      <c r="P205" s="7">
        <f>INDEX('Saturation Data'!Q:Q,MATCH('Intensity Data'!$B205,'Saturation Data'!$C:$C,0))*INDEX('UEC Data'!Q:Q,MATCH('Intensity Data'!$B205,'UEC Data'!$C:$C,0))</f>
        <v>3.2153846153846158E-2</v>
      </c>
      <c r="Q205" s="7">
        <f>INDEX('Saturation Data'!R:R,MATCH('Intensity Data'!$B205,'Saturation Data'!$C:$C,0))*INDEX('UEC Data'!R:R,MATCH('Intensity Data'!$B205,'UEC Data'!$C:$C,0))</f>
        <v>0.28732653061224489</v>
      </c>
      <c r="R205" s="7">
        <f>INDEX('Saturation Data'!S:S,MATCH('Intensity Data'!$B205,'Saturation Data'!$C:$C,0))*INDEX('UEC Data'!S:S,MATCH('Intensity Data'!$B205,'UEC Data'!$C:$C,0))</f>
        <v>3.8E-3</v>
      </c>
      <c r="S205" s="7">
        <f>INDEX('Saturation Data'!T:T,MATCH('Intensity Data'!$B205,'Saturation Data'!$C:$C,0))*INDEX('UEC Data'!T:T,MATCH('Intensity Data'!$B205,'UEC Data'!$C:$C,0))</f>
        <v>3.8E-3</v>
      </c>
      <c r="T205" s="7">
        <f>INDEX('Saturation Data'!U:U,MATCH('Intensity Data'!$B205,'Saturation Data'!$C:$C,0))*INDEX('UEC Data'!U:U,MATCH('Intensity Data'!$B205,'UEC Data'!$C:$C,0))</f>
        <v>0.23888888888888887</v>
      </c>
      <c r="U205" s="7">
        <f>INDEX('Saturation Data'!V:V,MATCH('Intensity Data'!$B205,'Saturation Data'!$C:$C,0))*INDEX('UEC Data'!V:V,MATCH('Intensity Data'!$B205,'UEC Data'!$C:$C,0))</f>
        <v>0.10731724137931035</v>
      </c>
      <c r="V205" t="str">
        <f t="shared" si="67"/>
        <v xml:space="preserve">Refrigeration </v>
      </c>
      <c r="AP205" s="5" t="s">
        <v>89</v>
      </c>
      <c r="AQ205" s="5" t="s">
        <v>25</v>
      </c>
      <c r="AR205" s="5" t="s">
        <v>27</v>
      </c>
      <c r="AS205" s="2">
        <f t="shared" si="51"/>
        <v>16.029567696476796</v>
      </c>
      <c r="AT205" s="2">
        <f t="shared" si="52"/>
        <v>24.547015315849158</v>
      </c>
      <c r="AU205" s="2">
        <f t="shared" si="53"/>
        <v>1.9849804365117141</v>
      </c>
      <c r="AV205" s="2">
        <f t="shared" si="54"/>
        <v>64.644427556190635</v>
      </c>
      <c r="AW205" s="2">
        <f t="shared" si="55"/>
        <v>0.10115495065389291</v>
      </c>
      <c r="AX205" s="2">
        <f t="shared" si="56"/>
        <v>9.0206891767951074</v>
      </c>
      <c r="AY205" s="2">
        <f t="shared" si="57"/>
        <v>1.5679436112971978</v>
      </c>
      <c r="AZ205" s="2">
        <f t="shared" si="58"/>
        <v>9.6758141004538114</v>
      </c>
      <c r="BA205" s="2">
        <f t="shared" si="59"/>
        <v>0.29717756455183975</v>
      </c>
      <c r="BB205" s="2">
        <f t="shared" si="60"/>
        <v>16.11504645322448</v>
      </c>
      <c r="BC205" s="2">
        <f t="shared" si="61"/>
        <v>0.71344144199948167</v>
      </c>
      <c r="BD205" s="2">
        <f t="shared" si="62"/>
        <v>-0.72748088558414614</v>
      </c>
      <c r="BE205" s="2">
        <f t="shared" si="63"/>
        <v>71.313052562854196</v>
      </c>
      <c r="BF205" s="2">
        <f t="shared" si="64"/>
        <v>5.8883210565465234</v>
      </c>
      <c r="BG205" s="2" t="str">
        <f>IFERROR(#REF!/#REF!-1,"NA")</f>
        <v>NA</v>
      </c>
    </row>
    <row r="206" spans="1:59" x14ac:dyDescent="0.2">
      <c r="A206" t="str">
        <f t="shared" si="65"/>
        <v/>
      </c>
      <c r="B206" t="str">
        <f t="shared" si="66"/>
        <v>CA2021 CPARefrigeration _Glass Door Display</v>
      </c>
      <c r="C206" t="s">
        <v>118</v>
      </c>
      <c r="D206" t="s">
        <v>114</v>
      </c>
      <c r="E206" s="3" t="s">
        <v>90</v>
      </c>
      <c r="F206" s="3" t="s">
        <v>25</v>
      </c>
      <c r="G206" s="3" t="s">
        <v>28</v>
      </c>
      <c r="H206" s="7">
        <f>INDEX('Saturation Data'!I:I,MATCH('Intensity Data'!$B206,'Saturation Data'!$C:$C,0))*INDEX('UEC Data'!I:I,MATCH('Intensity Data'!$B206,'UEC Data'!$C:$C,0))</f>
        <v>8.6245714285714287E-2</v>
      </c>
      <c r="I206" s="7">
        <f>INDEX('Saturation Data'!J:J,MATCH('Intensity Data'!$B206,'Saturation Data'!$C:$C,0))*INDEX('UEC Data'!J:J,MATCH('Intensity Data'!$B206,'UEC Data'!$C:$C,0))</f>
        <v>0</v>
      </c>
      <c r="J206" s="7">
        <f>INDEX('Saturation Data'!K:K,MATCH('Intensity Data'!$B206,'Saturation Data'!$C:$C,0))*INDEX('UEC Data'!K:K,MATCH('Intensity Data'!$B206,'UEC Data'!$C:$C,0))</f>
        <v>0.38621818181818179</v>
      </c>
      <c r="K206" s="7">
        <f>INDEX('Saturation Data'!L:L,MATCH('Intensity Data'!$B206,'Saturation Data'!$C:$C,0))*INDEX('UEC Data'!L:L,MATCH('Intensity Data'!$B206,'UEC Data'!$C:$C,0))</f>
        <v>8.3571428571428574E-2</v>
      </c>
      <c r="L206" s="7">
        <f>INDEX('Saturation Data'!M:M,MATCH('Intensity Data'!$B206,'Saturation Data'!$C:$C,0))*INDEX('UEC Data'!M:M,MATCH('Intensity Data'!$B206,'UEC Data'!$C:$C,0))</f>
        <v>5.7942857142857143E-2</v>
      </c>
      <c r="M206" s="7">
        <f>INDEX('Saturation Data'!N:N,MATCH('Intensity Data'!$B206,'Saturation Data'!$C:$C,0))*INDEX('UEC Data'!N:N,MATCH('Intensity Data'!$B206,'UEC Data'!$C:$C,0))</f>
        <v>10.09390909090909</v>
      </c>
      <c r="N206" s="7">
        <f>INDEX('Saturation Data'!O:O,MATCH('Intensity Data'!$B206,'Saturation Data'!$C:$C,0))*INDEX('UEC Data'!O:O,MATCH('Intensity Data'!$B206,'UEC Data'!$C:$C,0))</f>
        <v>6.0866380152549783E-2</v>
      </c>
      <c r="O206" s="7">
        <f>INDEX('Saturation Data'!P:P,MATCH('Intensity Data'!$B206,'Saturation Data'!$C:$C,0))*INDEX('UEC Data'!P:P,MATCH('Intensity Data'!$B206,'UEC Data'!$C:$C,0))</f>
        <v>5.3200000000000004E-2</v>
      </c>
      <c r="P206" s="7">
        <f>INDEX('Saturation Data'!Q:Q,MATCH('Intensity Data'!$B206,'Saturation Data'!$C:$C,0))*INDEX('UEC Data'!Q:Q,MATCH('Intensity Data'!$B206,'UEC Data'!$C:$C,0))</f>
        <v>6.5700000000000008E-2</v>
      </c>
      <c r="Q206" s="7">
        <f>INDEX('Saturation Data'!R:R,MATCH('Intensity Data'!$B206,'Saturation Data'!$C:$C,0))*INDEX('UEC Data'!R:R,MATCH('Intensity Data'!$B206,'UEC Data'!$C:$C,0))</f>
        <v>9.3759183673469373E-2</v>
      </c>
      <c r="R206" s="7">
        <f>INDEX('Saturation Data'!S:S,MATCH('Intensity Data'!$B206,'Saturation Data'!$C:$C,0))*INDEX('UEC Data'!S:S,MATCH('Intensity Data'!$B206,'UEC Data'!$C:$C,0))</f>
        <v>1.9695000000000001E-2</v>
      </c>
      <c r="S206" s="7">
        <f>INDEX('Saturation Data'!T:T,MATCH('Intensity Data'!$B206,'Saturation Data'!$C:$C,0))*INDEX('UEC Data'!T:T,MATCH('Intensity Data'!$B206,'UEC Data'!$C:$C,0))</f>
        <v>1.9695000000000001E-2</v>
      </c>
      <c r="T206" s="7">
        <f>INDEX('Saturation Data'!U:U,MATCH('Intensity Data'!$B206,'Saturation Data'!$C:$C,0))*INDEX('UEC Data'!U:U,MATCH('Intensity Data'!$B206,'UEC Data'!$C:$C,0))</f>
        <v>0</v>
      </c>
      <c r="U206" s="7">
        <f>INDEX('Saturation Data'!V:V,MATCH('Intensity Data'!$B206,'Saturation Data'!$C:$C,0))*INDEX('UEC Data'!V:V,MATCH('Intensity Data'!$B206,'UEC Data'!$C:$C,0))</f>
        <v>3.1468965517241376E-2</v>
      </c>
      <c r="V206" t="str">
        <f t="shared" si="67"/>
        <v xml:space="preserve">Refrigeration </v>
      </c>
      <c r="AP206" s="5" t="s">
        <v>90</v>
      </c>
      <c r="AQ206" s="5" t="s">
        <v>25</v>
      </c>
      <c r="AR206" s="5" t="s">
        <v>28</v>
      </c>
      <c r="AS206" s="2">
        <f t="shared" si="51"/>
        <v>2.4059135392953594</v>
      </c>
      <c r="AT206" s="2" t="str">
        <f t="shared" si="52"/>
        <v>NA</v>
      </c>
      <c r="AU206" s="2">
        <f t="shared" si="53"/>
        <v>4.9699608730234281</v>
      </c>
      <c r="AV206" s="2">
        <f t="shared" si="54"/>
        <v>31.822213778095318</v>
      </c>
      <c r="AW206" s="2">
        <f t="shared" si="55"/>
        <v>-0.26589669956407136</v>
      </c>
      <c r="AX206" s="2">
        <f t="shared" si="56"/>
        <v>2.0062067530385317</v>
      </c>
      <c r="AY206" s="2">
        <f t="shared" si="57"/>
        <v>6.3998856742864429E-2</v>
      </c>
      <c r="AZ206" s="2">
        <f t="shared" si="58"/>
        <v>4.3379070502269066</v>
      </c>
      <c r="BA206" s="2">
        <f t="shared" si="59"/>
        <v>1.5943551291036795</v>
      </c>
      <c r="BB206" s="2">
        <f t="shared" si="60"/>
        <v>0.75538937981789522</v>
      </c>
      <c r="BC206" s="2">
        <f t="shared" si="61"/>
        <v>0.71344144199948167</v>
      </c>
      <c r="BD206" s="2">
        <f t="shared" si="62"/>
        <v>-0.72748088558414614</v>
      </c>
      <c r="BE206" s="2">
        <f t="shared" si="63"/>
        <v>-1</v>
      </c>
      <c r="BF206" s="2">
        <f t="shared" si="64"/>
        <v>5.8883210565465225</v>
      </c>
      <c r="BG206" s="2" t="str">
        <f>IFERROR(#REF!/#REF!-1,"NA")</f>
        <v>NA</v>
      </c>
    </row>
    <row r="207" spans="1:59" x14ac:dyDescent="0.2">
      <c r="A207" t="str">
        <f t="shared" si="65"/>
        <v/>
      </c>
      <c r="B207" t="str">
        <f t="shared" si="66"/>
        <v>CA2021 CPARefrigeration _Open Display Case</v>
      </c>
      <c r="C207" t="s">
        <v>118</v>
      </c>
      <c r="D207" t="s">
        <v>114</v>
      </c>
      <c r="E207" s="3" t="s">
        <v>91</v>
      </c>
      <c r="F207" s="3" t="s">
        <v>25</v>
      </c>
      <c r="G207" s="3" t="s">
        <v>29</v>
      </c>
      <c r="H207" s="7">
        <f>INDEX('Saturation Data'!I:I,MATCH('Intensity Data'!$B207,'Saturation Data'!$C:$C,0))*INDEX('UEC Data'!I:I,MATCH('Intensity Data'!$B207,'UEC Data'!$C:$C,0))</f>
        <v>0.19847571428571431</v>
      </c>
      <c r="I207" s="7">
        <f>INDEX('Saturation Data'!J:J,MATCH('Intensity Data'!$B207,'Saturation Data'!$C:$C,0))*INDEX('UEC Data'!J:J,MATCH('Intensity Data'!$B207,'UEC Data'!$C:$C,0))</f>
        <v>0</v>
      </c>
      <c r="J207" s="7">
        <f>INDEX('Saturation Data'!K:K,MATCH('Intensity Data'!$B207,'Saturation Data'!$C:$C,0))*INDEX('UEC Data'!K:K,MATCH('Intensity Data'!$B207,'UEC Data'!$C:$C,0))</f>
        <v>0.49772630303030302</v>
      </c>
      <c r="K207" s="7">
        <f>INDEX('Saturation Data'!L:L,MATCH('Intensity Data'!$B207,'Saturation Data'!$C:$C,0))*INDEX('UEC Data'!L:L,MATCH('Intensity Data'!$B207,'UEC Data'!$C:$C,0))</f>
        <v>0.13462499999999999</v>
      </c>
      <c r="L207" s="7">
        <f>INDEX('Saturation Data'!M:M,MATCH('Intensity Data'!$B207,'Saturation Data'!$C:$C,0))*INDEX('UEC Data'!M:M,MATCH('Intensity Data'!$B207,'UEC Data'!$C:$C,0))</f>
        <v>0.37335999999999997</v>
      </c>
      <c r="M207" s="7">
        <f>INDEX('Saturation Data'!N:N,MATCH('Intensity Data'!$B207,'Saturation Data'!$C:$C,0))*INDEX('UEC Data'!N:N,MATCH('Intensity Data'!$B207,'UEC Data'!$C:$C,0))</f>
        <v>10.84016818181818</v>
      </c>
      <c r="N207" s="7">
        <f>INDEX('Saturation Data'!O:O,MATCH('Intensity Data'!$B207,'Saturation Data'!$C:$C,0))*INDEX('UEC Data'!O:O,MATCH('Intensity Data'!$B207,'UEC Data'!$C:$C,0))</f>
        <v>0.1960989914402021</v>
      </c>
      <c r="O207" s="7">
        <f>INDEX('Saturation Data'!P:P,MATCH('Intensity Data'!$B207,'Saturation Data'!$C:$C,0))*INDEX('UEC Data'!P:P,MATCH('Intensity Data'!$B207,'UEC Data'!$C:$C,0))</f>
        <v>8.5699743589743596E-2</v>
      </c>
      <c r="P207" s="7">
        <f>INDEX('Saturation Data'!Q:Q,MATCH('Intensity Data'!$B207,'Saturation Data'!$C:$C,0))*INDEX('UEC Data'!Q:Q,MATCH('Intensity Data'!$B207,'UEC Data'!$C:$C,0))</f>
        <v>0.21167192307692309</v>
      </c>
      <c r="Q207" s="7">
        <f>INDEX('Saturation Data'!R:R,MATCH('Intensity Data'!$B207,'Saturation Data'!$C:$C,0))*INDEX('UEC Data'!R:R,MATCH('Intensity Data'!$B207,'UEC Data'!$C:$C,0))</f>
        <v>0.15103642857142857</v>
      </c>
      <c r="R207" s="7">
        <f>INDEX('Saturation Data'!S:S,MATCH('Intensity Data'!$B207,'Saturation Data'!$C:$C,0))*INDEX('UEC Data'!S:S,MATCH('Intensity Data'!$B207,'UEC Data'!$C:$C,0))</f>
        <v>0.15863312500000001</v>
      </c>
      <c r="S207" s="7">
        <f>INDEX('Saturation Data'!T:T,MATCH('Intensity Data'!$B207,'Saturation Data'!$C:$C,0))*INDEX('UEC Data'!T:T,MATCH('Intensity Data'!$B207,'UEC Data'!$C:$C,0))</f>
        <v>6.3453250000000003E-2</v>
      </c>
      <c r="T207" s="7">
        <f>INDEX('Saturation Data'!U:U,MATCH('Intensity Data'!$B207,'Saturation Data'!$C:$C,0))*INDEX('UEC Data'!U:U,MATCH('Intensity Data'!$B207,'UEC Data'!$C:$C,0))</f>
        <v>0</v>
      </c>
      <c r="U207" s="7">
        <f>INDEX('Saturation Data'!V:V,MATCH('Intensity Data'!$B207,'Saturation Data'!$C:$C,0))*INDEX('UEC Data'!V:V,MATCH('Intensity Data'!$B207,'UEC Data'!$C:$C,0))</f>
        <v>0.10138655172413794</v>
      </c>
      <c r="V207" t="str">
        <f t="shared" si="67"/>
        <v xml:space="preserve">Refrigeration </v>
      </c>
      <c r="AP207" s="5" t="s">
        <v>91</v>
      </c>
      <c r="AQ207" s="5" t="s">
        <v>25</v>
      </c>
      <c r="AR207" s="5" t="s">
        <v>29</v>
      </c>
      <c r="AS207" s="2">
        <f t="shared" si="51"/>
        <v>0.32232011139749361</v>
      </c>
      <c r="AT207" s="2" t="str">
        <f t="shared" si="52"/>
        <v>NA</v>
      </c>
      <c r="AU207" s="2">
        <f t="shared" si="53"/>
        <v>0.29796354837633565</v>
      </c>
      <c r="AV207" s="2">
        <f t="shared" si="54"/>
        <v>7.9200829718771413</v>
      </c>
      <c r="AW207" s="2">
        <f t="shared" si="55"/>
        <v>-0.20197188476208483</v>
      </c>
      <c r="AX207" s="2">
        <f t="shared" si="56"/>
        <v>-0.45533607515494867</v>
      </c>
      <c r="AY207" s="2">
        <f t="shared" si="57"/>
        <v>-0.42167471406436396</v>
      </c>
      <c r="AZ207" s="2">
        <f t="shared" si="58"/>
        <v>0.45068136190035646</v>
      </c>
      <c r="BA207" s="2">
        <f t="shared" si="59"/>
        <v>0.41013419549196395</v>
      </c>
      <c r="BB207" s="2">
        <f t="shared" si="60"/>
        <v>-0.52293836662603588</v>
      </c>
      <c r="BC207" s="2">
        <f t="shared" si="61"/>
        <v>1.3283072758925778</v>
      </c>
      <c r="BD207" s="2">
        <f t="shared" si="62"/>
        <v>-0.85187512771401119</v>
      </c>
      <c r="BE207" s="2">
        <f t="shared" si="63"/>
        <v>-1</v>
      </c>
      <c r="BF207" s="2">
        <f t="shared" si="64"/>
        <v>2.7440738017695665</v>
      </c>
      <c r="BG207" s="2" t="str">
        <f>IFERROR(#REF!/#REF!-1,"NA")</f>
        <v>NA</v>
      </c>
    </row>
    <row r="208" spans="1:59" x14ac:dyDescent="0.2">
      <c r="A208" t="str">
        <f t="shared" si="65"/>
        <v/>
      </c>
      <c r="B208" t="str">
        <f t="shared" si="66"/>
        <v>CA2021 CPARefrigeration _Icemaker</v>
      </c>
      <c r="C208" t="s">
        <v>118</v>
      </c>
      <c r="D208" t="s">
        <v>114</v>
      </c>
      <c r="E208" s="3" t="s">
        <v>92</v>
      </c>
      <c r="F208" s="3" t="s">
        <v>25</v>
      </c>
      <c r="G208" s="3" t="s">
        <v>30</v>
      </c>
      <c r="H208" s="7">
        <f>INDEX('Saturation Data'!I:I,MATCH('Intensity Data'!$B208,'Saturation Data'!$C:$C,0))*INDEX('UEC Data'!I:I,MATCH('Intensity Data'!$B208,'UEC Data'!$C:$C,0))</f>
        <v>2.341397551020408E-2</v>
      </c>
      <c r="I208" s="7">
        <f>INDEX('Saturation Data'!J:J,MATCH('Intensity Data'!$B208,'Saturation Data'!$C:$C,0))*INDEX('UEC Data'!J:J,MATCH('Intensity Data'!$B208,'UEC Data'!$C:$C,0))</f>
        <v>0.16289399999999998</v>
      </c>
      <c r="J208" s="7">
        <f>INDEX('Saturation Data'!K:K,MATCH('Intensity Data'!$B208,'Saturation Data'!$C:$C,0))*INDEX('UEC Data'!K:K,MATCH('Intensity Data'!$B208,'UEC Data'!$C:$C,0))</f>
        <v>7.1003587878787883E-2</v>
      </c>
      <c r="K208" s="7">
        <f>INDEX('Saturation Data'!L:L,MATCH('Intensity Data'!$B208,'Saturation Data'!$C:$C,0))*INDEX('UEC Data'!L:L,MATCH('Intensity Data'!$B208,'UEC Data'!$C:$C,0))</f>
        <v>6.5157599999999996E-2</v>
      </c>
      <c r="L208" s="7">
        <f>INDEX('Saturation Data'!M:M,MATCH('Intensity Data'!$B208,'Saturation Data'!$C:$C,0))*INDEX('UEC Data'!M:M,MATCH('Intensity Data'!$B208,'UEC Data'!$C:$C,0))</f>
        <v>3.5517279999999998</v>
      </c>
      <c r="M208" s="7">
        <f>INDEX('Saturation Data'!N:N,MATCH('Intensity Data'!$B208,'Saturation Data'!$C:$C,0))*INDEX('UEC Data'!N:N,MATCH('Intensity Data'!$B208,'UEC Data'!$C:$C,0))</f>
        <v>1.1486785454545454</v>
      </c>
      <c r="N208" s="7">
        <f>INDEX('Saturation Data'!O:O,MATCH('Intensity Data'!$B208,'Saturation Data'!$C:$C,0))*INDEX('UEC Data'!O:O,MATCH('Intensity Data'!$B208,'UEC Data'!$C:$C,0))</f>
        <v>0.22658183940238233</v>
      </c>
      <c r="O208" s="7">
        <f>INDEX('Saturation Data'!P:P,MATCH('Intensity Data'!$B208,'Saturation Data'!$C:$C,0))*INDEX('UEC Data'!P:P,MATCH('Intensity Data'!$B208,'UEC Data'!$C:$C,0))</f>
        <v>4.35694358974359E-2</v>
      </c>
      <c r="P208" s="7">
        <f>INDEX('Saturation Data'!Q:Q,MATCH('Intensity Data'!$B208,'Saturation Data'!$C:$C,0))*INDEX('UEC Data'!Q:Q,MATCH('Intensity Data'!$B208,'UEC Data'!$C:$C,0))</f>
        <v>0.10761323076923077</v>
      </c>
      <c r="Q208" s="7">
        <f>INDEX('Saturation Data'!R:R,MATCH('Intensity Data'!$B208,'Saturation Data'!$C:$C,0))*INDEX('UEC Data'!R:R,MATCH('Intensity Data'!$B208,'UEC Data'!$C:$C,0))</f>
        <v>0.23035910204081633</v>
      </c>
      <c r="R208" s="7">
        <f>INDEX('Saturation Data'!S:S,MATCH('Intensity Data'!$B208,'Saturation Data'!$C:$C,0))*INDEX('UEC Data'!S:S,MATCH('Intensity Data'!$B208,'UEC Data'!$C:$C,0))</f>
        <v>3.2259400000000001E-2</v>
      </c>
      <c r="S208" s="7">
        <f>INDEX('Saturation Data'!T:T,MATCH('Intensity Data'!$B208,'Saturation Data'!$C:$C,0))*INDEX('UEC Data'!T:T,MATCH('Intensity Data'!$B208,'UEC Data'!$C:$C,0))</f>
        <v>0.29288980000000003</v>
      </c>
      <c r="T208" s="7">
        <f>INDEX('Saturation Data'!U:U,MATCH('Intensity Data'!$B208,'Saturation Data'!$C:$C,0))*INDEX('UEC Data'!U:U,MATCH('Intensity Data'!$B208,'UEC Data'!$C:$C,0))</f>
        <v>0.23348139999999998</v>
      </c>
      <c r="U208" s="7">
        <f>INDEX('Saturation Data'!V:V,MATCH('Intensity Data'!$B208,'Saturation Data'!$C:$C,0))*INDEX('UEC Data'!V:V,MATCH('Intensity Data'!$B208,'UEC Data'!$C:$C,0))</f>
        <v>0.32287507199999999</v>
      </c>
      <c r="V208" t="str">
        <f t="shared" si="67"/>
        <v xml:space="preserve">Refrigeration </v>
      </c>
      <c r="AP208" s="5" t="s">
        <v>92</v>
      </c>
      <c r="AQ208" s="5" t="s">
        <v>25</v>
      </c>
      <c r="AR208" s="5" t="s">
        <v>30</v>
      </c>
      <c r="AS208" s="2">
        <f t="shared" si="51"/>
        <v>-2.6881845915611713E-2</v>
      </c>
      <c r="AT208" s="2">
        <f t="shared" si="52"/>
        <v>11.773507657924576</v>
      </c>
      <c r="AU208" s="2">
        <f t="shared" si="53"/>
        <v>-0.4776284236104501</v>
      </c>
      <c r="AV208" s="2">
        <f t="shared" si="54"/>
        <v>7.2055534445238312</v>
      </c>
      <c r="AW208" s="2">
        <f t="shared" si="55"/>
        <v>0.46820660087185728</v>
      </c>
      <c r="AX208" s="2">
        <f t="shared" si="56"/>
        <v>3.0082756707180431</v>
      </c>
      <c r="AY208" s="2">
        <f t="shared" si="57"/>
        <v>0.20908960993507342</v>
      </c>
      <c r="AZ208" s="2">
        <f t="shared" si="58"/>
        <v>0.33447676255672665</v>
      </c>
      <c r="BA208" s="2">
        <f t="shared" si="59"/>
        <v>0.29717756455183975</v>
      </c>
      <c r="BB208" s="2">
        <f t="shared" si="60"/>
        <v>1.6330840697268432</v>
      </c>
      <c r="BC208" s="2">
        <f t="shared" si="61"/>
        <v>0.71344144199948167</v>
      </c>
      <c r="BD208" s="2">
        <f t="shared" si="62"/>
        <v>-0.72748088558414614</v>
      </c>
      <c r="BE208" s="2">
        <f t="shared" si="63"/>
        <v>114.41163189031529</v>
      </c>
      <c r="BF208" s="2">
        <f t="shared" si="64"/>
        <v>5.8883210565465225</v>
      </c>
      <c r="BG208" s="2" t="str">
        <f>IFERROR(#REF!/#REF!-1,"NA")</f>
        <v>NA</v>
      </c>
    </row>
    <row r="209" spans="1:59" x14ac:dyDescent="0.2">
      <c r="A209" t="str">
        <f t="shared" si="65"/>
        <v/>
      </c>
      <c r="B209" t="str">
        <f t="shared" si="66"/>
        <v>CA2021 CPARefrigeration _Vending Machine</v>
      </c>
      <c r="C209" t="s">
        <v>118</v>
      </c>
      <c r="D209" t="s">
        <v>114</v>
      </c>
      <c r="E209" s="3" t="s">
        <v>93</v>
      </c>
      <c r="F209" s="3" t="s">
        <v>25</v>
      </c>
      <c r="G209" s="3" t="s">
        <v>31</v>
      </c>
      <c r="H209" s="7">
        <f>INDEX('Saturation Data'!I:I,MATCH('Intensity Data'!$B209,'Saturation Data'!$C:$C,0))*INDEX('UEC Data'!I:I,MATCH('Intensity Data'!$B209,'UEC Data'!$C:$C,0))</f>
        <v>1.859226530612245E-2</v>
      </c>
      <c r="I209" s="7">
        <f>INDEX('Saturation Data'!J:J,MATCH('Intensity Data'!$B209,'Saturation Data'!$C:$C,0))*INDEX('UEC Data'!J:J,MATCH('Intensity Data'!$B209,'UEC Data'!$C:$C,0))</f>
        <v>5.1739499999999994E-2</v>
      </c>
      <c r="J209" s="7">
        <f>INDEX('Saturation Data'!K:K,MATCH('Intensity Data'!$B209,'Saturation Data'!$C:$C,0))*INDEX('UEC Data'!K:K,MATCH('Intensity Data'!$B209,'UEC Data'!$C:$C,0))</f>
        <v>3.2218060606060604E-2</v>
      </c>
      <c r="K209" s="7">
        <f>INDEX('Saturation Data'!L:L,MATCH('Intensity Data'!$B209,'Saturation Data'!$C:$C,0))*INDEX('UEC Data'!L:L,MATCH('Intensity Data'!$B209,'UEC Data'!$C:$C,0))</f>
        <v>8.2783199999999987E-2</v>
      </c>
      <c r="L209" s="7">
        <f>INDEX('Saturation Data'!M:M,MATCH('Intensity Data'!$B209,'Saturation Data'!$C:$C,0))*INDEX('UEC Data'!M:M,MATCH('Intensity Data'!$B209,'UEC Data'!$C:$C,0))</f>
        <v>0.56406200000000006</v>
      </c>
      <c r="M209" s="7">
        <f>INDEX('Saturation Data'!N:N,MATCH('Intensity Data'!$B209,'Saturation Data'!$C:$C,0))*INDEX('UEC Data'!N:N,MATCH('Intensity Data'!$B209,'UEC Data'!$C:$C,0))</f>
        <v>0.72970218181818181</v>
      </c>
      <c r="N209" s="7">
        <f>INDEX('Saturation Data'!O:O,MATCH('Intensity Data'!$B209,'Saturation Data'!$C:$C,0))*INDEX('UEC Data'!O:O,MATCH('Intensity Data'!$B209,'UEC Data'!$C:$C,0))</f>
        <v>7.1968464644244473E-2</v>
      </c>
      <c r="O209" s="7">
        <f>INDEX('Saturation Data'!P:P,MATCH('Intensity Data'!$B209,'Saturation Data'!$C:$C,0))*INDEX('UEC Data'!P:P,MATCH('Intensity Data'!$B209,'UEC Data'!$C:$C,0))</f>
        <v>0.12454938461538462</v>
      </c>
      <c r="P209" s="7">
        <f>INDEX('Saturation Data'!Q:Q,MATCH('Intensity Data'!$B209,'Saturation Data'!$C:$C,0))*INDEX('UEC Data'!Q:Q,MATCH('Intensity Data'!$B209,'UEC Data'!$C:$C,0))</f>
        <v>5.1271269230769238E-2</v>
      </c>
      <c r="Q209" s="7">
        <f>INDEX('Saturation Data'!R:R,MATCH('Intensity Data'!$B209,'Saturation Data'!$C:$C,0))*INDEX('UEC Data'!R:R,MATCH('Intensity Data'!$B209,'UEC Data'!$C:$C,0))</f>
        <v>0.12194704081632653</v>
      </c>
      <c r="R209" s="7">
        <f>INDEX('Saturation Data'!S:S,MATCH('Intensity Data'!$B209,'Saturation Data'!$C:$C,0))*INDEX('UEC Data'!S:S,MATCH('Intensity Data'!$B209,'UEC Data'!$C:$C,0))</f>
        <v>5.123225E-2</v>
      </c>
      <c r="S209" s="7">
        <f>INDEX('Saturation Data'!T:T,MATCH('Intensity Data'!$B209,'Saturation Data'!$C:$C,0))*INDEX('UEC Data'!T:T,MATCH('Intensity Data'!$B209,'UEC Data'!$C:$C,0))</f>
        <v>9.3029650000000005E-2</v>
      </c>
      <c r="T209" s="7">
        <f>INDEX('Saturation Data'!U:U,MATCH('Intensity Data'!$B209,'Saturation Data'!$C:$C,0))*INDEX('UEC Data'!U:U,MATCH('Intensity Data'!$B209,'UEC Data'!$C:$C,0))</f>
        <v>7.4159950000000002E-2</v>
      </c>
      <c r="U209" s="7">
        <f>INDEX('Saturation Data'!V:V,MATCH('Intensity Data'!$B209,'Saturation Data'!$C:$C,0))*INDEX('UEC Data'!V:V,MATCH('Intensity Data'!$B209,'UEC Data'!$C:$C,0))</f>
        <v>0.102553776</v>
      </c>
      <c r="V209" t="str">
        <f t="shared" si="67"/>
        <v xml:space="preserve">Refrigeration </v>
      </c>
      <c r="AP209" s="5" t="s">
        <v>93</v>
      </c>
      <c r="AQ209" s="5" t="s">
        <v>25</v>
      </c>
      <c r="AR209" s="5" t="s">
        <v>31</v>
      </c>
      <c r="AS209" s="2">
        <f t="shared" si="51"/>
        <v>-0.17730969390115647</v>
      </c>
      <c r="AT209" s="2">
        <f t="shared" si="52"/>
        <v>7.6391490126429886</v>
      </c>
      <c r="AU209" s="2">
        <f t="shared" si="53"/>
        <v>-0.4952895578598111</v>
      </c>
      <c r="AV209" s="2">
        <f t="shared" si="54"/>
        <v>21.198757251918465</v>
      </c>
      <c r="AW209" s="2">
        <f t="shared" si="55"/>
        <v>-0.5035014678051668</v>
      </c>
      <c r="AX209" s="2">
        <f t="shared" si="56"/>
        <v>1.7109304452956366</v>
      </c>
      <c r="AY209" s="2">
        <f t="shared" si="57"/>
        <v>-0.18225239381391201</v>
      </c>
      <c r="AZ209" s="2">
        <f t="shared" si="58"/>
        <v>7.1229600536827942</v>
      </c>
      <c r="BA209" s="2">
        <f t="shared" si="59"/>
        <v>0.31598663923784143</v>
      </c>
      <c r="BB209" s="2">
        <f t="shared" si="60"/>
        <v>0.48403543818771233</v>
      </c>
      <c r="BC209" s="2">
        <f t="shared" si="61"/>
        <v>4.7942878096949144</v>
      </c>
      <c r="BD209" s="2">
        <f t="shared" si="62"/>
        <v>-0.81568623895007741</v>
      </c>
      <c r="BE209" s="2">
        <f t="shared" si="63"/>
        <v>77.056733701816597</v>
      </c>
      <c r="BF209" s="2">
        <f t="shared" si="64"/>
        <v>1.3294005706221492</v>
      </c>
      <c r="BG209" s="2" t="str">
        <f>IFERROR(#REF!/#REF!-1,"NA")</f>
        <v>NA</v>
      </c>
    </row>
    <row r="210" spans="1:59" x14ac:dyDescent="0.2">
      <c r="A210" t="str">
        <f t="shared" si="65"/>
        <v/>
      </c>
      <c r="B210" t="str">
        <f t="shared" si="66"/>
        <v>CA2021 CPAFood Preparation_Oven</v>
      </c>
      <c r="C210" t="s">
        <v>118</v>
      </c>
      <c r="D210" t="s">
        <v>114</v>
      </c>
      <c r="E210" s="3" t="s">
        <v>94</v>
      </c>
      <c r="F210" s="3" t="s">
        <v>32</v>
      </c>
      <c r="G210" s="3" t="s">
        <v>33</v>
      </c>
      <c r="H210" s="7">
        <f>INDEX('Saturation Data'!I:I,MATCH('Intensity Data'!$B210,'Saturation Data'!$C:$C,0))*INDEX('UEC Data'!I:I,MATCH('Intensity Data'!$B210,'UEC Data'!$C:$C,0))</f>
        <v>3.2485469387755102E-2</v>
      </c>
      <c r="I210" s="7">
        <f>INDEX('Saturation Data'!J:J,MATCH('Intensity Data'!$B210,'Saturation Data'!$C:$C,0))*INDEX('UEC Data'!J:J,MATCH('Intensity Data'!$B210,'UEC Data'!$C:$C,0))</f>
        <v>1.9787371920000001E-2</v>
      </c>
      <c r="J210" s="7">
        <f>INDEX('Saturation Data'!K:K,MATCH('Intensity Data'!$B210,'Saturation Data'!$C:$C,0))*INDEX('UEC Data'!K:K,MATCH('Intensity Data'!$B210,'UEC Data'!$C:$C,0))</f>
        <v>5.7181585454545457E-2</v>
      </c>
      <c r="K210" s="7">
        <f>INDEX('Saturation Data'!L:L,MATCH('Intensity Data'!$B210,'Saturation Data'!$C:$C,0))*INDEX('UEC Data'!L:L,MATCH('Intensity Data'!$B210,'UEC Data'!$C:$C,0))</f>
        <v>4.3971937600000002E-3</v>
      </c>
      <c r="L210" s="7">
        <f>INDEX('Saturation Data'!M:M,MATCH('Intensity Data'!$B210,'Saturation Data'!$C:$C,0))*INDEX('UEC Data'!M:M,MATCH('Intensity Data'!$B210,'UEC Data'!$C:$C,0))</f>
        <v>0.72353999999999996</v>
      </c>
      <c r="M210" s="7">
        <f>INDEX('Saturation Data'!N:N,MATCH('Intensity Data'!$B210,'Saturation Data'!$C:$C,0))*INDEX('UEC Data'!N:N,MATCH('Intensity Data'!$B210,'UEC Data'!$C:$C,0))</f>
        <v>8.8633649999999994E-2</v>
      </c>
      <c r="N210" s="7">
        <f>INDEX('Saturation Data'!O:O,MATCH('Intensity Data'!$B210,'Saturation Data'!$C:$C,0))*INDEX('UEC Data'!O:O,MATCH('Intensity Data'!$B210,'UEC Data'!$C:$C,0))</f>
        <v>0.13938495641666665</v>
      </c>
      <c r="O210" s="7">
        <f>INDEX('Saturation Data'!P:P,MATCH('Intensity Data'!$B210,'Saturation Data'!$C:$C,0))*INDEX('UEC Data'!P:P,MATCH('Intensity Data'!$B210,'UEC Data'!$C:$C,0))</f>
        <v>5.3369868793846149E-2</v>
      </c>
      <c r="P210" s="7">
        <f>INDEX('Saturation Data'!Q:Q,MATCH('Intensity Data'!$B210,'Saturation Data'!$C:$C,0))*INDEX('UEC Data'!Q:Q,MATCH('Intensity Data'!$B210,'UEC Data'!$C:$C,0))</f>
        <v>3.9817519338461532E-2</v>
      </c>
      <c r="Q210" s="7">
        <f>INDEX('Saturation Data'!R:R,MATCH('Intensity Data'!$B210,'Saturation Data'!$C:$C,0))*INDEX('UEC Data'!R:R,MATCH('Intensity Data'!$B210,'UEC Data'!$C:$C,0))</f>
        <v>7.132037142857145E-2</v>
      </c>
      <c r="R210" s="7">
        <f>INDEX('Saturation Data'!S:S,MATCH('Intensity Data'!$B210,'Saturation Data'!$C:$C,0))*INDEX('UEC Data'!S:S,MATCH('Intensity Data'!$B210,'UEC Data'!$C:$C,0))</f>
        <v>4.0999394099999996E-3</v>
      </c>
      <c r="S210" s="7">
        <f>INDEX('Saturation Data'!T:T,MATCH('Intensity Data'!$B210,'Saturation Data'!$C:$C,0))*INDEX('UEC Data'!T:T,MATCH('Intensity Data'!$B210,'UEC Data'!$C:$C,0))</f>
        <v>9.8494535480000006E-3</v>
      </c>
      <c r="T210" s="7">
        <f>INDEX('Saturation Data'!U:U,MATCH('Intensity Data'!$B210,'Saturation Data'!$C:$C,0))*INDEX('UEC Data'!U:U,MATCH('Intensity Data'!$B210,'UEC Data'!$C:$C,0))</f>
        <v>2.0520237546666667E-2</v>
      </c>
      <c r="U210" s="7">
        <f>INDEX('Saturation Data'!V:V,MATCH('Intensity Data'!$B210,'Saturation Data'!$C:$C,0))*INDEX('UEC Data'!V:V,MATCH('Intensity Data'!$B210,'UEC Data'!$C:$C,0))</f>
        <v>4.8369131360000012E-2</v>
      </c>
      <c r="V210" t="str">
        <f t="shared" si="67"/>
        <v>Food Preparation</v>
      </c>
      <c r="AP210" s="5" t="s">
        <v>94</v>
      </c>
      <c r="AQ210" s="5" t="s">
        <v>32</v>
      </c>
      <c r="AR210" s="5" t="s">
        <v>33</v>
      </c>
      <c r="AS210" s="2">
        <f t="shared" si="51"/>
        <v>-0.44273601097000692</v>
      </c>
      <c r="AT210" s="2">
        <f t="shared" si="52"/>
        <v>1.9017900962568812</v>
      </c>
      <c r="AU210" s="2">
        <f t="shared" si="53"/>
        <v>-0.27747773763763428</v>
      </c>
      <c r="AV210" s="2">
        <f t="shared" si="54"/>
        <v>-0.3551577563873598</v>
      </c>
      <c r="AW210" s="2">
        <f t="shared" si="55"/>
        <v>-0.12707887188008948</v>
      </c>
      <c r="AX210" s="2">
        <f t="shared" si="56"/>
        <v>0.26554889606044263</v>
      </c>
      <c r="AY210" s="2">
        <f t="shared" si="57"/>
        <v>-0.68785799657746516</v>
      </c>
      <c r="AZ210" s="2">
        <f t="shared" si="58"/>
        <v>7.0954572934586846E-2</v>
      </c>
      <c r="BA210" s="2">
        <f t="shared" si="59"/>
        <v>-0.44700980694813908</v>
      </c>
      <c r="BB210" s="2">
        <f t="shared" si="60"/>
        <v>1.005820984871844</v>
      </c>
      <c r="BC210" s="2">
        <f t="shared" si="61"/>
        <v>4.1689266991692264</v>
      </c>
      <c r="BD210" s="2">
        <f t="shared" si="62"/>
        <v>-0.57528670282761796</v>
      </c>
      <c r="BE210" s="2">
        <f t="shared" si="63"/>
        <v>6.7311681420153704</v>
      </c>
      <c r="BF210" s="2">
        <f t="shared" si="64"/>
        <v>-1.498910214808391E-2</v>
      </c>
      <c r="BG210" s="2" t="str">
        <f>IFERROR(#REF!/#REF!-1,"NA")</f>
        <v>NA</v>
      </c>
    </row>
    <row r="211" spans="1:59" x14ac:dyDescent="0.2">
      <c r="A211" t="str">
        <f t="shared" si="65"/>
        <v/>
      </c>
      <c r="B211" t="str">
        <f t="shared" si="66"/>
        <v>CA2021 CPAFood Preparation_Fryer</v>
      </c>
      <c r="C211" t="s">
        <v>118</v>
      </c>
      <c r="D211" t="s">
        <v>114</v>
      </c>
      <c r="E211" s="3" t="s">
        <v>95</v>
      </c>
      <c r="F211" s="3" t="s">
        <v>32</v>
      </c>
      <c r="G211" s="3" t="s">
        <v>34</v>
      </c>
      <c r="H211" s="7">
        <f>INDEX('Saturation Data'!I:I,MATCH('Intensity Data'!$B211,'Saturation Data'!$C:$C,0))*INDEX('UEC Data'!I:I,MATCH('Intensity Data'!$B211,'UEC Data'!$C:$C,0))</f>
        <v>5.4381208163265311E-2</v>
      </c>
      <c r="I211" s="7">
        <f>INDEX('Saturation Data'!J:J,MATCH('Intensity Data'!$B211,'Saturation Data'!$C:$C,0))*INDEX('UEC Data'!J:J,MATCH('Intensity Data'!$B211,'UEC Data'!$C:$C,0))</f>
        <v>2.8615306320000002E-2</v>
      </c>
      <c r="J211" s="7">
        <f>INDEX('Saturation Data'!K:K,MATCH('Intensity Data'!$B211,'Saturation Data'!$C:$C,0))*INDEX('UEC Data'!K:K,MATCH('Intensity Data'!$B211,'UEC Data'!$C:$C,0))</f>
        <v>7.6435665454545457E-2</v>
      </c>
      <c r="K211" s="7">
        <f>INDEX('Saturation Data'!L:L,MATCH('Intensity Data'!$B211,'Saturation Data'!$C:$C,0))*INDEX('UEC Data'!L:L,MATCH('Intensity Data'!$B211,'UEC Data'!$C:$C,0))</f>
        <v>6.3589569600000012E-3</v>
      </c>
      <c r="L211" s="7">
        <f>INDEX('Saturation Data'!M:M,MATCH('Intensity Data'!$B211,'Saturation Data'!$C:$C,0))*INDEX('UEC Data'!M:M,MATCH('Intensity Data'!$B211,'UEC Data'!$C:$C,0))</f>
        <v>4.0857085714285706</v>
      </c>
      <c r="M211" s="7">
        <f>INDEX('Saturation Data'!N:N,MATCH('Intensity Data'!$B211,'Saturation Data'!$C:$C,0))*INDEX('UEC Data'!N:N,MATCH('Intensity Data'!$B211,'UEC Data'!$C:$C,0))</f>
        <v>1.0137607772727273</v>
      </c>
      <c r="N211" s="7">
        <f>INDEX('Saturation Data'!O:O,MATCH('Intensity Data'!$B211,'Saturation Data'!$C:$C,0))*INDEX('UEC Data'!O:O,MATCH('Intensity Data'!$B211,'UEC Data'!$C:$C,0))</f>
        <v>0.23338177725000001</v>
      </c>
      <c r="O211" s="7">
        <f>INDEX('Saturation Data'!P:P,MATCH('Intensity Data'!$B211,'Saturation Data'!$C:$C,0))*INDEX('UEC Data'!P:P,MATCH('Intensity Data'!$B211,'UEC Data'!$C:$C,0))</f>
        <v>7.7180292055384611E-2</v>
      </c>
      <c r="P211" s="7">
        <f>INDEX('Saturation Data'!Q:Q,MATCH('Intensity Data'!$B211,'Saturation Data'!$C:$C,0))*INDEX('UEC Data'!Q:Q,MATCH('Intensity Data'!$B211,'UEC Data'!$C:$C,0))</f>
        <v>5.3423169184615378E-2</v>
      </c>
      <c r="Q211" s="7">
        <f>INDEX('Saturation Data'!R:R,MATCH('Intensity Data'!$B211,'Saturation Data'!$C:$C,0))*INDEX('UEC Data'!R:R,MATCH('Intensity Data'!$B211,'UEC Data'!$C:$C,0))</f>
        <v>0.15695100000000001</v>
      </c>
      <c r="R211" s="7">
        <f>INDEX('Saturation Data'!S:S,MATCH('Intensity Data'!$B211,'Saturation Data'!$C:$C,0))*INDEX('UEC Data'!S:S,MATCH('Intensity Data'!$B211,'UEC Data'!$C:$C,0))</f>
        <v>5.9290856099999999E-3</v>
      </c>
      <c r="S211" s="7">
        <f>INDEX('Saturation Data'!T:T,MATCH('Intensity Data'!$B211,'Saturation Data'!$C:$C,0))*INDEX('UEC Data'!T:T,MATCH('Intensity Data'!$B211,'UEC Data'!$C:$C,0))</f>
        <v>1.4243686908000004E-2</v>
      </c>
      <c r="T211" s="7">
        <f>INDEX('Saturation Data'!U:U,MATCH('Intensity Data'!$B211,'Saturation Data'!$C:$C,0))*INDEX('UEC Data'!U:U,MATCH('Intensity Data'!$B211,'UEC Data'!$C:$C,0))</f>
        <v>2.9675132480000005E-2</v>
      </c>
      <c r="U211" s="7">
        <f>INDEX('Saturation Data'!V:V,MATCH('Intensity Data'!$B211,'Saturation Data'!$C:$C,0))*INDEX('UEC Data'!V:V,MATCH('Intensity Data'!$B211,'UEC Data'!$C:$C,0))</f>
        <v>6.9948526560000002E-2</v>
      </c>
      <c r="V211" t="str">
        <f t="shared" si="67"/>
        <v>Food Preparation</v>
      </c>
      <c r="AP211" s="5" t="s">
        <v>95</v>
      </c>
      <c r="AQ211" s="5" t="s">
        <v>32</v>
      </c>
      <c r="AR211" s="5" t="s">
        <v>34</v>
      </c>
      <c r="AS211" s="2">
        <f t="shared" si="51"/>
        <v>-0.44273601097000692</v>
      </c>
      <c r="AT211" s="2">
        <f t="shared" si="52"/>
        <v>1.9017900962568817</v>
      </c>
      <c r="AU211" s="2">
        <f t="shared" si="53"/>
        <v>-0.27747773763763428</v>
      </c>
      <c r="AV211" s="2">
        <f t="shared" si="54"/>
        <v>-0.3551577563873598</v>
      </c>
      <c r="AW211" s="2">
        <f t="shared" si="55"/>
        <v>-0.12707887188008959</v>
      </c>
      <c r="AX211" s="2">
        <f t="shared" si="56"/>
        <v>0.26554889606044263</v>
      </c>
      <c r="AY211" s="2">
        <f t="shared" si="57"/>
        <v>-0.68785799657746516</v>
      </c>
      <c r="AZ211" s="2">
        <f t="shared" si="58"/>
        <v>7.0954572934586846E-2</v>
      </c>
      <c r="BA211" s="2">
        <f t="shared" si="59"/>
        <v>-0.43266446697835703</v>
      </c>
      <c r="BB211" s="2">
        <f t="shared" si="60"/>
        <v>1.0058209848718436</v>
      </c>
      <c r="BC211" s="2">
        <f t="shared" si="61"/>
        <v>4.1689266991692273</v>
      </c>
      <c r="BD211" s="2">
        <f t="shared" si="62"/>
        <v>-0.57528670282761785</v>
      </c>
      <c r="BE211" s="2">
        <f t="shared" si="63"/>
        <v>6.7311681420153731</v>
      </c>
      <c r="BF211" s="2">
        <f t="shared" si="64"/>
        <v>0.94037263824340656</v>
      </c>
      <c r="BG211" s="2" t="str">
        <f>IFERROR(#REF!/#REF!-1,"NA")</f>
        <v>NA</v>
      </c>
    </row>
    <row r="212" spans="1:59" x14ac:dyDescent="0.2">
      <c r="A212" t="str">
        <f t="shared" si="65"/>
        <v/>
      </c>
      <c r="B212" t="str">
        <f t="shared" si="66"/>
        <v>CA2021 CPAFood Preparation_Dishwasher</v>
      </c>
      <c r="C212" t="s">
        <v>118</v>
      </c>
      <c r="D212" t="s">
        <v>114</v>
      </c>
      <c r="E212" s="3" t="s">
        <v>96</v>
      </c>
      <c r="F212" s="3" t="s">
        <v>32</v>
      </c>
      <c r="G212" s="3" t="s">
        <v>35</v>
      </c>
      <c r="H212" s="7">
        <f>INDEX('Saturation Data'!I:I,MATCH('Intensity Data'!$B212,'Saturation Data'!$C:$C,0))*INDEX('UEC Data'!I:I,MATCH('Intensity Data'!$B212,'UEC Data'!$C:$C,0))</f>
        <v>1.927217351020408E-2</v>
      </c>
      <c r="I212" s="7">
        <f>INDEX('Saturation Data'!J:J,MATCH('Intensity Data'!$B212,'Saturation Data'!$C:$C,0))*INDEX('UEC Data'!J:J,MATCH('Intensity Data'!$B212,'UEC Data'!$C:$C,0))</f>
        <v>1.7992249200000001E-2</v>
      </c>
      <c r="J212" s="7">
        <f>INDEX('Saturation Data'!K:K,MATCH('Intensity Data'!$B212,'Saturation Data'!$C:$C,0))*INDEX('UEC Data'!K:K,MATCH('Intensity Data'!$B212,'UEC Data'!$C:$C,0))</f>
        <v>4.2073701818181819E-2</v>
      </c>
      <c r="K212" s="7">
        <f>INDEX('Saturation Data'!L:L,MATCH('Intensity Data'!$B212,'Saturation Data'!$C:$C,0))*INDEX('UEC Data'!L:L,MATCH('Intensity Data'!$B212,'UEC Data'!$C:$C,0))</f>
        <v>3.9982775999999999E-3</v>
      </c>
      <c r="L212" s="7">
        <f>INDEX('Saturation Data'!M:M,MATCH('Intensity Data'!$B212,'Saturation Data'!$C:$C,0))*INDEX('UEC Data'!M:M,MATCH('Intensity Data'!$B212,'UEC Data'!$C:$C,0))</f>
        <v>3.6008686899353788</v>
      </c>
      <c r="M212" s="7">
        <f>INDEX('Saturation Data'!N:N,MATCH('Intensity Data'!$B212,'Saturation Data'!$C:$C,0))*INDEX('UEC Data'!N:N,MATCH('Intensity Data'!$B212,'UEC Data'!$C:$C,0))</f>
        <v>0.45295819007727273</v>
      </c>
      <c r="N212" s="7">
        <f>INDEX('Saturation Data'!O:O,MATCH('Intensity Data'!$B212,'Saturation Data'!$C:$C,0))*INDEX('UEC Data'!O:O,MATCH('Intensity Data'!$B212,'UEC Data'!$C:$C,0))</f>
        <v>8.9338812845478316E-2</v>
      </c>
      <c r="O212" s="7">
        <f>INDEX('Saturation Data'!P:P,MATCH('Intensity Data'!$B212,'Saturation Data'!$C:$C,0))*INDEX('UEC Data'!P:P,MATCH('Intensity Data'!$B212,'UEC Data'!$C:$C,0))</f>
        <v>5.4679884646153844E-2</v>
      </c>
      <c r="P212" s="7">
        <f>INDEX('Saturation Data'!Q:Q,MATCH('Intensity Data'!$B212,'Saturation Data'!$C:$C,0))*INDEX('UEC Data'!Q:Q,MATCH('Intensity Data'!$B212,'UEC Data'!$C:$C,0))</f>
        <v>3.4865952557692308E-2</v>
      </c>
      <c r="Q212" s="7">
        <f>INDEX('Saturation Data'!R:R,MATCH('Intensity Data'!$B212,'Saturation Data'!$C:$C,0))*INDEX('UEC Data'!R:R,MATCH('Intensity Data'!$B212,'UEC Data'!$C:$C,0))</f>
        <v>0.15898237500000001</v>
      </c>
      <c r="R212" s="7">
        <f>INDEX('Saturation Data'!S:S,MATCH('Intensity Data'!$B212,'Saturation Data'!$C:$C,0))*INDEX('UEC Data'!S:S,MATCH('Intensity Data'!$B212,'UEC Data'!$C:$C,0))</f>
        <v>3.7279903499999999E-3</v>
      </c>
      <c r="S212" s="7">
        <f>INDEX('Saturation Data'!T:T,MATCH('Intensity Data'!$B212,'Saturation Data'!$C:$C,0))*INDEX('UEC Data'!T:T,MATCH('Intensity Data'!$B212,'UEC Data'!$C:$C,0))</f>
        <v>8.9559049800000019E-3</v>
      </c>
      <c r="T212" s="7">
        <f>INDEX('Saturation Data'!U:U,MATCH('Intensity Data'!$B212,'Saturation Data'!$C:$C,0))*INDEX('UEC Data'!U:U,MATCH('Intensity Data'!$B212,'UEC Data'!$C:$C,0))</f>
        <v>1.86586288E-2</v>
      </c>
      <c r="U212" s="7">
        <f>INDEX('Saturation Data'!V:V,MATCH('Intensity Data'!$B212,'Saturation Data'!$C:$C,0))*INDEX('UEC Data'!V:V,MATCH('Intensity Data'!$B212,'UEC Data'!$C:$C,0))</f>
        <v>4.3981053600000014E-2</v>
      </c>
      <c r="V212" t="str">
        <f t="shared" si="67"/>
        <v>Food Preparation</v>
      </c>
      <c r="AP212" s="5" t="s">
        <v>96</v>
      </c>
      <c r="AQ212" s="5" t="s">
        <v>32</v>
      </c>
      <c r="AR212" s="5" t="s">
        <v>35</v>
      </c>
      <c r="AS212" s="2">
        <f t="shared" si="51"/>
        <v>-0.74541440683998506</v>
      </c>
      <c r="AT212" s="2">
        <f t="shared" si="52"/>
        <v>0.32568040896978534</v>
      </c>
      <c r="AU212" s="2">
        <f t="shared" si="53"/>
        <v>-0.66991630115015632</v>
      </c>
      <c r="AV212" s="2">
        <f t="shared" si="54"/>
        <v>-0.70540435356226994</v>
      </c>
      <c r="AW212" s="2">
        <f t="shared" si="55"/>
        <v>0.74584225623982148</v>
      </c>
      <c r="AX212" s="2">
        <f t="shared" si="56"/>
        <v>-0.34854280169166252</v>
      </c>
      <c r="AY212" s="2">
        <f t="shared" si="57"/>
        <v>-0.86896418422053823</v>
      </c>
      <c r="AZ212" s="2">
        <f t="shared" si="58"/>
        <v>-0.44871267497344736</v>
      </c>
      <c r="BA212" s="2">
        <f t="shared" si="59"/>
        <v>-0.698698143955785</v>
      </c>
      <c r="BB212" s="2">
        <f t="shared" si="60"/>
        <v>3.2521558969676567E-2</v>
      </c>
      <c r="BC212" s="2">
        <f t="shared" si="61"/>
        <v>1.3614198936472279</v>
      </c>
      <c r="BD212" s="2">
        <f t="shared" si="62"/>
        <v>-0.80597008094532185</v>
      </c>
      <c r="BE212" s="2">
        <f t="shared" si="63"/>
        <v>2.5319777807298078</v>
      </c>
      <c r="BF212" s="2">
        <f t="shared" si="64"/>
        <v>0.72004824003207335</v>
      </c>
      <c r="BG212" s="2" t="str">
        <f>IFERROR(#REF!/#REF!-1,"NA")</f>
        <v>NA</v>
      </c>
    </row>
    <row r="213" spans="1:59" x14ac:dyDescent="0.2">
      <c r="A213" t="str">
        <f t="shared" si="65"/>
        <v/>
      </c>
      <c r="B213" t="str">
        <f t="shared" si="66"/>
        <v>CA2021 CPAFood Preparation_Hot Food Container</v>
      </c>
      <c r="C213" t="s">
        <v>118</v>
      </c>
      <c r="D213" t="s">
        <v>114</v>
      </c>
      <c r="E213" s="3" t="s">
        <v>97</v>
      </c>
      <c r="F213" s="3" t="s">
        <v>32</v>
      </c>
      <c r="G213" s="3" t="s">
        <v>36</v>
      </c>
      <c r="H213" s="7">
        <f>INDEX('Saturation Data'!I:I,MATCH('Intensity Data'!$B213,'Saturation Data'!$C:$C,0))*INDEX('UEC Data'!I:I,MATCH('Intensity Data'!$B213,'UEC Data'!$C:$C,0))</f>
        <v>5.7737428163265308E-3</v>
      </c>
      <c r="I213" s="7">
        <f>INDEX('Saturation Data'!J:J,MATCH('Intensity Data'!$B213,'Saturation Data'!$C:$C,0))*INDEX('UEC Data'!J:J,MATCH('Intensity Data'!$B213,'UEC Data'!$C:$C,0))</f>
        <v>5.3902908000000001E-3</v>
      </c>
      <c r="J213" s="7">
        <f>INDEX('Saturation Data'!K:K,MATCH('Intensity Data'!$B213,'Saturation Data'!$C:$C,0))*INDEX('UEC Data'!K:K,MATCH('Intensity Data'!$B213,'UEC Data'!$C:$C,0))</f>
        <v>1.2604843636363636E-2</v>
      </c>
      <c r="K213" s="7">
        <f>INDEX('Saturation Data'!L:L,MATCH('Intensity Data'!$B213,'Saturation Data'!$C:$C,0))*INDEX('UEC Data'!L:L,MATCH('Intensity Data'!$B213,'UEC Data'!$C:$C,0))</f>
        <v>1.1978424000000001E-3</v>
      </c>
      <c r="L213" s="7">
        <f>INDEX('Saturation Data'!M:M,MATCH('Intensity Data'!$B213,'Saturation Data'!$C:$C,0))*INDEX('UEC Data'!M:M,MATCH('Intensity Data'!$B213,'UEC Data'!$C:$C,0))</f>
        <v>0.78839999999999999</v>
      </c>
      <c r="M213" s="7">
        <f>INDEX('Saturation Data'!N:N,MATCH('Intensity Data'!$B213,'Saturation Data'!$C:$C,0))*INDEX('UEC Data'!N:N,MATCH('Intensity Data'!$B213,'UEC Data'!$C:$C,0))</f>
        <v>0.16023334090909089</v>
      </c>
      <c r="N213" s="7">
        <f>INDEX('Saturation Data'!O:O,MATCH('Intensity Data'!$B213,'Saturation Data'!$C:$C,0))*INDEX('UEC Data'!O:O,MATCH('Intensity Data'!$B213,'UEC Data'!$C:$C,0))</f>
        <v>2.6764979498166554E-2</v>
      </c>
      <c r="O213" s="7">
        <f>INDEX('Saturation Data'!P:P,MATCH('Intensity Data'!$B213,'Saturation Data'!$C:$C,0))*INDEX('UEC Data'!P:P,MATCH('Intensity Data'!$B213,'UEC Data'!$C:$C,0))</f>
        <v>1.4538520523076921E-2</v>
      </c>
      <c r="P213" s="7">
        <f>INDEX('Saturation Data'!Q:Q,MATCH('Intensity Data'!$B213,'Saturation Data'!$C:$C,0))*INDEX('UEC Data'!Q:Q,MATCH('Intensity Data'!$B213,'UEC Data'!$C:$C,0))</f>
        <v>9.2703079038461544E-3</v>
      </c>
      <c r="Q213" s="7">
        <f>INDEX('Saturation Data'!R:R,MATCH('Intensity Data'!$B213,'Saturation Data'!$C:$C,0))*INDEX('UEC Data'!R:R,MATCH('Intensity Data'!$B213,'UEC Data'!$C:$C,0))</f>
        <v>4.2270910714285716E-2</v>
      </c>
      <c r="R213" s="7">
        <f>INDEX('Saturation Data'!S:S,MATCH('Intensity Data'!$B213,'Saturation Data'!$C:$C,0))*INDEX('UEC Data'!S:S,MATCH('Intensity Data'!$B213,'UEC Data'!$C:$C,0))</f>
        <v>1.11686715E-3</v>
      </c>
      <c r="S213" s="7">
        <f>INDEX('Saturation Data'!T:T,MATCH('Intensity Data'!$B213,'Saturation Data'!$C:$C,0))*INDEX('UEC Data'!T:T,MATCH('Intensity Data'!$B213,'UEC Data'!$C:$C,0))</f>
        <v>2.6830960200000002E-3</v>
      </c>
      <c r="T213" s="7">
        <f>INDEX('Saturation Data'!U:U,MATCH('Intensity Data'!$B213,'Saturation Data'!$C:$C,0))*INDEX('UEC Data'!U:U,MATCH('Intensity Data'!$B213,'UEC Data'!$C:$C,0))</f>
        <v>5.5899312000000012E-3</v>
      </c>
      <c r="U213" s="7">
        <f>INDEX('Saturation Data'!V:V,MATCH('Intensity Data'!$B213,'Saturation Data'!$C:$C,0))*INDEX('UEC Data'!V:V,MATCH('Intensity Data'!$B213,'UEC Data'!$C:$C,0))</f>
        <v>1.3176266400000003E-2</v>
      </c>
      <c r="V213" t="str">
        <f t="shared" si="67"/>
        <v>Food Preparation</v>
      </c>
      <c r="AP213" s="5" t="s">
        <v>97</v>
      </c>
      <c r="AQ213" s="5" t="s">
        <v>32</v>
      </c>
      <c r="AR213" s="5" t="s">
        <v>36</v>
      </c>
      <c r="AS213" s="2">
        <f t="shared" si="51"/>
        <v>-0.44273601097000692</v>
      </c>
      <c r="AT213" s="2">
        <f t="shared" si="52"/>
        <v>1.9017900962568808</v>
      </c>
      <c r="AU213" s="2">
        <f t="shared" si="53"/>
        <v>-0.27747773763763439</v>
      </c>
      <c r="AV213" s="2">
        <f t="shared" si="54"/>
        <v>-0.3551577563873598</v>
      </c>
      <c r="AW213" s="2">
        <f t="shared" si="55"/>
        <v>0.74584225623982103</v>
      </c>
      <c r="AX213" s="2">
        <f t="shared" si="56"/>
        <v>0.26554889606044263</v>
      </c>
      <c r="AY213" s="2">
        <f t="shared" si="57"/>
        <v>-0.71317488746833413</v>
      </c>
      <c r="AZ213" s="2">
        <f t="shared" si="58"/>
        <v>7.0954572934586846E-2</v>
      </c>
      <c r="BA213" s="2">
        <f t="shared" si="59"/>
        <v>-0.41467799835831742</v>
      </c>
      <c r="BB213" s="2">
        <f t="shared" si="60"/>
        <v>1.0058209848718436</v>
      </c>
      <c r="BC213" s="2">
        <f t="shared" si="61"/>
        <v>4.1689266991692273</v>
      </c>
      <c r="BD213" s="2">
        <f t="shared" si="62"/>
        <v>-0.57528670282761796</v>
      </c>
      <c r="BE213" s="2">
        <f t="shared" si="63"/>
        <v>6.7311681420153748</v>
      </c>
      <c r="BF213" s="2">
        <f t="shared" si="64"/>
        <v>2.7650242956278821</v>
      </c>
      <c r="BG213" s="2" t="str">
        <f>IFERROR(#REF!/#REF!-1,"NA")</f>
        <v>NA</v>
      </c>
    </row>
    <row r="214" spans="1:59" x14ac:dyDescent="0.2">
      <c r="A214" t="str">
        <f t="shared" si="65"/>
        <v/>
      </c>
      <c r="B214" t="str">
        <f t="shared" si="66"/>
        <v>CA2021 CPAFood Preparation_Steamer</v>
      </c>
      <c r="C214" t="s">
        <v>118</v>
      </c>
      <c r="D214" t="s">
        <v>114</v>
      </c>
      <c r="E214" s="3" t="s">
        <v>98</v>
      </c>
      <c r="F214" s="3" t="s">
        <v>32</v>
      </c>
      <c r="G214" s="3" t="s">
        <v>37</v>
      </c>
      <c r="H214" s="7">
        <f>INDEX('Saturation Data'!I:I,MATCH('Intensity Data'!$B214,'Saturation Data'!$C:$C,0))*INDEX('UEC Data'!I:I,MATCH('Intensity Data'!$B214,'UEC Data'!$C:$C,0))</f>
        <v>3.0932299214078546E-2</v>
      </c>
      <c r="I214" s="7">
        <f>INDEX('Saturation Data'!J:J,MATCH('Intensity Data'!$B214,'Saturation Data'!$C:$C,0))*INDEX('UEC Data'!J:J,MATCH('Intensity Data'!$B214,'UEC Data'!$C:$C,0))</f>
        <v>2.8877990097691476E-2</v>
      </c>
      <c r="J214" s="7">
        <f>INDEX('Saturation Data'!K:K,MATCH('Intensity Data'!$B214,'Saturation Data'!$C:$C,0))*INDEX('UEC Data'!K:K,MATCH('Intensity Data'!$B214,'UEC Data'!$C:$C,0))</f>
        <v>6.7529297253101542E-2</v>
      </c>
      <c r="K214" s="7">
        <f>INDEX('Saturation Data'!L:L,MATCH('Intensity Data'!$B214,'Saturation Data'!$C:$C,0))*INDEX('UEC Data'!L:L,MATCH('Intensity Data'!$B214,'UEC Data'!$C:$C,0))</f>
        <v>6.4173311328203277E-3</v>
      </c>
      <c r="L214" s="7">
        <f>INDEX('Saturation Data'!M:M,MATCH('Intensity Data'!$B214,'Saturation Data'!$C:$C,0))*INDEX('UEC Data'!M:M,MATCH('Intensity Data'!$B214,'UEC Data'!$C:$C,0))</f>
        <v>0.80452969758920911</v>
      </c>
      <c r="M214" s="7">
        <f>INDEX('Saturation Data'!N:N,MATCH('Intensity Data'!$B214,'Saturation Data'!$C:$C,0))*INDEX('UEC Data'!N:N,MATCH('Intensity Data'!$B214,'UEC Data'!$C:$C,0))</f>
        <v>0.23518780080093646</v>
      </c>
      <c r="N214" s="7">
        <f>INDEX('Saturation Data'!O:O,MATCH('Intensity Data'!$B214,'Saturation Data'!$C:$C,0))*INDEX('UEC Data'!O:O,MATCH('Intensity Data'!$B214,'UEC Data'!$C:$C,0))</f>
        <v>0.1433909303952523</v>
      </c>
      <c r="O214" s="7">
        <f>INDEX('Saturation Data'!P:P,MATCH('Intensity Data'!$B214,'Saturation Data'!$C:$C,0))*INDEX('UEC Data'!P:P,MATCH('Intensity Data'!$B214,'UEC Data'!$C:$C,0))</f>
        <v>7.788879436717952E-2</v>
      </c>
      <c r="P214" s="7">
        <f>INDEX('Saturation Data'!Q:Q,MATCH('Intensity Data'!$B214,'Saturation Data'!$C:$C,0))*INDEX('UEC Data'!Q:Q,MATCH('Intensity Data'!$B214,'UEC Data'!$C:$C,0))</f>
        <v>4.9664826960693881E-2</v>
      </c>
      <c r="Q214" s="7">
        <f>INDEX('Saturation Data'!R:R,MATCH('Intensity Data'!$B214,'Saturation Data'!$C:$C,0))*INDEX('UEC Data'!R:R,MATCH('Intensity Data'!$B214,'UEC Data'!$C:$C,0))</f>
        <v>0.2264625390948376</v>
      </c>
      <c r="R214" s="7">
        <f>INDEX('Saturation Data'!S:S,MATCH('Intensity Data'!$B214,'Saturation Data'!$C:$C,0))*INDEX('UEC Data'!S:S,MATCH('Intensity Data'!$B214,'UEC Data'!$C:$C,0))</f>
        <v>5.9835136349483953E-3</v>
      </c>
      <c r="S214" s="7">
        <f>INDEX('Saturation Data'!T:T,MATCH('Intensity Data'!$B214,'Saturation Data'!$C:$C,0))*INDEX('UEC Data'!T:T,MATCH('Intensity Data'!$B214,'UEC Data'!$C:$C,0))</f>
        <v>1.4374441597235424E-2</v>
      </c>
      <c r="T214" s="7">
        <f>INDEX('Saturation Data'!U:U,MATCH('Intensity Data'!$B214,'Saturation Data'!$C:$C,0))*INDEX('UEC Data'!U:U,MATCH('Intensity Data'!$B214,'UEC Data'!$C:$C,0))</f>
        <v>2.9947545286494865E-2</v>
      </c>
      <c r="U214" s="7">
        <f>INDEX('Saturation Data'!V:V,MATCH('Intensity Data'!$B214,'Saturation Data'!$C:$C,0))*INDEX('UEC Data'!V:V,MATCH('Intensity Data'!$B214,'UEC Data'!$C:$C,0))</f>
        <v>7.0590642461023617E-2</v>
      </c>
      <c r="V214" t="str">
        <f t="shared" si="67"/>
        <v>Food Preparation</v>
      </c>
      <c r="AP214" s="5" t="s">
        <v>98</v>
      </c>
      <c r="AQ214" s="5" t="s">
        <v>32</v>
      </c>
      <c r="AR214" s="5" t="s">
        <v>37</v>
      </c>
      <c r="AS214" s="2">
        <f t="shared" si="51"/>
        <v>-0.44273601097000692</v>
      </c>
      <c r="AT214" s="2">
        <f t="shared" si="52"/>
        <v>1.9017900962568812</v>
      </c>
      <c r="AU214" s="2">
        <f t="shared" si="53"/>
        <v>-0.27747773763763428</v>
      </c>
      <c r="AV214" s="2">
        <f t="shared" si="54"/>
        <v>-0.35515775638735969</v>
      </c>
      <c r="AW214" s="2">
        <f t="shared" si="55"/>
        <v>0.74584225623982103</v>
      </c>
      <c r="AX214" s="2">
        <f t="shared" si="56"/>
        <v>0.26554889606044263</v>
      </c>
      <c r="AY214" s="2">
        <f t="shared" si="57"/>
        <v>-0.71317488746833435</v>
      </c>
      <c r="AZ214" s="2">
        <f t="shared" si="58"/>
        <v>7.0954572934587068E-2</v>
      </c>
      <c r="BA214" s="2">
        <f t="shared" si="59"/>
        <v>-0.41467799835831742</v>
      </c>
      <c r="BB214" s="2">
        <f t="shared" si="60"/>
        <v>1.0058209848718436</v>
      </c>
      <c r="BC214" s="2">
        <f t="shared" si="61"/>
        <v>4.1689266991692273</v>
      </c>
      <c r="BD214" s="2">
        <f t="shared" si="62"/>
        <v>-0.57528670282761785</v>
      </c>
      <c r="BE214" s="2">
        <f t="shared" si="63"/>
        <v>6.7311681420153722</v>
      </c>
      <c r="BF214" s="2">
        <f t="shared" si="64"/>
        <v>2.7650242956278817</v>
      </c>
      <c r="BG214" s="2" t="str">
        <f>IFERROR(#REF!/#REF!-1,"NA")</f>
        <v>NA</v>
      </c>
    </row>
    <row r="215" spans="1:59" x14ac:dyDescent="0.2">
      <c r="A215" t="str">
        <f t="shared" si="65"/>
        <v/>
      </c>
      <c r="B215" t="str">
        <f t="shared" si="66"/>
        <v>CA2021 CPAOffice Equipment_Desktop Computer</v>
      </c>
      <c r="C215" t="s">
        <v>118</v>
      </c>
      <c r="D215" t="s">
        <v>114</v>
      </c>
      <c r="E215" s="3" t="s">
        <v>99</v>
      </c>
      <c r="F215" s="3" t="s">
        <v>38</v>
      </c>
      <c r="G215" s="3" t="s">
        <v>39</v>
      </c>
      <c r="H215" s="7">
        <f>INDEX('Saturation Data'!I:I,MATCH('Intensity Data'!$B215,'Saturation Data'!$C:$C,0))*INDEX('UEC Data'!I:I,MATCH('Intensity Data'!$B215,'UEC Data'!$C:$C,0))</f>
        <v>0.83265306122448979</v>
      </c>
      <c r="I215" s="7">
        <f>INDEX('Saturation Data'!J:J,MATCH('Intensity Data'!$B215,'Saturation Data'!$C:$C,0))*INDEX('UEC Data'!J:J,MATCH('Intensity Data'!$B215,'UEC Data'!$C:$C,0))</f>
        <v>1.02</v>
      </c>
      <c r="J215" s="7">
        <f>INDEX('Saturation Data'!K:K,MATCH('Intensity Data'!$B215,'Saturation Data'!$C:$C,0))*INDEX('UEC Data'!K:K,MATCH('Intensity Data'!$B215,'UEC Data'!$C:$C,0))</f>
        <v>4.9454545454545452E-2</v>
      </c>
      <c r="K215" s="7">
        <f>INDEX('Saturation Data'!L:L,MATCH('Intensity Data'!$B215,'Saturation Data'!$C:$C,0))*INDEX('UEC Data'!L:L,MATCH('Intensity Data'!$B215,'UEC Data'!$C:$C,0))</f>
        <v>0.16320000000000001</v>
      </c>
      <c r="L215" s="7">
        <f>INDEX('Saturation Data'!M:M,MATCH('Intensity Data'!$B215,'Saturation Data'!$C:$C,0))*INDEX('UEC Data'!M:M,MATCH('Intensity Data'!$B215,'UEC Data'!$C:$C,0))</f>
        <v>0.11657142857142858</v>
      </c>
      <c r="M215" s="7">
        <f>INDEX('Saturation Data'!N:N,MATCH('Intensity Data'!$B215,'Saturation Data'!$C:$C,0))*INDEX('UEC Data'!N:N,MATCH('Intensity Data'!$B215,'UEC Data'!$C:$C,0))</f>
        <v>3.7090909090909091E-2</v>
      </c>
      <c r="N215" s="7">
        <f>INDEX('Saturation Data'!O:O,MATCH('Intensity Data'!$B215,'Saturation Data'!$C:$C,0))*INDEX('UEC Data'!O:O,MATCH('Intensity Data'!$B215,'UEC Data'!$C:$C,0))</f>
        <v>0.47599999999999998</v>
      </c>
      <c r="O215" s="7">
        <f>INDEX('Saturation Data'!P:P,MATCH('Intensity Data'!$B215,'Saturation Data'!$C:$C,0))*INDEX('UEC Data'!P:P,MATCH('Intensity Data'!$B215,'UEC Data'!$C:$C,0))</f>
        <v>0.46030769230769231</v>
      </c>
      <c r="P215" s="7">
        <f>INDEX('Saturation Data'!Q:Q,MATCH('Intensity Data'!$B215,'Saturation Data'!$C:$C,0))*INDEX('UEC Data'!Q:Q,MATCH('Intensity Data'!$B215,'UEC Data'!$C:$C,0))</f>
        <v>0.31384615384615383</v>
      </c>
      <c r="Q215" s="7">
        <f>INDEX('Saturation Data'!R:R,MATCH('Intensity Data'!$B215,'Saturation Data'!$C:$C,0))*INDEX('UEC Data'!R:R,MATCH('Intensity Data'!$B215,'UEC Data'!$C:$C,0))</f>
        <v>5.8285714285714288E-2</v>
      </c>
      <c r="R215" s="7">
        <f>INDEX('Saturation Data'!S:S,MATCH('Intensity Data'!$B215,'Saturation Data'!$C:$C,0))*INDEX('UEC Data'!S:S,MATCH('Intensity Data'!$B215,'UEC Data'!$C:$C,0))</f>
        <v>8.1600000000000006E-2</v>
      </c>
      <c r="S215" s="7">
        <f>INDEX('Saturation Data'!T:T,MATCH('Intensity Data'!$B215,'Saturation Data'!$C:$C,0))*INDEX('UEC Data'!T:T,MATCH('Intensity Data'!$B215,'UEC Data'!$C:$C,0))</f>
        <v>3.0599999999999999E-2</v>
      </c>
      <c r="T215" s="7">
        <f>INDEX('Saturation Data'!U:U,MATCH('Intensity Data'!$B215,'Saturation Data'!$C:$C,0))*INDEX('UEC Data'!U:U,MATCH('Intensity Data'!$B215,'UEC Data'!$C:$C,0))</f>
        <v>4.08</v>
      </c>
      <c r="U215" s="7">
        <f>INDEX('Saturation Data'!V:V,MATCH('Intensity Data'!$B215,'Saturation Data'!$C:$C,0))*INDEX('UEC Data'!V:V,MATCH('Intensity Data'!$B215,'UEC Data'!$C:$C,0))</f>
        <v>8.1600000000000006E-2</v>
      </c>
      <c r="V215" t="str">
        <f t="shared" si="67"/>
        <v>Office Equipment</v>
      </c>
      <c r="AP215" s="5" t="s">
        <v>99</v>
      </c>
      <c r="AQ215" s="5" t="s">
        <v>38</v>
      </c>
      <c r="AR215" s="5" t="s">
        <v>39</v>
      </c>
      <c r="AS215" s="2">
        <f t="shared" si="51"/>
        <v>-0.64524097238208222</v>
      </c>
      <c r="AT215" s="2">
        <f t="shared" si="52"/>
        <v>-0.17803025091439795</v>
      </c>
      <c r="AU215" s="2">
        <f t="shared" si="53"/>
        <v>-0.83695491317147952</v>
      </c>
      <c r="AV215" s="2">
        <f t="shared" si="54"/>
        <v>0.5879995635505082</v>
      </c>
      <c r="AW215" s="2">
        <f t="shared" si="55"/>
        <v>-0.60103782002332062</v>
      </c>
      <c r="AX215" s="2">
        <f t="shared" si="56"/>
        <v>-0.76805618834420808</v>
      </c>
      <c r="AY215" s="2">
        <f t="shared" si="57"/>
        <v>-0.14600869372393244</v>
      </c>
      <c r="AZ215" s="2">
        <f t="shared" si="58"/>
        <v>-3.0613960538380169E-2</v>
      </c>
      <c r="BA215" s="2">
        <f t="shared" si="59"/>
        <v>8.1841684867923536E-2</v>
      </c>
      <c r="BB215" s="2">
        <f t="shared" si="60"/>
        <v>-0.30164294984641205</v>
      </c>
      <c r="BC215" s="2">
        <f t="shared" si="61"/>
        <v>-7.7232661584459628E-2</v>
      </c>
      <c r="BD215" s="2">
        <f t="shared" si="62"/>
        <v>-0.528562488132583</v>
      </c>
      <c r="BE215" s="2">
        <f t="shared" si="63"/>
        <v>-0.23297400291352399</v>
      </c>
      <c r="BF215" s="2">
        <f t="shared" si="64"/>
        <v>-0.58691845687971211</v>
      </c>
      <c r="BG215" s="2" t="str">
        <f>IFERROR(#REF!/#REF!-1,"NA")</f>
        <v>NA</v>
      </c>
    </row>
    <row r="216" spans="1:59" x14ac:dyDescent="0.2">
      <c r="A216" t="str">
        <f t="shared" si="65"/>
        <v/>
      </c>
      <c r="B216" t="str">
        <f t="shared" si="66"/>
        <v>CA2021 CPAOffice Equipment_Laptop</v>
      </c>
      <c r="C216" t="s">
        <v>118</v>
      </c>
      <c r="D216" t="s">
        <v>114</v>
      </c>
      <c r="E216" s="3" t="s">
        <v>100</v>
      </c>
      <c r="F216" s="3" t="s">
        <v>38</v>
      </c>
      <c r="G216" s="3" t="s">
        <v>40</v>
      </c>
      <c r="H216" s="7">
        <f>INDEX('Saturation Data'!I:I,MATCH('Intensity Data'!$B216,'Saturation Data'!$C:$C,0))*INDEX('UEC Data'!I:I,MATCH('Intensity Data'!$B216,'UEC Data'!$C:$C,0))</f>
        <v>0.25714285714285712</v>
      </c>
      <c r="I216" s="7">
        <f>INDEX('Saturation Data'!J:J,MATCH('Intensity Data'!$B216,'Saturation Data'!$C:$C,0))*INDEX('UEC Data'!J:J,MATCH('Intensity Data'!$B216,'UEC Data'!$C:$C,0))</f>
        <v>0.315</v>
      </c>
      <c r="J216" s="7">
        <f>INDEX('Saturation Data'!K:K,MATCH('Intensity Data'!$B216,'Saturation Data'!$C:$C,0))*INDEX('UEC Data'!K:K,MATCH('Intensity Data'!$B216,'UEC Data'!$C:$C,0))</f>
        <v>1.5272727272727273E-2</v>
      </c>
      <c r="K216" s="7">
        <f>INDEX('Saturation Data'!L:L,MATCH('Intensity Data'!$B216,'Saturation Data'!$C:$C,0))*INDEX('UEC Data'!L:L,MATCH('Intensity Data'!$B216,'UEC Data'!$C:$C,0))</f>
        <v>2.52E-2</v>
      </c>
      <c r="L216" s="7">
        <f>INDEX('Saturation Data'!M:M,MATCH('Intensity Data'!$B216,'Saturation Data'!$C:$C,0))*INDEX('UEC Data'!M:M,MATCH('Intensity Data'!$B216,'UEC Data'!$C:$C,0))</f>
        <v>3.5999999999999997E-2</v>
      </c>
      <c r="M216" s="7">
        <f>INDEX('Saturation Data'!N:N,MATCH('Intensity Data'!$B216,'Saturation Data'!$C:$C,0))*INDEX('UEC Data'!N:N,MATCH('Intensity Data'!$B216,'UEC Data'!$C:$C,0))</f>
        <v>7.3309090909090911E-3</v>
      </c>
      <c r="N216" s="7">
        <f>INDEX('Saturation Data'!O:O,MATCH('Intensity Data'!$B216,'Saturation Data'!$C:$C,0))*INDEX('UEC Data'!O:O,MATCH('Intensity Data'!$B216,'UEC Data'!$C:$C,0))</f>
        <v>0.14699999999999999</v>
      </c>
      <c r="O216" s="7">
        <f>INDEX('Saturation Data'!P:P,MATCH('Intensity Data'!$B216,'Saturation Data'!$C:$C,0))*INDEX('UEC Data'!P:P,MATCH('Intensity Data'!$B216,'UEC Data'!$C:$C,0))</f>
        <v>0.14215384615384616</v>
      </c>
      <c r="P216" s="7">
        <f>INDEX('Saturation Data'!Q:Q,MATCH('Intensity Data'!$B216,'Saturation Data'!$C:$C,0))*INDEX('UEC Data'!Q:Q,MATCH('Intensity Data'!$B216,'UEC Data'!$C:$C,0))</f>
        <v>9.6923076923076917E-2</v>
      </c>
      <c r="Q216" s="7">
        <f>INDEX('Saturation Data'!R:R,MATCH('Intensity Data'!$B216,'Saturation Data'!$C:$C,0))*INDEX('UEC Data'!R:R,MATCH('Intensity Data'!$B216,'UEC Data'!$C:$C,0))</f>
        <v>1.7999999999999999E-2</v>
      </c>
      <c r="R216" s="7">
        <f>INDEX('Saturation Data'!S:S,MATCH('Intensity Data'!$B216,'Saturation Data'!$C:$C,0))*INDEX('UEC Data'!S:S,MATCH('Intensity Data'!$B216,'UEC Data'!$C:$C,0))</f>
        <v>2.52E-2</v>
      </c>
      <c r="S216" s="7">
        <f>INDEX('Saturation Data'!T:T,MATCH('Intensity Data'!$B216,'Saturation Data'!$C:$C,0))*INDEX('UEC Data'!T:T,MATCH('Intensity Data'!$B216,'UEC Data'!$C:$C,0))</f>
        <v>9.4500000000000001E-3</v>
      </c>
      <c r="T216" s="7">
        <f>INDEX('Saturation Data'!U:U,MATCH('Intensity Data'!$B216,'Saturation Data'!$C:$C,0))*INDEX('UEC Data'!U:U,MATCH('Intensity Data'!$B216,'UEC Data'!$C:$C,0))</f>
        <v>1.26</v>
      </c>
      <c r="U216" s="7">
        <f>INDEX('Saturation Data'!V:V,MATCH('Intensity Data'!$B216,'Saturation Data'!$C:$C,0))*INDEX('UEC Data'!V:V,MATCH('Intensity Data'!$B216,'UEC Data'!$C:$C,0))</f>
        <v>2.52E-2</v>
      </c>
      <c r="V216" t="str">
        <f t="shared" si="67"/>
        <v>Office Equipment</v>
      </c>
      <c r="AP216" s="5" t="s">
        <v>100</v>
      </c>
      <c r="AQ216" s="5" t="s">
        <v>38</v>
      </c>
      <c r="AR216" s="5" t="s">
        <v>40</v>
      </c>
      <c r="AS216" s="2">
        <f t="shared" si="51"/>
        <v>-0.29048194476416456</v>
      </c>
      <c r="AT216" s="2">
        <f t="shared" si="52"/>
        <v>0.64393949817120388</v>
      </c>
      <c r="AU216" s="2">
        <f t="shared" si="53"/>
        <v>-0.67390982634295893</v>
      </c>
      <c r="AV216" s="2">
        <f t="shared" si="54"/>
        <v>0.58799956355050798</v>
      </c>
      <c r="AW216" s="2">
        <f t="shared" si="55"/>
        <v>-2.5945500583018921E-3</v>
      </c>
      <c r="AX216" s="2">
        <f t="shared" si="56"/>
        <v>-0.53611237668841638</v>
      </c>
      <c r="AY216" s="2">
        <f t="shared" si="57"/>
        <v>3.2699565313803376</v>
      </c>
      <c r="AZ216" s="2">
        <f t="shared" si="58"/>
        <v>5.4625735964107998</v>
      </c>
      <c r="BA216" s="2">
        <f t="shared" si="59"/>
        <v>4.4092084243396172</v>
      </c>
      <c r="BB216" s="2">
        <f t="shared" si="60"/>
        <v>0.39671410030717547</v>
      </c>
      <c r="BC216" s="2">
        <f t="shared" si="61"/>
        <v>1.3069183460388509</v>
      </c>
      <c r="BD216" s="2">
        <f t="shared" si="62"/>
        <v>0.17859377966854284</v>
      </c>
      <c r="BE216" s="2">
        <f t="shared" si="63"/>
        <v>2.8351299854323795</v>
      </c>
      <c r="BF216" s="2">
        <f t="shared" si="64"/>
        <v>-0.17383691375942412</v>
      </c>
      <c r="BG216" s="2" t="str">
        <f>IFERROR(#REF!/#REF!-1,"NA")</f>
        <v>NA</v>
      </c>
    </row>
    <row r="217" spans="1:59" x14ac:dyDescent="0.2">
      <c r="A217" t="str">
        <f t="shared" si="65"/>
        <v/>
      </c>
      <c r="B217" t="str">
        <f t="shared" si="66"/>
        <v>CA2021 CPAOffice Equipment_Server</v>
      </c>
      <c r="C217" t="s">
        <v>118</v>
      </c>
      <c r="D217" t="s">
        <v>114</v>
      </c>
      <c r="E217" s="3" t="s">
        <v>101</v>
      </c>
      <c r="F217" s="3" t="s">
        <v>38</v>
      </c>
      <c r="G217" s="3" t="s">
        <v>41</v>
      </c>
      <c r="H217" s="7">
        <f>INDEX('Saturation Data'!I:I,MATCH('Intensity Data'!$B217,'Saturation Data'!$C:$C,0))*INDEX('UEC Data'!I:I,MATCH('Intensity Data'!$B217,'UEC Data'!$C:$C,0))</f>
        <v>2.2061224489795919</v>
      </c>
      <c r="I217" s="7">
        <f>INDEX('Saturation Data'!J:J,MATCH('Intensity Data'!$B217,'Saturation Data'!$C:$C,0))*INDEX('UEC Data'!J:J,MATCH('Intensity Data'!$B217,'UEC Data'!$C:$C,0))</f>
        <v>0.57499999999999996</v>
      </c>
      <c r="J217" s="7">
        <f>INDEX('Saturation Data'!K:K,MATCH('Intensity Data'!$B217,'Saturation Data'!$C:$C,0))*INDEX('UEC Data'!K:K,MATCH('Intensity Data'!$B217,'UEC Data'!$C:$C,0))</f>
        <v>0.37719999999999998</v>
      </c>
      <c r="K217" s="7">
        <f>INDEX('Saturation Data'!L:L,MATCH('Intensity Data'!$B217,'Saturation Data'!$C:$C,0))*INDEX('UEC Data'!L:L,MATCH('Intensity Data'!$B217,'UEC Data'!$C:$C,0))</f>
        <v>0.46</v>
      </c>
      <c r="L217" s="7">
        <f>INDEX('Saturation Data'!M:M,MATCH('Intensity Data'!$B217,'Saturation Data'!$C:$C,0))*INDEX('UEC Data'!M:M,MATCH('Intensity Data'!$B217,'UEC Data'!$C:$C,0))</f>
        <v>0.32857142857142857</v>
      </c>
      <c r="M217" s="7">
        <f>INDEX('Saturation Data'!N:N,MATCH('Intensity Data'!$B217,'Saturation Data'!$C:$C,0))*INDEX('UEC Data'!N:N,MATCH('Intensity Data'!$B217,'UEC Data'!$C:$C,0))</f>
        <v>0.20909090909090908</v>
      </c>
      <c r="N217" s="7">
        <f>INDEX('Saturation Data'!O:O,MATCH('Intensity Data'!$B217,'Saturation Data'!$C:$C,0))*INDEX('UEC Data'!O:O,MATCH('Intensity Data'!$B217,'UEC Data'!$C:$C,0))</f>
        <v>0.19166666666666668</v>
      </c>
      <c r="O217" s="7">
        <f>INDEX('Saturation Data'!P:P,MATCH('Intensity Data'!$B217,'Saturation Data'!$C:$C,0))*INDEX('UEC Data'!P:P,MATCH('Intensity Data'!$B217,'UEC Data'!$C:$C,0))</f>
        <v>5.8974358974358973E-2</v>
      </c>
      <c r="P217" s="7">
        <f>INDEX('Saturation Data'!Q:Q,MATCH('Intensity Data'!$B217,'Saturation Data'!$C:$C,0))*INDEX('UEC Data'!Q:Q,MATCH('Intensity Data'!$B217,'UEC Data'!$C:$C,0))</f>
        <v>5.8974358974358973E-2</v>
      </c>
      <c r="Q217" s="7">
        <f>INDEX('Saturation Data'!R:R,MATCH('Intensity Data'!$B217,'Saturation Data'!$C:$C,0))*INDEX('UEC Data'!R:R,MATCH('Intensity Data'!$B217,'UEC Data'!$C:$C,0))</f>
        <v>9.3877551020408165E-2</v>
      </c>
      <c r="R217" s="7">
        <f>INDEX('Saturation Data'!S:S,MATCH('Intensity Data'!$B217,'Saturation Data'!$C:$C,0))*INDEX('UEC Data'!S:S,MATCH('Intensity Data'!$B217,'UEC Data'!$C:$C,0))</f>
        <v>9.2115000000000002E-2</v>
      </c>
      <c r="S217" s="7">
        <f>INDEX('Saturation Data'!T:T,MATCH('Intensity Data'!$B217,'Saturation Data'!$C:$C,0))*INDEX('UEC Data'!T:T,MATCH('Intensity Data'!$B217,'UEC Data'!$C:$C,0))</f>
        <v>0.10235000000000001</v>
      </c>
      <c r="T217" s="7">
        <f>INDEX('Saturation Data'!U:U,MATCH('Intensity Data'!$B217,'Saturation Data'!$C:$C,0))*INDEX('UEC Data'!U:U,MATCH('Intensity Data'!$B217,'UEC Data'!$C:$C,0))</f>
        <v>92</v>
      </c>
      <c r="U217" s="7">
        <f>INDEX('Saturation Data'!V:V,MATCH('Intensity Data'!$B217,'Saturation Data'!$C:$C,0))*INDEX('UEC Data'!V:V,MATCH('Intensity Data'!$B217,'UEC Data'!$C:$C,0))</f>
        <v>0.16698000000000002</v>
      </c>
      <c r="V217" t="str">
        <f t="shared" si="67"/>
        <v>Office Equipment</v>
      </c>
      <c r="AP217" s="5" t="s">
        <v>101</v>
      </c>
      <c r="AQ217" s="5" t="s">
        <v>38</v>
      </c>
      <c r="AR217" s="5" t="s">
        <v>41</v>
      </c>
      <c r="AS217" s="2">
        <f t="shared" si="51"/>
        <v>8.5873627213742285</v>
      </c>
      <c r="AT217" s="2">
        <f t="shared" si="52"/>
        <v>0.575442019080737</v>
      </c>
      <c r="AU217" s="2">
        <f t="shared" si="53"/>
        <v>9.3126017419039258</v>
      </c>
      <c r="AV217" s="2">
        <f t="shared" si="54"/>
        <v>2.8045822876730924</v>
      </c>
      <c r="AW217" s="2">
        <f t="shared" si="55"/>
        <v>0.91169377905492155</v>
      </c>
      <c r="AX217" s="2">
        <f t="shared" si="56"/>
        <v>1.2227948617013382</v>
      </c>
      <c r="AY217" s="2">
        <f t="shared" si="57"/>
        <v>1.9228869113615414</v>
      </c>
      <c r="AZ217" s="2">
        <f t="shared" si="58"/>
        <v>5.5676084640968515E-2</v>
      </c>
      <c r="BA217" s="2">
        <f t="shared" si="59"/>
        <v>-0.13602921000131107</v>
      </c>
      <c r="BB217" s="2">
        <f t="shared" si="60"/>
        <v>0.9121681135157762</v>
      </c>
      <c r="BC217" s="2">
        <f t="shared" si="61"/>
        <v>-5.1414632707454944E-3</v>
      </c>
      <c r="BD217" s="2">
        <f t="shared" si="62"/>
        <v>0.50598094068758259</v>
      </c>
      <c r="BE217" s="2">
        <f t="shared" si="63"/>
        <v>0.47013316108241243</v>
      </c>
      <c r="BF217" s="2">
        <f t="shared" si="64"/>
        <v>1.1772839668631847</v>
      </c>
      <c r="BG217" s="2" t="str">
        <f>IFERROR(#REF!/#REF!-1,"NA")</f>
        <v>NA</v>
      </c>
    </row>
    <row r="218" spans="1:59" x14ac:dyDescent="0.2">
      <c r="A218" t="str">
        <f t="shared" si="65"/>
        <v/>
      </c>
      <c r="B218" t="str">
        <f t="shared" si="66"/>
        <v>CA2021 CPAOffice Equipment_Monitor</v>
      </c>
      <c r="C218" t="s">
        <v>118</v>
      </c>
      <c r="D218" t="s">
        <v>114</v>
      </c>
      <c r="E218" s="3" t="s">
        <v>102</v>
      </c>
      <c r="F218" s="3" t="s">
        <v>38</v>
      </c>
      <c r="G218" s="3" t="s">
        <v>42</v>
      </c>
      <c r="H218" s="7">
        <f>INDEX('Saturation Data'!I:I,MATCH('Intensity Data'!$B218,'Saturation Data'!$C:$C,0))*INDEX('UEC Data'!I:I,MATCH('Intensity Data'!$B218,'UEC Data'!$C:$C,0))</f>
        <v>0.14693877551020409</v>
      </c>
      <c r="I218" s="7">
        <f>INDEX('Saturation Data'!J:J,MATCH('Intensity Data'!$B218,'Saturation Data'!$C:$C,0))*INDEX('UEC Data'!J:J,MATCH('Intensity Data'!$B218,'UEC Data'!$C:$C,0))</f>
        <v>0.18</v>
      </c>
      <c r="J218" s="7">
        <f>INDEX('Saturation Data'!K:K,MATCH('Intensity Data'!$B218,'Saturation Data'!$C:$C,0))*INDEX('UEC Data'!K:K,MATCH('Intensity Data'!$B218,'UEC Data'!$C:$C,0))</f>
        <v>1.090909090909091E-2</v>
      </c>
      <c r="K218" s="7">
        <f>INDEX('Saturation Data'!L:L,MATCH('Intensity Data'!$B218,'Saturation Data'!$C:$C,0))*INDEX('UEC Data'!L:L,MATCH('Intensity Data'!$B218,'UEC Data'!$C:$C,0))</f>
        <v>2.8799999999999999E-2</v>
      </c>
      <c r="L218" s="7">
        <f>INDEX('Saturation Data'!M:M,MATCH('Intensity Data'!$B218,'Saturation Data'!$C:$C,0))*INDEX('UEC Data'!M:M,MATCH('Intensity Data'!$B218,'UEC Data'!$C:$C,0))</f>
        <v>2.057142857142857E-2</v>
      </c>
      <c r="M218" s="7">
        <f>INDEX('Saturation Data'!N:N,MATCH('Intensity Data'!$B218,'Saturation Data'!$C:$C,0))*INDEX('UEC Data'!N:N,MATCH('Intensity Data'!$B218,'UEC Data'!$C:$C,0))</f>
        <v>6.5454545454545453E-3</v>
      </c>
      <c r="N218" s="7">
        <f>INDEX('Saturation Data'!O:O,MATCH('Intensity Data'!$B218,'Saturation Data'!$C:$C,0))*INDEX('UEC Data'!O:O,MATCH('Intensity Data'!$B218,'UEC Data'!$C:$C,0))</f>
        <v>8.4000000000000005E-2</v>
      </c>
      <c r="O218" s="7">
        <f>INDEX('Saturation Data'!P:P,MATCH('Intensity Data'!$B218,'Saturation Data'!$C:$C,0))*INDEX('UEC Data'!P:P,MATCH('Intensity Data'!$B218,'UEC Data'!$C:$C,0))</f>
        <v>8.1230769230769231E-2</v>
      </c>
      <c r="P218" s="7">
        <f>INDEX('Saturation Data'!Q:Q,MATCH('Intensity Data'!$B218,'Saturation Data'!$C:$C,0))*INDEX('UEC Data'!Q:Q,MATCH('Intensity Data'!$B218,'UEC Data'!$C:$C,0))</f>
        <v>5.5384615384615386E-2</v>
      </c>
      <c r="Q218" s="7">
        <f>INDEX('Saturation Data'!R:R,MATCH('Intensity Data'!$B218,'Saturation Data'!$C:$C,0))*INDEX('UEC Data'!R:R,MATCH('Intensity Data'!$B218,'UEC Data'!$C:$C,0))</f>
        <v>1.0285714285714285E-2</v>
      </c>
      <c r="R218" s="7">
        <f>INDEX('Saturation Data'!S:S,MATCH('Intensity Data'!$B218,'Saturation Data'!$C:$C,0))*INDEX('UEC Data'!S:S,MATCH('Intensity Data'!$B218,'UEC Data'!$C:$C,0))</f>
        <v>1.44E-2</v>
      </c>
      <c r="S218" s="7">
        <f>INDEX('Saturation Data'!T:T,MATCH('Intensity Data'!$B218,'Saturation Data'!$C:$C,0))*INDEX('UEC Data'!T:T,MATCH('Intensity Data'!$B218,'UEC Data'!$C:$C,0))</f>
        <v>5.4000000000000003E-3</v>
      </c>
      <c r="T218" s="7">
        <f>INDEX('Saturation Data'!U:U,MATCH('Intensity Data'!$B218,'Saturation Data'!$C:$C,0))*INDEX('UEC Data'!U:U,MATCH('Intensity Data'!$B218,'UEC Data'!$C:$C,0))</f>
        <v>1.44</v>
      </c>
      <c r="U218" s="7">
        <f>INDEX('Saturation Data'!V:V,MATCH('Intensity Data'!$B218,'Saturation Data'!$C:$C,0))*INDEX('UEC Data'!V:V,MATCH('Intensity Data'!$B218,'UEC Data'!$C:$C,0))</f>
        <v>1.44E-2</v>
      </c>
      <c r="V218" t="str">
        <f t="shared" si="67"/>
        <v>Office Equipment</v>
      </c>
      <c r="AP218" s="5" t="s">
        <v>102</v>
      </c>
      <c r="AQ218" s="5" t="s">
        <v>38</v>
      </c>
      <c r="AR218" s="5" t="s">
        <v>42</v>
      </c>
      <c r="AS218" s="2">
        <f t="shared" si="51"/>
        <v>-0.64524097238208222</v>
      </c>
      <c r="AT218" s="2">
        <f t="shared" si="52"/>
        <v>-0.17803025091439806</v>
      </c>
      <c r="AU218" s="2">
        <f t="shared" si="53"/>
        <v>-0.79619364146434934</v>
      </c>
      <c r="AV218" s="2">
        <f t="shared" si="54"/>
        <v>0.58799956355050798</v>
      </c>
      <c r="AW218" s="2">
        <f t="shared" si="55"/>
        <v>-0.60103782002332073</v>
      </c>
      <c r="AX218" s="2">
        <f t="shared" si="56"/>
        <v>-0.76805618834420819</v>
      </c>
      <c r="AY218" s="2">
        <f t="shared" si="57"/>
        <v>-0.14600869372393233</v>
      </c>
      <c r="AZ218" s="2">
        <f t="shared" si="58"/>
        <v>-3.0613960538379947E-2</v>
      </c>
      <c r="BA218" s="2">
        <f t="shared" si="59"/>
        <v>8.1841684867923759E-2</v>
      </c>
      <c r="BB218" s="2">
        <f t="shared" si="60"/>
        <v>-0.30164294984641216</v>
      </c>
      <c r="BC218" s="2">
        <f t="shared" si="61"/>
        <v>-7.7232661584459517E-2</v>
      </c>
      <c r="BD218" s="2">
        <f t="shared" si="62"/>
        <v>-0.52856248813258278</v>
      </c>
      <c r="BE218" s="2">
        <f t="shared" si="63"/>
        <v>0.53405199417295202</v>
      </c>
      <c r="BF218" s="2">
        <f t="shared" si="64"/>
        <v>-0.58691845687971211</v>
      </c>
      <c r="BG218" s="2" t="str">
        <f>IFERROR(#REF!/#REF!-1,"NA")</f>
        <v>NA</v>
      </c>
    </row>
    <row r="219" spans="1:59" x14ac:dyDescent="0.2">
      <c r="A219" t="str">
        <f t="shared" si="65"/>
        <v/>
      </c>
      <c r="B219" t="str">
        <f t="shared" si="66"/>
        <v>CA2021 CPAOffice Equipment_Printer/Copier/Fax</v>
      </c>
      <c r="C219" t="s">
        <v>118</v>
      </c>
      <c r="D219" t="s">
        <v>114</v>
      </c>
      <c r="E219" s="3" t="s">
        <v>103</v>
      </c>
      <c r="F219" s="3" t="s">
        <v>38</v>
      </c>
      <c r="G219" s="3" t="s">
        <v>43</v>
      </c>
      <c r="H219" s="7">
        <f>INDEX('Saturation Data'!I:I,MATCH('Intensity Data'!$B219,'Saturation Data'!$C:$C,0))*INDEX('UEC Data'!I:I,MATCH('Intensity Data'!$B219,'UEC Data'!$C:$C,0))</f>
        <v>3.1924198250728869E-2</v>
      </c>
      <c r="I219" s="7">
        <f>INDEX('Saturation Data'!J:J,MATCH('Intensity Data'!$B219,'Saturation Data'!$C:$C,0))*INDEX('UEC Data'!J:J,MATCH('Intensity Data'!$B219,'UEC Data'!$C:$C,0))</f>
        <v>0.19553571428571431</v>
      </c>
      <c r="J219" s="7">
        <f>INDEX('Saturation Data'!K:K,MATCH('Intensity Data'!$B219,'Saturation Data'!$C:$C,0))*INDEX('UEC Data'!K:K,MATCH('Intensity Data'!$B219,'UEC Data'!$C:$C,0))</f>
        <v>4.7402597402597408E-3</v>
      </c>
      <c r="K219" s="7">
        <f>INDEX('Saturation Data'!L:L,MATCH('Intensity Data'!$B219,'Saturation Data'!$C:$C,0))*INDEX('UEC Data'!L:L,MATCH('Intensity Data'!$B219,'UEC Data'!$C:$C,0))</f>
        <v>4.0671428571428581E-2</v>
      </c>
      <c r="L219" s="7">
        <f>INDEX('Saturation Data'!M:M,MATCH('Intensity Data'!$B219,'Saturation Data'!$C:$C,0))*INDEX('UEC Data'!M:M,MATCH('Intensity Data'!$B219,'UEC Data'!$C:$C,0))</f>
        <v>3.1285714285714285E-2</v>
      </c>
      <c r="M219" s="7">
        <f>INDEX('Saturation Data'!N:N,MATCH('Intensity Data'!$B219,'Saturation Data'!$C:$C,0))*INDEX('UEC Data'!N:N,MATCH('Intensity Data'!$B219,'UEC Data'!$C:$C,0))</f>
        <v>1.4220779220779222E-2</v>
      </c>
      <c r="N219" s="7">
        <f>INDEX('Saturation Data'!O:O,MATCH('Intensity Data'!$B219,'Saturation Data'!$C:$C,0))*INDEX('UEC Data'!O:O,MATCH('Intensity Data'!$B219,'UEC Data'!$C:$C,0))</f>
        <v>2.6071428571428575E-2</v>
      </c>
      <c r="O219" s="7">
        <f>INDEX('Saturation Data'!P:P,MATCH('Intensity Data'!$B219,'Saturation Data'!$C:$C,0))*INDEX('UEC Data'!P:P,MATCH('Intensity Data'!$B219,'UEC Data'!$C:$C,0))</f>
        <v>1.2032967032967034E-2</v>
      </c>
      <c r="P219" s="7">
        <f>INDEX('Saturation Data'!Q:Q,MATCH('Intensity Data'!$B219,'Saturation Data'!$C:$C,0))*INDEX('UEC Data'!Q:Q,MATCH('Intensity Data'!$B219,'UEC Data'!$C:$C,0))</f>
        <v>1.2032967032967034E-2</v>
      </c>
      <c r="Q219" s="7">
        <f>INDEX('Saturation Data'!R:R,MATCH('Intensity Data'!$B219,'Saturation Data'!$C:$C,0))*INDEX('UEC Data'!R:R,MATCH('Intensity Data'!$B219,'UEC Data'!$C:$C,0))</f>
        <v>6.3848396501457729E-3</v>
      </c>
      <c r="R219" s="7">
        <f>INDEX('Saturation Data'!S:S,MATCH('Intensity Data'!$B219,'Saturation Data'!$C:$C,0))*INDEX('UEC Data'!S:S,MATCH('Intensity Data'!$B219,'UEC Data'!$C:$C,0))</f>
        <v>7.8214285714285729E-3</v>
      </c>
      <c r="S219" s="7">
        <f>INDEX('Saturation Data'!T:T,MATCH('Intensity Data'!$B219,'Saturation Data'!$C:$C,0))*INDEX('UEC Data'!T:T,MATCH('Intensity Data'!$B219,'UEC Data'!$C:$C,0))</f>
        <v>7.8214285714285729E-3</v>
      </c>
      <c r="T219" s="7">
        <f>INDEX('Saturation Data'!U:U,MATCH('Intensity Data'!$B219,'Saturation Data'!$C:$C,0))*INDEX('UEC Data'!U:U,MATCH('Intensity Data'!$B219,'UEC Data'!$C:$C,0))</f>
        <v>0.52142857142857146</v>
      </c>
      <c r="U219" s="7">
        <f>INDEX('Saturation Data'!V:V,MATCH('Intensity Data'!$B219,'Saturation Data'!$C:$C,0))*INDEX('UEC Data'!V:V,MATCH('Intensity Data'!$B219,'UEC Data'!$C:$C,0))</f>
        <v>3.1285714285714292E-2</v>
      </c>
      <c r="V219" t="str">
        <f t="shared" si="67"/>
        <v>Office Equipment</v>
      </c>
      <c r="AP219" s="5" t="s">
        <v>103</v>
      </c>
      <c r="AQ219" s="5" t="s">
        <v>38</v>
      </c>
      <c r="AR219" s="5" t="s">
        <v>43</v>
      </c>
      <c r="AS219" s="2">
        <f t="shared" si="51"/>
        <v>-0.85093035598054279</v>
      </c>
      <c r="AT219" s="2">
        <f t="shared" si="52"/>
        <v>0.15130486097097262</v>
      </c>
      <c r="AU219" s="2">
        <f t="shared" si="53"/>
        <v>-0.88581416698611315</v>
      </c>
      <c r="AV219" s="2">
        <f t="shared" si="54"/>
        <v>2.6144169301852975</v>
      </c>
      <c r="AW219" s="2">
        <f t="shared" si="55"/>
        <v>-0.5110389275834164</v>
      </c>
      <c r="AX219" s="2">
        <f t="shared" si="56"/>
        <v>-0.18781062767664303</v>
      </c>
      <c r="AY219" s="2">
        <f t="shared" si="57"/>
        <v>-0.57280130041440502</v>
      </c>
      <c r="AZ219" s="2">
        <f t="shared" si="58"/>
        <v>-0.81484738990514405</v>
      </c>
      <c r="BA219" s="2">
        <f t="shared" si="59"/>
        <v>-0.62117535591332484</v>
      </c>
      <c r="BB219" s="2">
        <f t="shared" si="60"/>
        <v>-0.30131086469022639</v>
      </c>
      <c r="BC219" s="2">
        <f t="shared" si="61"/>
        <v>-0.192194631063896</v>
      </c>
      <c r="BD219" s="2">
        <f t="shared" si="62"/>
        <v>0.10054394674260458</v>
      </c>
      <c r="BE219" s="2">
        <f t="shared" si="63"/>
        <v>-0.10471080807297783</v>
      </c>
      <c r="BF219" s="2">
        <f t="shared" si="64"/>
        <v>0.44647290578770948</v>
      </c>
      <c r="BG219" s="2" t="str">
        <f>IFERROR(#REF!/#REF!-1,"NA")</f>
        <v>NA</v>
      </c>
    </row>
    <row r="220" spans="1:59" x14ac:dyDescent="0.2">
      <c r="A220" t="str">
        <f t="shared" si="65"/>
        <v/>
      </c>
      <c r="B220" t="str">
        <f t="shared" si="66"/>
        <v>CA2021 CPAOffice Equipment_POS Terminal</v>
      </c>
      <c r="C220" t="s">
        <v>118</v>
      </c>
      <c r="D220" t="s">
        <v>114</v>
      </c>
      <c r="E220" s="3" t="s">
        <v>104</v>
      </c>
      <c r="F220" s="3" t="s">
        <v>38</v>
      </c>
      <c r="G220" s="3" t="s">
        <v>44</v>
      </c>
      <c r="H220" s="7">
        <f>INDEX('Saturation Data'!I:I,MATCH('Intensity Data'!$B220,'Saturation Data'!$C:$C,0))*INDEX('UEC Data'!I:I,MATCH('Intensity Data'!$B220,'UEC Data'!$C:$C,0))</f>
        <v>2.6163265306122451E-3</v>
      </c>
      <c r="I220" s="7">
        <f>INDEX('Saturation Data'!J:J,MATCH('Intensity Data'!$B220,'Saturation Data'!$C:$C,0))*INDEX('UEC Data'!J:J,MATCH('Intensity Data'!$B220,'UEC Data'!$C:$C,0))</f>
        <v>3.2050000000000002E-2</v>
      </c>
      <c r="J220" s="7">
        <f>INDEX('Saturation Data'!K:K,MATCH('Intensity Data'!$B220,'Saturation Data'!$C:$C,0))*INDEX('UEC Data'!K:K,MATCH('Intensity Data'!$B220,'UEC Data'!$C:$C,0))</f>
        <v>3.8848484848484847E-2</v>
      </c>
      <c r="K220" s="7">
        <f>INDEX('Saturation Data'!L:L,MATCH('Intensity Data'!$B220,'Saturation Data'!$C:$C,0))*INDEX('UEC Data'!L:L,MATCH('Intensity Data'!$B220,'UEC Data'!$C:$C,0))</f>
        <v>0.25640000000000002</v>
      </c>
      <c r="L220" s="7">
        <f>INDEX('Saturation Data'!M:M,MATCH('Intensity Data'!$B220,'Saturation Data'!$C:$C,0))*INDEX('UEC Data'!M:M,MATCH('Intensity Data'!$B220,'UEC Data'!$C:$C,0))</f>
        <v>9.1571428571428568E-2</v>
      </c>
      <c r="M220" s="7">
        <f>INDEX('Saturation Data'!N:N,MATCH('Intensity Data'!$B220,'Saturation Data'!$C:$C,0))*INDEX('UEC Data'!N:N,MATCH('Intensity Data'!$B220,'UEC Data'!$C:$C,0))</f>
        <v>0.10197727272727272</v>
      </c>
      <c r="N220" s="7">
        <f>INDEX('Saturation Data'!O:O,MATCH('Intensity Data'!$B220,'Saturation Data'!$C:$C,0))*INDEX('UEC Data'!O:O,MATCH('Intensity Data'!$B220,'UEC Data'!$C:$C,0))</f>
        <v>2.6708333333333334E-2</v>
      </c>
      <c r="O220" s="7">
        <f>INDEX('Saturation Data'!P:P,MATCH('Intensity Data'!$B220,'Saturation Data'!$C:$C,0))*INDEX('UEC Data'!P:P,MATCH('Intensity Data'!$B220,'UEC Data'!$C:$C,0))</f>
        <v>1.6435897435897438E-2</v>
      </c>
      <c r="P220" s="7">
        <f>INDEX('Saturation Data'!Q:Q,MATCH('Intensity Data'!$B220,'Saturation Data'!$C:$C,0))*INDEX('UEC Data'!Q:Q,MATCH('Intensity Data'!$B220,'UEC Data'!$C:$C,0))</f>
        <v>5.9169230769230774E-3</v>
      </c>
      <c r="Q220" s="7">
        <f>INDEX('Saturation Data'!R:R,MATCH('Intensity Data'!$B220,'Saturation Data'!$C:$C,0))*INDEX('UEC Data'!R:R,MATCH('Intensity Data'!$B220,'UEC Data'!$C:$C,0))</f>
        <v>7.5873469387755096E-3</v>
      </c>
      <c r="R220" s="7">
        <f>INDEX('Saturation Data'!S:S,MATCH('Intensity Data'!$B220,'Saturation Data'!$C:$C,0))*INDEX('UEC Data'!S:S,MATCH('Intensity Data'!$B220,'UEC Data'!$C:$C,0))</f>
        <v>1.2339250000000001E-2</v>
      </c>
      <c r="S220" s="7">
        <f>INDEX('Saturation Data'!T:T,MATCH('Intensity Data'!$B220,'Saturation Data'!$C:$C,0))*INDEX('UEC Data'!T:T,MATCH('Intensity Data'!$B220,'UEC Data'!$C:$C,0))</f>
        <v>1.2339250000000001E-2</v>
      </c>
      <c r="T220" s="7">
        <f>INDEX('Saturation Data'!U:U,MATCH('Intensity Data'!$B220,'Saturation Data'!$C:$C,0))*INDEX('UEC Data'!U:U,MATCH('Intensity Data'!$B220,'UEC Data'!$C:$C,0))</f>
        <v>0</v>
      </c>
      <c r="U220" s="7">
        <f>INDEX('Saturation Data'!V:V,MATCH('Intensity Data'!$B220,'Saturation Data'!$C:$C,0))*INDEX('UEC Data'!V:V,MATCH('Intensity Data'!$B220,'UEC Data'!$C:$C,0))</f>
        <v>1.7948000000000002E-2</v>
      </c>
      <c r="V220" t="str">
        <f t="shared" si="67"/>
        <v>Office Equipment</v>
      </c>
      <c r="AP220" s="5" t="s">
        <v>104</v>
      </c>
      <c r="AQ220" s="5" t="s">
        <v>38</v>
      </c>
      <c r="AR220" s="5" t="s">
        <v>44</v>
      </c>
      <c r="AS220" s="2">
        <f t="shared" si="51"/>
        <v>-0.78714458342924942</v>
      </c>
      <c r="AT220" s="2">
        <f t="shared" si="52"/>
        <v>0.64393949817120388</v>
      </c>
      <c r="AU220" s="2">
        <f t="shared" si="53"/>
        <v>4.4348362276173505</v>
      </c>
      <c r="AV220" s="2">
        <f t="shared" si="54"/>
        <v>6.9399978177525412</v>
      </c>
      <c r="AW220" s="2">
        <f t="shared" si="55"/>
        <v>-2.5945500583017811E-3</v>
      </c>
      <c r="AX220" s="2">
        <f t="shared" si="56"/>
        <v>0.62360668159054256</v>
      </c>
      <c r="AY220" s="2">
        <f t="shared" si="57"/>
        <v>-0.39000620980280887</v>
      </c>
      <c r="AZ220" s="2">
        <f t="shared" si="58"/>
        <v>-0.1187399641257999</v>
      </c>
      <c r="BA220" s="2">
        <f t="shared" si="59"/>
        <v>0.803069474779873</v>
      </c>
      <c r="BB220" s="2">
        <f t="shared" si="60"/>
        <v>-2.347071209160112E-3</v>
      </c>
      <c r="BC220" s="2">
        <f t="shared" si="61"/>
        <v>-0.42327041349028716</v>
      </c>
      <c r="BD220" s="2">
        <f t="shared" si="62"/>
        <v>-0.21427081355430466</v>
      </c>
      <c r="BE220" s="2">
        <f t="shared" si="63"/>
        <v>-1</v>
      </c>
      <c r="BF220" s="2">
        <f t="shared" si="64"/>
        <v>1.0654077156014399</v>
      </c>
      <c r="BG220" s="2" t="str">
        <f>IFERROR(#REF!/#REF!-1,"NA")</f>
        <v>NA</v>
      </c>
    </row>
    <row r="221" spans="1:59" x14ac:dyDescent="0.2">
      <c r="A221" t="str">
        <f t="shared" si="65"/>
        <v/>
      </c>
      <c r="B221" t="str">
        <f t="shared" si="66"/>
        <v>CA2021 CPAMiscellaneous_Non-HVAC Motors</v>
      </c>
      <c r="C221" t="s">
        <v>118</v>
      </c>
      <c r="D221" t="s">
        <v>114</v>
      </c>
      <c r="E221" s="3" t="s">
        <v>105</v>
      </c>
      <c r="F221" s="3" t="s">
        <v>45</v>
      </c>
      <c r="G221" s="3" t="s">
        <v>46</v>
      </c>
      <c r="H221" s="7">
        <f>INDEX('Saturation Data'!I:I,MATCH('Intensity Data'!$B221,'Saturation Data'!$C:$C,0))*INDEX('UEC Data'!I:I,MATCH('Intensity Data'!$B221,'UEC Data'!$C:$C,0))</f>
        <v>0.14843270851310036</v>
      </c>
      <c r="I221" s="7">
        <f>INDEX('Saturation Data'!J:J,MATCH('Intensity Data'!$B221,'Saturation Data'!$C:$C,0))*INDEX('UEC Data'!J:J,MATCH('Intensity Data'!$B221,'UEC Data'!$C:$C,0))</f>
        <v>0.27874325799838978</v>
      </c>
      <c r="J221" s="7">
        <f>INDEX('Saturation Data'!K:K,MATCH('Intensity Data'!$B221,'Saturation Data'!$C:$C,0))*INDEX('UEC Data'!K:K,MATCH('Intensity Data'!$B221,'UEC Data'!$C:$C,0))</f>
        <v>0.15444943891938559</v>
      </c>
      <c r="K221" s="7">
        <f>INDEX('Saturation Data'!L:L,MATCH('Intensity Data'!$B221,'Saturation Data'!$C:$C,0))*INDEX('UEC Data'!L:L,MATCH('Intensity Data'!$B221,'UEC Data'!$C:$C,0))</f>
        <v>0.16724595479903387</v>
      </c>
      <c r="L221" s="7">
        <f>INDEX('Saturation Data'!M:M,MATCH('Intensity Data'!$B221,'Saturation Data'!$C:$C,0))*INDEX('UEC Data'!M:M,MATCH('Intensity Data'!$B221,'UEC Data'!$C:$C,0))</f>
        <v>0.28991199032367904</v>
      </c>
      <c r="M221" s="7">
        <f>INDEX('Saturation Data'!N:N,MATCH('Intensity Data'!$B221,'Saturation Data'!$C:$C,0))*INDEX('UEC Data'!N:N,MATCH('Intensity Data'!$B221,'UEC Data'!$C:$C,0))</f>
        <v>0.23974374254680192</v>
      </c>
      <c r="N221" s="7">
        <f>INDEX('Saturation Data'!O:O,MATCH('Intensity Data'!$B221,'Saturation Data'!$C:$C,0))*INDEX('UEC Data'!O:O,MATCH('Intensity Data'!$B221,'UEC Data'!$C:$C,0))</f>
        <v>7.8346871469567786E-2</v>
      </c>
      <c r="O221" s="7">
        <f>INDEX('Saturation Data'!P:P,MATCH('Intensity Data'!$B221,'Saturation Data'!$C:$C,0))*INDEX('UEC Data'!P:P,MATCH('Intensity Data'!$B221,'UEC Data'!$C:$C,0))</f>
        <v>8.6693089559897282E-2</v>
      </c>
      <c r="P221" s="7">
        <f>INDEX('Saturation Data'!Q:Q,MATCH('Intensity Data'!$B221,'Saturation Data'!$C:$C,0))*INDEX('UEC Data'!Q:Q,MATCH('Intensity Data'!$B221,'UEC Data'!$C:$C,0))</f>
        <v>4.26121657458602E-2</v>
      </c>
      <c r="Q221" s="7">
        <f>INDEX('Saturation Data'!R:R,MATCH('Intensity Data'!$B221,'Saturation Data'!$C:$C,0))*INDEX('UEC Data'!R:R,MATCH('Intensity Data'!$B221,'UEC Data'!$C:$C,0))</f>
        <v>0.23632689537763646</v>
      </c>
      <c r="R221" s="7">
        <f>INDEX('Saturation Data'!S:S,MATCH('Intensity Data'!$B221,'Saturation Data'!$C:$C,0))*INDEX('UEC Data'!S:S,MATCH('Intensity Data'!$B221,'UEC Data'!$C:$C,0))</f>
        <v>0.12649785216900128</v>
      </c>
      <c r="S221" s="7">
        <f>INDEX('Saturation Data'!T:T,MATCH('Intensity Data'!$B221,'Saturation Data'!$C:$C,0))*INDEX('UEC Data'!T:T,MATCH('Intensity Data'!$B221,'UEC Data'!$C:$C,0))</f>
        <v>0.51421116807740586</v>
      </c>
      <c r="T221" s="7">
        <f>INDEX('Saturation Data'!U:U,MATCH('Intensity Data'!$B221,'Saturation Data'!$C:$C,0))*INDEX('UEC Data'!U:U,MATCH('Intensity Data'!$B221,'UEC Data'!$C:$C,0))</f>
        <v>1.8582883866559321</v>
      </c>
      <c r="U221" s="7">
        <f>INDEX('Saturation Data'!V:V,MATCH('Intensity Data'!$B221,'Saturation Data'!$C:$C,0))*INDEX('UEC Data'!V:V,MATCH('Intensity Data'!$B221,'UEC Data'!$C:$C,0))</f>
        <v>0.33449190959806774</v>
      </c>
      <c r="V221" t="str">
        <f t="shared" si="67"/>
        <v>Miscellaneous</v>
      </c>
      <c r="AP221" s="5" t="s">
        <v>105</v>
      </c>
      <c r="AQ221" s="5" t="s">
        <v>45</v>
      </c>
      <c r="AR221" s="5" t="s">
        <v>46</v>
      </c>
      <c r="AS221" s="2">
        <f t="shared" si="51"/>
        <v>-0.5261513414353326</v>
      </c>
      <c r="AT221" s="2">
        <f t="shared" si="52"/>
        <v>3.5692189475145017</v>
      </c>
      <c r="AU221" s="2">
        <f t="shared" si="53"/>
        <v>0.86531406835718294</v>
      </c>
      <c r="AV221" s="2">
        <f t="shared" si="54"/>
        <v>4.6481490934172678</v>
      </c>
      <c r="AW221" s="2">
        <f t="shared" si="55"/>
        <v>1.7025775443930939</v>
      </c>
      <c r="AX221" s="2">
        <f t="shared" si="56"/>
        <v>2.4668732772371933</v>
      </c>
      <c r="AY221" s="2">
        <f t="shared" si="57"/>
        <v>-0.83177048684423605</v>
      </c>
      <c r="AZ221" s="2">
        <f t="shared" si="58"/>
        <v>0.23298025061318173</v>
      </c>
      <c r="BA221" s="2">
        <f t="shared" si="59"/>
        <v>0.36468585899723105</v>
      </c>
      <c r="BB221" s="2">
        <f t="shared" si="60"/>
        <v>0.89817408589956838</v>
      </c>
      <c r="BC221" s="2">
        <f t="shared" si="61"/>
        <v>1.0507657812253797</v>
      </c>
      <c r="BD221" s="2">
        <f t="shared" si="62"/>
        <v>6.1484744013148696</v>
      </c>
      <c r="BE221" s="2">
        <f t="shared" si="63"/>
        <v>-0.61424774524741377</v>
      </c>
      <c r="BF221" s="2">
        <f t="shared" si="64"/>
        <v>2.836361842627217</v>
      </c>
      <c r="BG221" s="2" t="str">
        <f>IFERROR(#REF!/#REF!-1,"NA")</f>
        <v>NA</v>
      </c>
    </row>
    <row r="222" spans="1:59" x14ac:dyDescent="0.2">
      <c r="A222" t="str">
        <f t="shared" si="65"/>
        <v/>
      </c>
      <c r="B222" t="str">
        <f t="shared" si="66"/>
        <v>CA2021 CPAMiscellaneous_Pool Pump</v>
      </c>
      <c r="C222" t="s">
        <v>118</v>
      </c>
      <c r="D222" t="s">
        <v>114</v>
      </c>
      <c r="E222" s="3" t="s">
        <v>106</v>
      </c>
      <c r="F222" s="3" t="s">
        <v>45</v>
      </c>
      <c r="G222" s="3" t="s">
        <v>47</v>
      </c>
      <c r="H222" s="7">
        <f>INDEX('Saturation Data'!I:I,MATCH('Intensity Data'!$B222,'Saturation Data'!$C:$C,0))*INDEX('UEC Data'!I:I,MATCH('Intensity Data'!$B222,'UEC Data'!$C:$C,0))</f>
        <v>0</v>
      </c>
      <c r="I222" s="7">
        <f>INDEX('Saturation Data'!J:J,MATCH('Intensity Data'!$B222,'Saturation Data'!$C:$C,0))*INDEX('UEC Data'!J:J,MATCH('Intensity Data'!$B222,'UEC Data'!$C:$C,0))</f>
        <v>0</v>
      </c>
      <c r="J222" s="7">
        <f>INDEX('Saturation Data'!K:K,MATCH('Intensity Data'!$B222,'Saturation Data'!$C:$C,0))*INDEX('UEC Data'!K:K,MATCH('Intensity Data'!$B222,'UEC Data'!$C:$C,0))</f>
        <v>0</v>
      </c>
      <c r="K222" s="7">
        <f>INDEX('Saturation Data'!L:L,MATCH('Intensity Data'!$B222,'Saturation Data'!$C:$C,0))*INDEX('UEC Data'!L:L,MATCH('Intensity Data'!$B222,'UEC Data'!$C:$C,0))</f>
        <v>0</v>
      </c>
      <c r="L222" s="7">
        <f>INDEX('Saturation Data'!M:M,MATCH('Intensity Data'!$B222,'Saturation Data'!$C:$C,0))*INDEX('UEC Data'!M:M,MATCH('Intensity Data'!$B222,'UEC Data'!$C:$C,0))</f>
        <v>0</v>
      </c>
      <c r="M222" s="7">
        <f>INDEX('Saturation Data'!N:N,MATCH('Intensity Data'!$B222,'Saturation Data'!$C:$C,0))*INDEX('UEC Data'!N:N,MATCH('Intensity Data'!$B222,'UEC Data'!$C:$C,0))</f>
        <v>0</v>
      </c>
      <c r="N222" s="7">
        <f>INDEX('Saturation Data'!O:O,MATCH('Intensity Data'!$B222,'Saturation Data'!$C:$C,0))*INDEX('UEC Data'!O:O,MATCH('Intensity Data'!$B222,'UEC Data'!$C:$C,0))</f>
        <v>0</v>
      </c>
      <c r="O222" s="7">
        <f>INDEX('Saturation Data'!P:P,MATCH('Intensity Data'!$B222,'Saturation Data'!$C:$C,0))*INDEX('UEC Data'!P:P,MATCH('Intensity Data'!$B222,'UEC Data'!$C:$C,0))</f>
        <v>8.898023076923077E-2</v>
      </c>
      <c r="P222" s="7">
        <f>INDEX('Saturation Data'!Q:Q,MATCH('Intensity Data'!$B222,'Saturation Data'!$C:$C,0))*INDEX('UEC Data'!Q:Q,MATCH('Intensity Data'!$B222,'UEC Data'!$C:$C,0))</f>
        <v>5.9123076923076915E-3</v>
      </c>
      <c r="Q222" s="7">
        <f>INDEX('Saturation Data'!R:R,MATCH('Intensity Data'!$B222,'Saturation Data'!$C:$C,0))*INDEX('UEC Data'!R:R,MATCH('Intensity Data'!$B222,'UEC Data'!$C:$C,0))</f>
        <v>5.960571428571429E-2</v>
      </c>
      <c r="R222" s="7">
        <f>INDEX('Saturation Data'!S:S,MATCH('Intensity Data'!$B222,'Saturation Data'!$C:$C,0))*INDEX('UEC Data'!S:S,MATCH('Intensity Data'!$B222,'UEC Data'!$C:$C,0))</f>
        <v>0</v>
      </c>
      <c r="S222" s="7">
        <f>INDEX('Saturation Data'!T:T,MATCH('Intensity Data'!$B222,'Saturation Data'!$C:$C,0))*INDEX('UEC Data'!T:T,MATCH('Intensity Data'!$B222,'UEC Data'!$C:$C,0))</f>
        <v>0</v>
      </c>
      <c r="T222" s="7">
        <f>INDEX('Saturation Data'!U:U,MATCH('Intensity Data'!$B222,'Saturation Data'!$C:$C,0))*INDEX('UEC Data'!U:U,MATCH('Intensity Data'!$B222,'UEC Data'!$C:$C,0))</f>
        <v>0</v>
      </c>
      <c r="U222" s="7">
        <f>INDEX('Saturation Data'!V:V,MATCH('Intensity Data'!$B222,'Saturation Data'!$C:$C,0))*INDEX('UEC Data'!V:V,MATCH('Intensity Data'!$B222,'UEC Data'!$C:$C,0))</f>
        <v>3.0743999999999997E-2</v>
      </c>
      <c r="V222" t="str">
        <f t="shared" si="67"/>
        <v>Miscellaneous</v>
      </c>
      <c r="AP222" s="5" t="s">
        <v>106</v>
      </c>
      <c r="AQ222" s="5" t="s">
        <v>45</v>
      </c>
      <c r="AR222" s="5" t="s">
        <v>47</v>
      </c>
      <c r="AS222" s="2" t="str">
        <f t="shared" si="51"/>
        <v>NA</v>
      </c>
      <c r="AT222" s="2" t="str">
        <f t="shared" si="52"/>
        <v>NA</v>
      </c>
      <c r="AU222" s="2" t="str">
        <f t="shared" si="53"/>
        <v>NA</v>
      </c>
      <c r="AV222" s="2" t="str">
        <f t="shared" si="54"/>
        <v>NA</v>
      </c>
      <c r="AW222" s="2" t="str">
        <f t="shared" si="55"/>
        <v>NA</v>
      </c>
      <c r="AX222" s="2" t="str">
        <f t="shared" si="56"/>
        <v>NA</v>
      </c>
      <c r="AY222" s="2" t="str">
        <f t="shared" si="57"/>
        <v>NA</v>
      </c>
      <c r="AZ222" s="2">
        <f t="shared" si="58"/>
        <v>7.2198683374212109</v>
      </c>
      <c r="BA222" s="2">
        <f t="shared" si="59"/>
        <v>3.5489528633241036</v>
      </c>
      <c r="BB222" s="2">
        <f t="shared" si="60"/>
        <v>4.6945222576987051</v>
      </c>
      <c r="BC222" s="2" t="str">
        <f t="shared" si="61"/>
        <v>NA</v>
      </c>
      <c r="BD222" s="2" t="str">
        <f t="shared" si="62"/>
        <v>NA</v>
      </c>
      <c r="BE222" s="2" t="str">
        <f t="shared" si="63"/>
        <v>NA</v>
      </c>
      <c r="BF222" s="2">
        <f t="shared" si="64"/>
        <v>68.725813277686854</v>
      </c>
      <c r="BG222" s="2" t="str">
        <f>IFERROR(#REF!/#REF!-1,"NA")</f>
        <v>NA</v>
      </c>
    </row>
    <row r="223" spans="1:59" x14ac:dyDescent="0.2">
      <c r="A223" t="str">
        <f t="shared" si="65"/>
        <v/>
      </c>
      <c r="B223" t="str">
        <f t="shared" si="66"/>
        <v>CA2021 CPAMiscellaneous_Pool Heater</v>
      </c>
      <c r="C223" t="s">
        <v>118</v>
      </c>
      <c r="D223" t="s">
        <v>114</v>
      </c>
      <c r="E223" s="3" t="s">
        <v>107</v>
      </c>
      <c r="F223" s="3" t="s">
        <v>45</v>
      </c>
      <c r="G223" s="3" t="s">
        <v>48</v>
      </c>
      <c r="H223" s="7">
        <f>INDEX('Saturation Data'!I:I,MATCH('Intensity Data'!$B223,'Saturation Data'!$C:$C,0))*INDEX('UEC Data'!I:I,MATCH('Intensity Data'!$B223,'UEC Data'!$C:$C,0))</f>
        <v>0</v>
      </c>
      <c r="I223" s="7">
        <f>INDEX('Saturation Data'!J:J,MATCH('Intensity Data'!$B223,'Saturation Data'!$C:$C,0))*INDEX('UEC Data'!J:J,MATCH('Intensity Data'!$B223,'UEC Data'!$C:$C,0))</f>
        <v>0</v>
      </c>
      <c r="J223" s="7">
        <f>INDEX('Saturation Data'!K:K,MATCH('Intensity Data'!$B223,'Saturation Data'!$C:$C,0))*INDEX('UEC Data'!K:K,MATCH('Intensity Data'!$B223,'UEC Data'!$C:$C,0))</f>
        <v>0</v>
      </c>
      <c r="K223" s="7">
        <f>INDEX('Saturation Data'!L:L,MATCH('Intensity Data'!$B223,'Saturation Data'!$C:$C,0))*INDEX('UEC Data'!L:L,MATCH('Intensity Data'!$B223,'UEC Data'!$C:$C,0))</f>
        <v>0</v>
      </c>
      <c r="L223" s="7">
        <f>INDEX('Saturation Data'!M:M,MATCH('Intensity Data'!$B223,'Saturation Data'!$C:$C,0))*INDEX('UEC Data'!M:M,MATCH('Intensity Data'!$B223,'UEC Data'!$C:$C,0))</f>
        <v>0</v>
      </c>
      <c r="M223" s="7">
        <f>INDEX('Saturation Data'!N:N,MATCH('Intensity Data'!$B223,'Saturation Data'!$C:$C,0))*INDEX('UEC Data'!N:N,MATCH('Intensity Data'!$B223,'UEC Data'!$C:$C,0))</f>
        <v>0</v>
      </c>
      <c r="N223" s="7">
        <f>INDEX('Saturation Data'!O:O,MATCH('Intensity Data'!$B223,'Saturation Data'!$C:$C,0))*INDEX('UEC Data'!O:O,MATCH('Intensity Data'!$B223,'UEC Data'!$C:$C,0))</f>
        <v>0</v>
      </c>
      <c r="O223" s="7">
        <f>INDEX('Saturation Data'!P:P,MATCH('Intensity Data'!$B223,'Saturation Data'!$C:$C,0))*INDEX('UEC Data'!P:P,MATCH('Intensity Data'!$B223,'UEC Data'!$C:$C,0))</f>
        <v>4.6234760666666659E-2</v>
      </c>
      <c r="P223" s="7">
        <f>INDEX('Saturation Data'!Q:Q,MATCH('Intensity Data'!$B223,'Saturation Data'!$C:$C,0))*INDEX('UEC Data'!Q:Q,MATCH('Intensity Data'!$B223,'UEC Data'!$C:$C,0))</f>
        <v>1.2772033333333334E-3</v>
      </c>
      <c r="Q223" s="7">
        <f>INDEX('Saturation Data'!R:R,MATCH('Intensity Data'!$B223,'Saturation Data'!$C:$C,0))*INDEX('UEC Data'!R:R,MATCH('Intensity Data'!$B223,'UEC Data'!$C:$C,0))</f>
        <v>2.7446838979591839E-2</v>
      </c>
      <c r="R223" s="7">
        <f>INDEX('Saturation Data'!S:S,MATCH('Intensity Data'!$B223,'Saturation Data'!$C:$C,0))*INDEX('UEC Data'!S:S,MATCH('Intensity Data'!$B223,'UEC Data'!$C:$C,0))</f>
        <v>0</v>
      </c>
      <c r="S223" s="7">
        <f>INDEX('Saturation Data'!T:T,MATCH('Intensity Data'!$B223,'Saturation Data'!$C:$C,0))*INDEX('UEC Data'!T:T,MATCH('Intensity Data'!$B223,'UEC Data'!$C:$C,0))</f>
        <v>0</v>
      </c>
      <c r="T223" s="7">
        <f>INDEX('Saturation Data'!U:U,MATCH('Intensity Data'!$B223,'Saturation Data'!$C:$C,0))*INDEX('UEC Data'!U:U,MATCH('Intensity Data'!$B223,'UEC Data'!$C:$C,0))</f>
        <v>0</v>
      </c>
      <c r="U223" s="7">
        <f>INDEX('Saturation Data'!V:V,MATCH('Intensity Data'!$B223,'Saturation Data'!$C:$C,0))*INDEX('UEC Data'!V:V,MATCH('Intensity Data'!$B223,'UEC Data'!$C:$C,0))</f>
        <v>9.9621859999999996E-3</v>
      </c>
      <c r="V223" t="str">
        <f t="shared" si="67"/>
        <v>Miscellaneous</v>
      </c>
      <c r="AP223" s="5" t="s">
        <v>107</v>
      </c>
      <c r="AQ223" s="5" t="s">
        <v>45</v>
      </c>
      <c r="AR223" s="5" t="s">
        <v>48</v>
      </c>
      <c r="AS223" s="2" t="str">
        <f t="shared" si="51"/>
        <v>NA</v>
      </c>
      <c r="AT223" s="2" t="str">
        <f t="shared" si="52"/>
        <v>NA</v>
      </c>
      <c r="AU223" s="2" t="str">
        <f t="shared" si="53"/>
        <v>NA</v>
      </c>
      <c r="AV223" s="2" t="str">
        <f t="shared" si="54"/>
        <v>NA</v>
      </c>
      <c r="AW223" s="2" t="str">
        <f t="shared" si="55"/>
        <v>NA</v>
      </c>
      <c r="AX223" s="2" t="str">
        <f t="shared" si="56"/>
        <v>NA</v>
      </c>
      <c r="AY223" s="2" t="str">
        <f t="shared" si="57"/>
        <v>NA</v>
      </c>
      <c r="AZ223" s="2">
        <f t="shared" si="58"/>
        <v>7.2198683374212109</v>
      </c>
      <c r="BA223" s="2">
        <f t="shared" si="59"/>
        <v>8.0979057266482073</v>
      </c>
      <c r="BB223" s="2">
        <f t="shared" si="60"/>
        <v>4.6945222576987042</v>
      </c>
      <c r="BC223" s="2" t="str">
        <f t="shared" si="61"/>
        <v>NA</v>
      </c>
      <c r="BD223" s="2" t="str">
        <f t="shared" si="62"/>
        <v>NA</v>
      </c>
      <c r="BE223" s="2" t="str">
        <f t="shared" si="63"/>
        <v>NA</v>
      </c>
      <c r="BF223" s="2">
        <f t="shared" si="64"/>
        <v>68.725813277686868</v>
      </c>
      <c r="BG223" s="2" t="str">
        <f>IFERROR(#REF!/#REF!-1,"NA")</f>
        <v>NA</v>
      </c>
    </row>
    <row r="224" spans="1:59" x14ac:dyDescent="0.2">
      <c r="A224" t="str">
        <f t="shared" si="65"/>
        <v/>
      </c>
      <c r="B224" t="str">
        <f t="shared" si="66"/>
        <v>CA2021 CPAMiscellaneous_Clothes Washer</v>
      </c>
      <c r="C224" t="s">
        <v>118</v>
      </c>
      <c r="D224" t="s">
        <v>114</v>
      </c>
      <c r="E224" s="3" t="s">
        <v>108</v>
      </c>
      <c r="F224" s="3" t="s">
        <v>45</v>
      </c>
      <c r="G224" s="3" t="s">
        <v>49</v>
      </c>
      <c r="H224" s="7">
        <f>INDEX('Saturation Data'!I:I,MATCH('Intensity Data'!$B224,'Saturation Data'!$C:$C,0))*INDEX('UEC Data'!I:I,MATCH('Intensity Data'!$B224,'UEC Data'!$C:$C,0))</f>
        <v>0</v>
      </c>
      <c r="I224" s="7">
        <f>INDEX('Saturation Data'!J:J,MATCH('Intensity Data'!$B224,'Saturation Data'!$C:$C,0))*INDEX('UEC Data'!J:J,MATCH('Intensity Data'!$B224,'UEC Data'!$C:$C,0))</f>
        <v>0</v>
      </c>
      <c r="J224" s="7">
        <f>INDEX('Saturation Data'!K:K,MATCH('Intensity Data'!$B224,'Saturation Data'!$C:$C,0))*INDEX('UEC Data'!K:K,MATCH('Intensity Data'!$B224,'UEC Data'!$C:$C,0))</f>
        <v>5.1410717418464097E-4</v>
      </c>
      <c r="K224" s="7">
        <f>INDEX('Saturation Data'!L:L,MATCH('Intensity Data'!$B224,'Saturation Data'!$C:$C,0))*INDEX('UEC Data'!L:L,MATCH('Intensity Data'!$B224,'UEC Data'!$C:$C,0))</f>
        <v>0</v>
      </c>
      <c r="L224" s="7">
        <f>INDEX('Saturation Data'!M:M,MATCH('Intensity Data'!$B224,'Saturation Data'!$C:$C,0))*INDEX('UEC Data'!M:M,MATCH('Intensity Data'!$B224,'UEC Data'!$C:$C,0))</f>
        <v>0</v>
      </c>
      <c r="M224" s="7">
        <f>INDEX('Saturation Data'!N:N,MATCH('Intensity Data'!$B224,'Saturation Data'!$C:$C,0))*INDEX('UEC Data'!N:N,MATCH('Intensity Data'!$B224,'UEC Data'!$C:$C,0))</f>
        <v>0</v>
      </c>
      <c r="N224" s="7">
        <f>INDEX('Saturation Data'!O:O,MATCH('Intensity Data'!$B224,'Saturation Data'!$C:$C,0))*INDEX('UEC Data'!O:O,MATCH('Intensity Data'!$B224,'UEC Data'!$C:$C,0))</f>
        <v>6.3620762805349312E-2</v>
      </c>
      <c r="O224" s="7">
        <f>INDEX('Saturation Data'!P:P,MATCH('Intensity Data'!$B224,'Saturation Data'!$C:$C,0))*INDEX('UEC Data'!P:P,MATCH('Intensity Data'!$B224,'UEC Data'!$C:$C,0))</f>
        <v>4.6608617439816346E-3</v>
      </c>
      <c r="P224" s="7">
        <f>INDEX('Saturation Data'!Q:Q,MATCH('Intensity Data'!$B224,'Saturation Data'!$C:$C,0))*INDEX('UEC Data'!Q:Q,MATCH('Intensity Data'!$B224,'UEC Data'!$C:$C,0))</f>
        <v>4.6608617439816346E-3</v>
      </c>
      <c r="Q224" s="7">
        <f>INDEX('Saturation Data'!R:R,MATCH('Intensity Data'!$B224,'Saturation Data'!$C:$C,0))*INDEX('UEC Data'!R:R,MATCH('Intensity Data'!$B224,'UEC Data'!$C:$C,0))</f>
        <v>1.6569839097991854E-2</v>
      </c>
      <c r="R224" s="7">
        <f>INDEX('Saturation Data'!S:S,MATCH('Intensity Data'!$B224,'Saturation Data'!$C:$C,0))*INDEX('UEC Data'!S:S,MATCH('Intensity Data'!$B224,'UEC Data'!$C:$C,0))</f>
        <v>0</v>
      </c>
      <c r="S224" s="7">
        <f>INDEX('Saturation Data'!T:T,MATCH('Intensity Data'!$B224,'Saturation Data'!$C:$C,0))*INDEX('UEC Data'!T:T,MATCH('Intensity Data'!$B224,'UEC Data'!$C:$C,0))</f>
        <v>0</v>
      </c>
      <c r="T224" s="7">
        <f>INDEX('Saturation Data'!U:U,MATCH('Intensity Data'!$B224,'Saturation Data'!$C:$C,0))*INDEX('UEC Data'!U:U,MATCH('Intensity Data'!$B224,'UEC Data'!$C:$C,0))</f>
        <v>0</v>
      </c>
      <c r="U224" s="7">
        <f>INDEX('Saturation Data'!V:V,MATCH('Intensity Data'!$B224,'Saturation Data'!$C:$C,0))*INDEX('UEC Data'!V:V,MATCH('Intensity Data'!$B224,'UEC Data'!$C:$C,0))</f>
        <v>3.635472160305675E-2</v>
      </c>
      <c r="V224" t="str">
        <f t="shared" si="67"/>
        <v>Miscellaneous</v>
      </c>
      <c r="AP224" s="5" t="s">
        <v>108</v>
      </c>
      <c r="AQ224" s="5" t="s">
        <v>45</v>
      </c>
      <c r="AR224" s="5" t="s">
        <v>49</v>
      </c>
      <c r="AS224" s="2" t="str">
        <f t="shared" si="51"/>
        <v>NA</v>
      </c>
      <c r="AT224" s="2" t="str">
        <f t="shared" si="52"/>
        <v>NA</v>
      </c>
      <c r="AU224" s="2">
        <f t="shared" si="53"/>
        <v>2.7306281367143659</v>
      </c>
      <c r="AV224" s="2" t="str">
        <f t="shared" si="54"/>
        <v>NA</v>
      </c>
      <c r="AW224" s="2" t="str">
        <f t="shared" si="55"/>
        <v>NA</v>
      </c>
      <c r="AX224" s="2" t="str">
        <f t="shared" si="56"/>
        <v>NA</v>
      </c>
      <c r="AY224" s="2">
        <f t="shared" si="57"/>
        <v>1.6916722104922237</v>
      </c>
      <c r="AZ224" s="2">
        <f t="shared" si="58"/>
        <v>7.2198683374212127</v>
      </c>
      <c r="BA224" s="2">
        <f t="shared" si="59"/>
        <v>3.5489528633241036</v>
      </c>
      <c r="BB224" s="2">
        <f t="shared" si="60"/>
        <v>0.13890445153974107</v>
      </c>
      <c r="BC224" s="2" t="str">
        <f t="shared" si="61"/>
        <v>NA</v>
      </c>
      <c r="BD224" s="2" t="str">
        <f t="shared" si="62"/>
        <v>NA</v>
      </c>
      <c r="BE224" s="2" t="str">
        <f t="shared" si="63"/>
        <v>NA</v>
      </c>
      <c r="BF224" s="2">
        <f t="shared" si="64"/>
        <v>173.31453319421715</v>
      </c>
      <c r="BG224" s="2" t="str">
        <f>IFERROR(#REF!/#REF!-1,"NA")</f>
        <v>NA</v>
      </c>
    </row>
    <row r="225" spans="1:59" x14ac:dyDescent="0.2">
      <c r="A225" t="str">
        <f t="shared" si="65"/>
        <v/>
      </c>
      <c r="B225" t="str">
        <f t="shared" si="66"/>
        <v>CA2021 CPAMiscellaneous_Clothes Dryer</v>
      </c>
      <c r="C225" t="s">
        <v>118</v>
      </c>
      <c r="D225" t="s">
        <v>114</v>
      </c>
      <c r="E225" s="3" t="s">
        <v>109</v>
      </c>
      <c r="F225" s="3" t="s">
        <v>45</v>
      </c>
      <c r="G225" s="3" t="s">
        <v>50</v>
      </c>
      <c r="H225" s="7">
        <f>INDEX('Saturation Data'!I:I,MATCH('Intensity Data'!$B225,'Saturation Data'!$C:$C,0))*INDEX('UEC Data'!I:I,MATCH('Intensity Data'!$B225,'UEC Data'!$C:$C,0))</f>
        <v>0</v>
      </c>
      <c r="I225" s="7">
        <f>INDEX('Saturation Data'!J:J,MATCH('Intensity Data'!$B225,'Saturation Data'!$C:$C,0))*INDEX('UEC Data'!J:J,MATCH('Intensity Data'!$B225,'UEC Data'!$C:$C,0))</f>
        <v>0</v>
      </c>
      <c r="J225" s="7">
        <f>INDEX('Saturation Data'!K:K,MATCH('Intensity Data'!$B225,'Saturation Data'!$C:$C,0))*INDEX('UEC Data'!K:K,MATCH('Intensity Data'!$B225,'UEC Data'!$C:$C,0))</f>
        <v>9.5356301022189087E-4</v>
      </c>
      <c r="K225" s="7">
        <f>INDEX('Saturation Data'!L:L,MATCH('Intensity Data'!$B225,'Saturation Data'!$C:$C,0))*INDEX('UEC Data'!L:L,MATCH('Intensity Data'!$B225,'UEC Data'!$C:$C,0))</f>
        <v>0</v>
      </c>
      <c r="L225" s="7">
        <f>INDEX('Saturation Data'!M:M,MATCH('Intensity Data'!$B225,'Saturation Data'!$C:$C,0))*INDEX('UEC Data'!M:M,MATCH('Intensity Data'!$B225,'UEC Data'!$C:$C,0))</f>
        <v>0</v>
      </c>
      <c r="M225" s="7">
        <f>INDEX('Saturation Data'!N:N,MATCH('Intensity Data'!$B225,'Saturation Data'!$C:$C,0))*INDEX('UEC Data'!N:N,MATCH('Intensity Data'!$B225,'UEC Data'!$C:$C,0))</f>
        <v>0</v>
      </c>
      <c r="N225" s="7">
        <f>INDEX('Saturation Data'!O:O,MATCH('Intensity Data'!$B225,'Saturation Data'!$C:$C,0))*INDEX('UEC Data'!O:O,MATCH('Intensity Data'!$B225,'UEC Data'!$C:$C,0))</f>
        <v>0.19011662516298949</v>
      </c>
      <c r="O225" s="7">
        <f>INDEX('Saturation Data'!P:P,MATCH('Intensity Data'!$B225,'Saturation Data'!$C:$C,0))*INDEX('UEC Data'!P:P,MATCH('Intensity Data'!$B225,'UEC Data'!$C:$C,0))</f>
        <v>1.109433886892777E-2</v>
      </c>
      <c r="P225" s="7">
        <f>INDEX('Saturation Data'!Q:Q,MATCH('Intensity Data'!$B225,'Saturation Data'!$C:$C,0))*INDEX('UEC Data'!Q:Q,MATCH('Intensity Data'!$B225,'UEC Data'!$C:$C,0))</f>
        <v>1.109433886892777E-2</v>
      </c>
      <c r="Q225" s="7">
        <f>INDEX('Saturation Data'!R:R,MATCH('Intensity Data'!$B225,'Saturation Data'!$C:$C,0))*INDEX('UEC Data'!R:R,MATCH('Intensity Data'!$B225,'UEC Data'!$C:$C,0))</f>
        <v>2.0871353642101593E-2</v>
      </c>
      <c r="R225" s="7">
        <f>INDEX('Saturation Data'!S:S,MATCH('Intensity Data'!$B225,'Saturation Data'!$C:$C,0))*INDEX('UEC Data'!S:S,MATCH('Intensity Data'!$B225,'UEC Data'!$C:$C,0))</f>
        <v>0</v>
      </c>
      <c r="S225" s="7">
        <f>INDEX('Saturation Data'!T:T,MATCH('Intensity Data'!$B225,'Saturation Data'!$C:$C,0))*INDEX('UEC Data'!T:T,MATCH('Intensity Data'!$B225,'UEC Data'!$C:$C,0))</f>
        <v>0</v>
      </c>
      <c r="T225" s="7">
        <f>INDEX('Saturation Data'!U:U,MATCH('Intensity Data'!$B225,'Saturation Data'!$C:$C,0))*INDEX('UEC Data'!U:U,MATCH('Intensity Data'!$B225,'UEC Data'!$C:$C,0))</f>
        <v>0</v>
      </c>
      <c r="U225" s="7">
        <f>INDEX('Saturation Data'!V:V,MATCH('Intensity Data'!$B225,'Saturation Data'!$C:$C,0))*INDEX('UEC Data'!V:V,MATCH('Intensity Data'!$B225,'UEC Data'!$C:$C,0))</f>
        <v>7.8668948343306011E-2</v>
      </c>
      <c r="V225" t="str">
        <f t="shared" si="67"/>
        <v>Miscellaneous</v>
      </c>
      <c r="AP225" s="5" t="s">
        <v>109</v>
      </c>
      <c r="AQ225" s="5" t="s">
        <v>45</v>
      </c>
      <c r="AR225" s="5" t="s">
        <v>50</v>
      </c>
      <c r="AS225" s="2" t="str">
        <f t="shared" si="51"/>
        <v>NA</v>
      </c>
      <c r="AT225" s="2" t="str">
        <f t="shared" si="52"/>
        <v>NA</v>
      </c>
      <c r="AU225" s="2">
        <f t="shared" si="53"/>
        <v>2.7306281367143668</v>
      </c>
      <c r="AV225" s="2" t="str">
        <f t="shared" si="54"/>
        <v>NA</v>
      </c>
      <c r="AW225" s="2" t="str">
        <f t="shared" si="55"/>
        <v>NA</v>
      </c>
      <c r="AX225" s="2" t="str">
        <f t="shared" si="56"/>
        <v>NA</v>
      </c>
      <c r="AY225" s="2">
        <f t="shared" si="57"/>
        <v>1.6916722104922237</v>
      </c>
      <c r="AZ225" s="2">
        <f t="shared" si="58"/>
        <v>7.2198683374212127</v>
      </c>
      <c r="BA225" s="2">
        <f t="shared" si="59"/>
        <v>3.5489528633241036</v>
      </c>
      <c r="BB225" s="2">
        <f t="shared" si="60"/>
        <v>0.13890445153974063</v>
      </c>
      <c r="BC225" s="2" t="str">
        <f t="shared" si="61"/>
        <v>NA</v>
      </c>
      <c r="BD225" s="2" t="str">
        <f t="shared" si="62"/>
        <v>NA</v>
      </c>
      <c r="BE225" s="2" t="str">
        <f t="shared" si="63"/>
        <v>NA</v>
      </c>
      <c r="BF225" s="2">
        <f t="shared" si="64"/>
        <v>173.31453319421718</v>
      </c>
      <c r="BG225" s="2" t="str">
        <f>IFERROR(#REF!/#REF!-1,"NA")</f>
        <v>NA</v>
      </c>
    </row>
    <row r="226" spans="1:59" x14ac:dyDescent="0.2">
      <c r="A226" t="str">
        <f t="shared" si="65"/>
        <v/>
      </c>
      <c r="B226" t="str">
        <f t="shared" si="66"/>
        <v>CA2021 CPAMiscellaneous_Other Miscellaneous</v>
      </c>
      <c r="C226" t="s">
        <v>118</v>
      </c>
      <c r="D226" t="s">
        <v>114</v>
      </c>
      <c r="E226" s="3" t="s">
        <v>110</v>
      </c>
      <c r="F226" s="3" t="s">
        <v>45</v>
      </c>
      <c r="G226" s="3" t="s">
        <v>51</v>
      </c>
      <c r="H226" s="7">
        <f>INDEX('Saturation Data'!I:I,MATCH('Intensity Data'!$B226,'Saturation Data'!$C:$C,0))*INDEX('UEC Data'!I:I,MATCH('Intensity Data'!$B226,'UEC Data'!$C:$C,0))</f>
        <v>1.3737413733877488</v>
      </c>
      <c r="I226" s="7">
        <f>INDEX('Saturation Data'!J:J,MATCH('Intensity Data'!$B226,'Saturation Data'!$C:$C,0))*INDEX('UEC Data'!J:J,MATCH('Intensity Data'!$B226,'UEC Data'!$C:$C,0))</f>
        <v>0.8813194182913231</v>
      </c>
      <c r="J226" s="7">
        <f>INDEX('Saturation Data'!K:K,MATCH('Intensity Data'!$B226,'Saturation Data'!$C:$C,0))*INDEX('UEC Data'!K:K,MATCH('Intensity Data'!$B226,'UEC Data'!$C:$C,0))</f>
        <v>1.0133448269830498</v>
      </c>
      <c r="K226" s="7">
        <f>INDEX('Saturation Data'!L:L,MATCH('Intensity Data'!$B226,'Saturation Data'!$C:$C,0))*INDEX('UEC Data'!L:L,MATCH('Intensity Data'!$B226,'UEC Data'!$C:$C,0))</f>
        <v>0.84139761054978313</v>
      </c>
      <c r="L226" s="7">
        <f>INDEX('Saturation Data'!M:M,MATCH('Intensity Data'!$B226,'Saturation Data'!$C:$C,0))*INDEX('UEC Data'!M:M,MATCH('Intensity Data'!$B226,'UEC Data'!$C:$C,0))</f>
        <v>1.2051679205197474</v>
      </c>
      <c r="M226" s="7">
        <f>INDEX('Saturation Data'!N:N,MATCH('Intensity Data'!$B226,'Saturation Data'!$C:$C,0))*INDEX('UEC Data'!N:N,MATCH('Intensity Data'!$B226,'UEC Data'!$C:$C,0))</f>
        <v>0.97295104530580889</v>
      </c>
      <c r="N226" s="7">
        <f>INDEX('Saturation Data'!O:O,MATCH('Intensity Data'!$B226,'Saturation Data'!$C:$C,0))*INDEX('UEC Data'!O:O,MATCH('Intensity Data'!$B226,'UEC Data'!$C:$C,0))</f>
        <v>3.4222178776828085</v>
      </c>
      <c r="O226" s="7">
        <f>INDEX('Saturation Data'!P:P,MATCH('Intensity Data'!$B226,'Saturation Data'!$C:$C,0))*INDEX('UEC Data'!P:P,MATCH('Intensity Data'!$B226,'UEC Data'!$C:$C,0))</f>
        <v>1.0168734208687551</v>
      </c>
      <c r="P226" s="7">
        <f>INDEX('Saturation Data'!Q:Q,MATCH('Intensity Data'!$B226,'Saturation Data'!$C:$C,0))*INDEX('UEC Data'!Q:Q,MATCH('Intensity Data'!$B226,'UEC Data'!$C:$C,0))</f>
        <v>0.31243684879386835</v>
      </c>
      <c r="Q226" s="7">
        <f>INDEX('Saturation Data'!R:R,MATCH('Intensity Data'!$B226,'Saturation Data'!$C:$C,0))*INDEX('UEC Data'!R:R,MATCH('Intensity Data'!$B226,'UEC Data'!$C:$C,0))</f>
        <v>1.3286808940959649</v>
      </c>
      <c r="R226" s="7">
        <f>INDEX('Saturation Data'!S:S,MATCH('Intensity Data'!$B226,'Saturation Data'!$C:$C,0))*INDEX('UEC Data'!S:S,MATCH('Intensity Data'!$B226,'UEC Data'!$C:$C,0))</f>
        <v>0.66131703059987612</v>
      </c>
      <c r="S226" s="7">
        <f>INDEX('Saturation Data'!T:T,MATCH('Intensity Data'!$B226,'Saturation Data'!$C:$C,0))*INDEX('UEC Data'!T:T,MATCH('Intensity Data'!$B226,'UEC Data'!$C:$C,0))</f>
        <v>2.0997899636618822</v>
      </c>
      <c r="T226" s="7">
        <f>INDEX('Saturation Data'!U:U,MATCH('Intensity Data'!$B226,'Saturation Data'!$C:$C,0))*INDEX('UEC Data'!U:U,MATCH('Intensity Data'!$B226,'UEC Data'!$C:$C,0))</f>
        <v>8.5</v>
      </c>
      <c r="U226" s="7">
        <f>INDEX('Saturation Data'!V:V,MATCH('Intensity Data'!$B226,'Saturation Data'!$C:$C,0))*INDEX('UEC Data'!V:V,MATCH('Intensity Data'!$B226,'UEC Data'!$C:$C,0))</f>
        <v>1.8972103278144257</v>
      </c>
      <c r="V226" t="str">
        <f t="shared" si="67"/>
        <v>Miscellaneous</v>
      </c>
      <c r="AP226" s="5" t="s">
        <v>110</v>
      </c>
      <c r="AQ226" s="5" t="s">
        <v>45</v>
      </c>
      <c r="AR226" s="5" t="s">
        <v>51</v>
      </c>
      <c r="AS226" s="2">
        <f t="shared" si="51"/>
        <v>-3.0227123228089736E-2</v>
      </c>
      <c r="AT226" s="2">
        <f t="shared" si="52"/>
        <v>-0.25647341860263073</v>
      </c>
      <c r="AU226" s="2">
        <f t="shared" si="53"/>
        <v>0.30020462358075717</v>
      </c>
      <c r="AV226" s="2">
        <f t="shared" si="54"/>
        <v>0.46243767707165673</v>
      </c>
      <c r="AW226" s="2">
        <f t="shared" si="55"/>
        <v>-0.43892300870751799</v>
      </c>
      <c r="AX226" s="2">
        <f t="shared" si="56"/>
        <v>0.53775036378248053</v>
      </c>
      <c r="AY226" s="2">
        <f t="shared" si="57"/>
        <v>-0.30017723762103776</v>
      </c>
      <c r="AZ226" s="2">
        <f t="shared" si="58"/>
        <v>1.9185699888589833</v>
      </c>
      <c r="BA226" s="2">
        <f t="shared" si="59"/>
        <v>-4.4417461286553328E-2</v>
      </c>
      <c r="BB226" s="2">
        <f t="shared" si="60"/>
        <v>1.1039821888690176</v>
      </c>
      <c r="BC226" s="2">
        <f t="shared" si="61"/>
        <v>0.53143264976408</v>
      </c>
      <c r="BD226" s="2">
        <f t="shared" si="62"/>
        <v>5.5898825613456715</v>
      </c>
      <c r="BE226" s="2">
        <f t="shared" si="63"/>
        <v>-0.53777421163601458</v>
      </c>
      <c r="BF226" s="2">
        <f t="shared" si="64"/>
        <v>2.3572030973198803</v>
      </c>
      <c r="BG226" s="2" t="str">
        <f>IFERROR(#REF!/#REF!-1,"NA")</f>
        <v>NA</v>
      </c>
    </row>
    <row r="227" spans="1:59" x14ac:dyDescent="0.2">
      <c r="A227">
        <f t="shared" si="65"/>
        <v>1</v>
      </c>
      <c r="B227" t="str">
        <f t="shared" si="66"/>
        <v>WY2019 CPACooling_Air-Cooled Chiller</v>
      </c>
      <c r="C227" t="s">
        <v>115</v>
      </c>
      <c r="D227" t="s">
        <v>120</v>
      </c>
      <c r="E227" s="4" t="s">
        <v>66</v>
      </c>
      <c r="F227" s="4" t="s">
        <v>3</v>
      </c>
      <c r="G227" s="4" t="s">
        <v>4</v>
      </c>
      <c r="H227" s="7">
        <f>INDEX('Saturation Data'!I:I,MATCH('Intensity Data'!$B227,'Saturation Data'!$C:$C,0))*INDEX('UEC Data'!I:I,MATCH('Intensity Data'!$B227,'UEC Data'!$C:$C,0))</f>
        <v>0.75099741969560907</v>
      </c>
      <c r="I227" s="7">
        <f>INDEX('Saturation Data'!J:J,MATCH('Intensity Data'!$B227,'Saturation Data'!$C:$C,0))*INDEX('UEC Data'!J:J,MATCH('Intensity Data'!$B227,'UEC Data'!$C:$C,0))</f>
        <v>0</v>
      </c>
      <c r="J227" s="7">
        <f>INDEX('Saturation Data'!K:K,MATCH('Intensity Data'!$B227,'Saturation Data'!$C:$C,0))*INDEX('UEC Data'!K:K,MATCH('Intensity Data'!$B227,'UEC Data'!$C:$C,0))</f>
        <v>5.7438052934414556E-2</v>
      </c>
      <c r="K227" s="7">
        <f>INDEX('Saturation Data'!L:L,MATCH('Intensity Data'!$B227,'Saturation Data'!$C:$C,0))*INDEX('UEC Data'!L:L,MATCH('Intensity Data'!$B227,'UEC Data'!$C:$C,0))</f>
        <v>0</v>
      </c>
      <c r="L227" s="7">
        <f>INDEX('Saturation Data'!M:M,MATCH('Intensity Data'!$B227,'Saturation Data'!$C:$C,0))*INDEX('UEC Data'!M:M,MATCH('Intensity Data'!$B227,'UEC Data'!$C:$C,0))</f>
        <v>0</v>
      </c>
      <c r="M227" s="7">
        <f>INDEX('Saturation Data'!N:N,MATCH('Intensity Data'!$B227,'Saturation Data'!$C:$C,0))*INDEX('UEC Data'!N:N,MATCH('Intensity Data'!$B227,'UEC Data'!$C:$C,0))</f>
        <v>3.5837709244328664E-2</v>
      </c>
      <c r="N227" s="7">
        <f>INDEX('Saturation Data'!O:O,MATCH('Intensity Data'!$B227,'Saturation Data'!$C:$C,0))*INDEX('UEC Data'!O:O,MATCH('Intensity Data'!$B227,'UEC Data'!$C:$C,0))</f>
        <v>1.3797897343603975</v>
      </c>
      <c r="O227" s="7">
        <f>INDEX('Saturation Data'!P:P,MATCH('Intensity Data'!$B227,'Saturation Data'!$C:$C,0))*INDEX('UEC Data'!P:P,MATCH('Intensity Data'!$B227,'UEC Data'!$C:$C,0))</f>
        <v>2.0515453596933253</v>
      </c>
      <c r="P227" s="7">
        <f>INDEX('Saturation Data'!Q:Q,MATCH('Intensity Data'!$B227,'Saturation Data'!$C:$C,0))*INDEX('UEC Data'!Q:Q,MATCH('Intensity Data'!$B227,'UEC Data'!$C:$C,0))</f>
        <v>0.82894010885655955</v>
      </c>
      <c r="Q227" s="7">
        <f>INDEX('Saturation Data'!R:R,MATCH('Intensity Data'!$B227,'Saturation Data'!$C:$C,0))*INDEX('UEC Data'!R:R,MATCH('Intensity Data'!$B227,'UEC Data'!$C:$C,0))</f>
        <v>1.8798369052979828E-2</v>
      </c>
      <c r="R227" s="7">
        <f>INDEX('Saturation Data'!S:S,MATCH('Intensity Data'!$B227,'Saturation Data'!$C:$C,0))*INDEX('UEC Data'!S:S,MATCH('Intensity Data'!$B227,'UEC Data'!$C:$C,0))</f>
        <v>0</v>
      </c>
      <c r="S227" s="7">
        <f>INDEX('Saturation Data'!T:T,MATCH('Intensity Data'!$B227,'Saturation Data'!$C:$C,0))*INDEX('UEC Data'!T:T,MATCH('Intensity Data'!$B227,'UEC Data'!$C:$C,0))</f>
        <v>0.33837647486003508</v>
      </c>
      <c r="T227" s="7">
        <f>INDEX('Saturation Data'!U:U,MATCH('Intensity Data'!$B227,'Saturation Data'!$C:$C,0))*INDEX('UEC Data'!U:U,MATCH('Intensity Data'!$B227,'UEC Data'!$C:$C,0))</f>
        <v>5.2995209044861236</v>
      </c>
      <c r="U227" s="7">
        <f>INDEX('Saturation Data'!V:V,MATCH('Intensity Data'!$B227,'Saturation Data'!$C:$C,0))*INDEX('UEC Data'!V:V,MATCH('Intensity Data'!$B227,'UEC Data'!$C:$C,0))</f>
        <v>0.27373911152042374</v>
      </c>
      <c r="V227" t="str">
        <f t="shared" si="67"/>
        <v>HVAC</v>
      </c>
    </row>
    <row r="228" spans="1:59" x14ac:dyDescent="0.2">
      <c r="A228" t="str">
        <f t="shared" si="65"/>
        <v/>
      </c>
      <c r="B228" t="str">
        <f t="shared" si="66"/>
        <v>WY2019 CPACooling_Water-Cooled Chiller</v>
      </c>
      <c r="C228" t="s">
        <v>115</v>
      </c>
      <c r="D228" t="s">
        <v>120</v>
      </c>
      <c r="E228" s="4" t="s">
        <v>67</v>
      </c>
      <c r="F228" s="4" t="s">
        <v>3</v>
      </c>
      <c r="G228" s="4" t="s">
        <v>5</v>
      </c>
      <c r="H228" s="7">
        <f>INDEX('Saturation Data'!I:I,MATCH('Intensity Data'!$B228,'Saturation Data'!$C:$C,0))*INDEX('UEC Data'!I:I,MATCH('Intensity Data'!$B228,'UEC Data'!$C:$C,0))</f>
        <v>0.48137057112260156</v>
      </c>
      <c r="I228" s="7">
        <f>INDEX('Saturation Data'!J:J,MATCH('Intensity Data'!$B228,'Saturation Data'!$C:$C,0))*INDEX('UEC Data'!J:J,MATCH('Intensity Data'!$B228,'UEC Data'!$C:$C,0))</f>
        <v>0</v>
      </c>
      <c r="J228" s="7">
        <f>INDEX('Saturation Data'!K:K,MATCH('Intensity Data'!$B228,'Saturation Data'!$C:$C,0))*INDEX('UEC Data'!K:K,MATCH('Intensity Data'!$B228,'UEC Data'!$C:$C,0))</f>
        <v>3.6588196351047063E-2</v>
      </c>
      <c r="K228" s="7">
        <f>INDEX('Saturation Data'!L:L,MATCH('Intensity Data'!$B228,'Saturation Data'!$C:$C,0))*INDEX('UEC Data'!L:L,MATCH('Intensity Data'!$B228,'UEC Data'!$C:$C,0))</f>
        <v>0</v>
      </c>
      <c r="L228" s="7">
        <f>INDEX('Saturation Data'!M:M,MATCH('Intensity Data'!$B228,'Saturation Data'!$C:$C,0))*INDEX('UEC Data'!M:M,MATCH('Intensity Data'!$B228,'UEC Data'!$C:$C,0))</f>
        <v>0</v>
      </c>
      <c r="M228" s="7">
        <f>INDEX('Saturation Data'!N:N,MATCH('Intensity Data'!$B228,'Saturation Data'!$C:$C,0))*INDEX('UEC Data'!N:N,MATCH('Intensity Data'!$B228,'UEC Data'!$C:$C,0))</f>
        <v>2.2828718516981473E-2</v>
      </c>
      <c r="N228" s="7">
        <f>INDEX('Saturation Data'!O:O,MATCH('Intensity Data'!$B228,'Saturation Data'!$C:$C,0))*INDEX('UEC Data'!O:O,MATCH('Intensity Data'!$B228,'UEC Data'!$C:$C,0))</f>
        <v>6.4982720170343216</v>
      </c>
      <c r="O228" s="7">
        <f>INDEX('Saturation Data'!P:P,MATCH('Intensity Data'!$B228,'Saturation Data'!$C:$C,0))*INDEX('UEC Data'!P:P,MATCH('Intensity Data'!$B228,'UEC Data'!$C:$C,0))</f>
        <v>0</v>
      </c>
      <c r="P228" s="7">
        <f>INDEX('Saturation Data'!Q:Q,MATCH('Intensity Data'!$B228,'Saturation Data'!$C:$C,0))*INDEX('UEC Data'!Q:Q,MATCH('Intensity Data'!$B228,'UEC Data'!$C:$C,0))</f>
        <v>0</v>
      </c>
      <c r="Q228" s="7">
        <f>INDEX('Saturation Data'!R:R,MATCH('Intensity Data'!$B228,'Saturation Data'!$C:$C,0))*INDEX('UEC Data'!R:R,MATCH('Intensity Data'!$B228,'UEC Data'!$C:$C,0))</f>
        <v>8.6237312977593406E-2</v>
      </c>
      <c r="R228" s="7">
        <f>INDEX('Saturation Data'!S:S,MATCH('Intensity Data'!$B228,'Saturation Data'!$C:$C,0))*INDEX('UEC Data'!S:S,MATCH('Intensity Data'!$B228,'UEC Data'!$C:$C,0))</f>
        <v>0</v>
      </c>
      <c r="S228" s="7">
        <f>INDEX('Saturation Data'!T:T,MATCH('Intensity Data'!$B228,'Saturation Data'!$C:$C,0))*INDEX('UEC Data'!T:T,MATCH('Intensity Data'!$B228,'UEC Data'!$C:$C,0))</f>
        <v>3.8713542081212769E-2</v>
      </c>
      <c r="T228" s="7">
        <f>INDEX('Saturation Data'!U:U,MATCH('Intensity Data'!$B228,'Saturation Data'!$C:$C,0))*INDEX('UEC Data'!U:U,MATCH('Intensity Data'!$B228,'UEC Data'!$C:$C,0))</f>
        <v>3.3968604119873342</v>
      </c>
      <c r="U228" s="7">
        <f>INDEX('Saturation Data'!V:V,MATCH('Intensity Data'!$B228,'Saturation Data'!$C:$C,0))*INDEX('UEC Data'!V:V,MATCH('Intensity Data'!$B228,'UEC Data'!$C:$C,0))</f>
        <v>0.14657155142732164</v>
      </c>
      <c r="V228" t="str">
        <f t="shared" si="67"/>
        <v>HVAC</v>
      </c>
    </row>
    <row r="229" spans="1:59" x14ac:dyDescent="0.2">
      <c r="A229" t="str">
        <f t="shared" si="65"/>
        <v/>
      </c>
      <c r="B229" t="str">
        <f t="shared" si="66"/>
        <v>WY2019 CPACooling_RTU</v>
      </c>
      <c r="C229" t="s">
        <v>115</v>
      </c>
      <c r="D229" t="s">
        <v>120</v>
      </c>
      <c r="E229" s="4" t="s">
        <v>68</v>
      </c>
      <c r="F229" s="4" t="s">
        <v>3</v>
      </c>
      <c r="G229" s="4" t="s">
        <v>6</v>
      </c>
      <c r="H229" s="7">
        <f>INDEX('Saturation Data'!I:I,MATCH('Intensity Data'!$B229,'Saturation Data'!$C:$C,0))*INDEX('UEC Data'!I:I,MATCH('Intensity Data'!$B229,'UEC Data'!$C:$C,0))</f>
        <v>2.5714107477313215</v>
      </c>
      <c r="I229" s="7">
        <f>INDEX('Saturation Data'!J:J,MATCH('Intensity Data'!$B229,'Saturation Data'!$C:$C,0))*INDEX('UEC Data'!J:J,MATCH('Intensity Data'!$B229,'UEC Data'!$C:$C,0))</f>
        <v>4.0735779688363198</v>
      </c>
      <c r="J229" s="7">
        <f>INDEX('Saturation Data'!K:K,MATCH('Intensity Data'!$B229,'Saturation Data'!$C:$C,0))*INDEX('UEC Data'!K:K,MATCH('Intensity Data'!$B229,'UEC Data'!$C:$C,0))</f>
        <v>4.4847526584285857</v>
      </c>
      <c r="K229" s="7">
        <f>INDEX('Saturation Data'!L:L,MATCH('Intensity Data'!$B229,'Saturation Data'!$C:$C,0))*INDEX('UEC Data'!L:L,MATCH('Intensity Data'!$B229,'UEC Data'!$C:$C,0))</f>
        <v>4.1765109914039593</v>
      </c>
      <c r="L229" s="7">
        <f>INDEX('Saturation Data'!M:M,MATCH('Intensity Data'!$B229,'Saturation Data'!$C:$C,0))*INDEX('UEC Data'!M:M,MATCH('Intensity Data'!$B229,'UEC Data'!$C:$C,0))</f>
        <v>5.5405902946574308</v>
      </c>
      <c r="M229" s="7">
        <f>INDEX('Saturation Data'!N:N,MATCH('Intensity Data'!$B229,'Saturation Data'!$C:$C,0))*INDEX('UEC Data'!N:N,MATCH('Intensity Data'!$B229,'UEC Data'!$C:$C,0))</f>
        <v>5.5284638411530258</v>
      </c>
      <c r="N229" s="7">
        <f>INDEX('Saturation Data'!O:O,MATCH('Intensity Data'!$B229,'Saturation Data'!$C:$C,0))*INDEX('UEC Data'!O:O,MATCH('Intensity Data'!$B229,'UEC Data'!$C:$C,0))</f>
        <v>0.89023559055733548</v>
      </c>
      <c r="O229" s="7">
        <f>INDEX('Saturation Data'!P:P,MATCH('Intensity Data'!$B229,'Saturation Data'!$C:$C,0))*INDEX('UEC Data'!P:P,MATCH('Intensity Data'!$B229,'UEC Data'!$C:$C,0))</f>
        <v>1.8460818190222832</v>
      </c>
      <c r="P229" s="7">
        <f>INDEX('Saturation Data'!Q:Q,MATCH('Intensity Data'!$B229,'Saturation Data'!$C:$C,0))*INDEX('UEC Data'!Q:Q,MATCH('Intensity Data'!$B229,'UEC Data'!$C:$C,0))</f>
        <v>0.74592124263204296</v>
      </c>
      <c r="Q229" s="7">
        <f>INDEX('Saturation Data'!R:R,MATCH('Intensity Data'!$B229,'Saturation Data'!$C:$C,0))*INDEX('UEC Data'!R:R,MATCH('Intensity Data'!$B229,'UEC Data'!$C:$C,0))</f>
        <v>0.44849260053369777</v>
      </c>
      <c r="R229" s="7">
        <f>INDEX('Saturation Data'!S:S,MATCH('Intensity Data'!$B229,'Saturation Data'!$C:$C,0))*INDEX('UEC Data'!S:S,MATCH('Intensity Data'!$B229,'UEC Data'!$C:$C,0))</f>
        <v>0.44478424261296945</v>
      </c>
      <c r="S229" s="7">
        <f>INDEX('Saturation Data'!T:T,MATCH('Intensity Data'!$B229,'Saturation Data'!$C:$C,0))*INDEX('UEC Data'!T:T,MATCH('Intensity Data'!$B229,'UEC Data'!$C:$C,0))</f>
        <v>0.47359229713691503</v>
      </c>
      <c r="T229" s="7">
        <f>INDEX('Saturation Data'!U:U,MATCH('Intensity Data'!$B229,'Saturation Data'!$C:$C,0))*INDEX('UEC Data'!U:U,MATCH('Intensity Data'!$B229,'UEC Data'!$C:$C,0))</f>
        <v>18.145528405604601</v>
      </c>
      <c r="U229" s="7">
        <f>INDEX('Saturation Data'!V:V,MATCH('Intensity Data'!$B229,'Saturation Data'!$C:$C,0))*INDEX('UEC Data'!V:V,MATCH('Intensity Data'!$B229,'UEC Data'!$C:$C,0))</f>
        <v>1.7954084443649059</v>
      </c>
      <c r="V229" t="str">
        <f t="shared" si="67"/>
        <v>HVAC</v>
      </c>
    </row>
    <row r="230" spans="1:59" x14ac:dyDescent="0.2">
      <c r="A230" t="str">
        <f t="shared" si="65"/>
        <v/>
      </c>
      <c r="B230" t="str">
        <f t="shared" si="66"/>
        <v>WY2019 CPACooling_PTAC</v>
      </c>
      <c r="C230" t="s">
        <v>115</v>
      </c>
      <c r="D230" t="s">
        <v>120</v>
      </c>
      <c r="E230" s="4" t="s">
        <v>69</v>
      </c>
      <c r="F230" s="4" t="s">
        <v>3</v>
      </c>
      <c r="G230" s="4" t="s">
        <v>7</v>
      </c>
      <c r="H230" s="7">
        <f>INDEX('Saturation Data'!I:I,MATCH('Intensity Data'!$B230,'Saturation Data'!$C:$C,0))*INDEX('UEC Data'!I:I,MATCH('Intensity Data'!$B230,'UEC Data'!$C:$C,0))</f>
        <v>0.17177761889577889</v>
      </c>
      <c r="I230" s="7">
        <f>INDEX('Saturation Data'!J:J,MATCH('Intensity Data'!$B230,'Saturation Data'!$C:$C,0))*INDEX('UEC Data'!J:J,MATCH('Intensity Data'!$B230,'UEC Data'!$C:$C,0))</f>
        <v>0.1815779225334935</v>
      </c>
      <c r="J230" s="7">
        <f>INDEX('Saturation Data'!K:K,MATCH('Intensity Data'!$B230,'Saturation Data'!$C:$C,0))*INDEX('UEC Data'!K:K,MATCH('Intensity Data'!$B230,'UEC Data'!$C:$C,0))</f>
        <v>0.24804899747873096</v>
      </c>
      <c r="K230" s="7">
        <f>INDEX('Saturation Data'!L:L,MATCH('Intensity Data'!$B230,'Saturation Data'!$C:$C,0))*INDEX('UEC Data'!L:L,MATCH('Intensity Data'!$B230,'UEC Data'!$C:$C,0))</f>
        <v>0.15148118024857055</v>
      </c>
      <c r="L230" s="7">
        <f>INDEX('Saturation Data'!M:M,MATCH('Intensity Data'!$B230,'Saturation Data'!$C:$C,0))*INDEX('UEC Data'!M:M,MATCH('Intensity Data'!$B230,'UEC Data'!$C:$C,0))</f>
        <v>0.25628262109978095</v>
      </c>
      <c r="M230" s="7">
        <f>INDEX('Saturation Data'!N:N,MATCH('Intensity Data'!$B230,'Saturation Data'!$C:$C,0))*INDEX('UEC Data'!N:N,MATCH('Intensity Data'!$B230,'UEC Data'!$C:$C,0))</f>
        <v>0.20853589398103106</v>
      </c>
      <c r="N230" s="7">
        <f>INDEX('Saturation Data'!O:O,MATCH('Intensity Data'!$B230,'Saturation Data'!$C:$C,0))*INDEX('UEC Data'!O:O,MATCH('Intensity Data'!$B230,'UEC Data'!$C:$C,0))</f>
        <v>3.9468552342823662E-2</v>
      </c>
      <c r="O230" s="7">
        <f>INDEX('Saturation Data'!P:P,MATCH('Intensity Data'!$B230,'Saturation Data'!$C:$C,0))*INDEX('UEC Data'!P:P,MATCH('Intensity Data'!$B230,'UEC Data'!$C:$C,0))</f>
        <v>0.15143644046088517</v>
      </c>
      <c r="P230" s="7">
        <f>INDEX('Saturation Data'!Q:Q,MATCH('Intensity Data'!$B230,'Saturation Data'!$C:$C,0))*INDEX('UEC Data'!Q:Q,MATCH('Intensity Data'!$B230,'UEC Data'!$C:$C,0))</f>
        <v>6.1188868599649747E-2</v>
      </c>
      <c r="Q230" s="7">
        <f>INDEX('Saturation Data'!R:R,MATCH('Intensity Data'!$B230,'Saturation Data'!$C:$C,0))*INDEX('UEC Data'!R:R,MATCH('Intensity Data'!$B230,'UEC Data'!$C:$C,0))</f>
        <v>1.3931864020034717</v>
      </c>
      <c r="R230" s="7">
        <f>INDEX('Saturation Data'!S:S,MATCH('Intensity Data'!$B230,'Saturation Data'!$C:$C,0))*INDEX('UEC Data'!S:S,MATCH('Intensity Data'!$B230,'UEC Data'!$C:$C,0))</f>
        <v>3.6878016982686446E-2</v>
      </c>
      <c r="S230" s="7">
        <f>INDEX('Saturation Data'!T:T,MATCH('Intensity Data'!$B230,'Saturation Data'!$C:$C,0))*INDEX('UEC Data'!T:T,MATCH('Intensity Data'!$B230,'UEC Data'!$C:$C,0))</f>
        <v>3.6048537212101162E-2</v>
      </c>
      <c r="T230" s="7">
        <f>INDEX('Saturation Data'!U:U,MATCH('Intensity Data'!$B230,'Saturation Data'!$C:$C,0))*INDEX('UEC Data'!U:U,MATCH('Intensity Data'!$B230,'UEC Data'!$C:$C,0))</f>
        <v>1.2121733822068328</v>
      </c>
      <c r="U230" s="7">
        <f>INDEX('Saturation Data'!V:V,MATCH('Intensity Data'!$B230,'Saturation Data'!$C:$C,0))*INDEX('UEC Data'!V:V,MATCH('Intensity Data'!$B230,'UEC Data'!$C:$C,0))</f>
        <v>0.20276342930363403</v>
      </c>
      <c r="V230" t="str">
        <f t="shared" si="67"/>
        <v>HVAC</v>
      </c>
    </row>
    <row r="231" spans="1:59" x14ac:dyDescent="0.2">
      <c r="A231" t="str">
        <f t="shared" si="65"/>
        <v/>
      </c>
      <c r="B231" t="str">
        <f t="shared" si="66"/>
        <v>WY2019 CPACooling_PTHP</v>
      </c>
      <c r="C231" t="s">
        <v>115</v>
      </c>
      <c r="D231" t="s">
        <v>120</v>
      </c>
      <c r="E231" s="4" t="s">
        <v>70</v>
      </c>
      <c r="F231" s="4" t="s">
        <v>3</v>
      </c>
      <c r="G231" s="4" t="s">
        <v>8</v>
      </c>
      <c r="H231" s="7">
        <f>INDEX('Saturation Data'!I:I,MATCH('Intensity Data'!$B231,'Saturation Data'!$C:$C,0))*INDEX('UEC Data'!I:I,MATCH('Intensity Data'!$B231,'UEC Data'!$C:$C,0))</f>
        <v>5.4484733036295009E-2</v>
      </c>
      <c r="I231" s="7">
        <f>INDEX('Saturation Data'!J:J,MATCH('Intensity Data'!$B231,'Saturation Data'!$C:$C,0))*INDEX('UEC Data'!J:J,MATCH('Intensity Data'!$B231,'UEC Data'!$C:$C,0))</f>
        <v>5.7593210909070047E-2</v>
      </c>
      <c r="J231" s="7">
        <f>INDEX('Saturation Data'!K:K,MATCH('Intensity Data'!$B231,'Saturation Data'!$C:$C,0))*INDEX('UEC Data'!K:K,MATCH('Intensity Data'!$B231,'UEC Data'!$C:$C,0))</f>
        <v>5.1068446925233303E-2</v>
      </c>
      <c r="K231" s="7">
        <f>INDEX('Saturation Data'!L:L,MATCH('Intensity Data'!$B231,'Saturation Data'!$C:$C,0))*INDEX('UEC Data'!L:L,MATCH('Intensity Data'!$B231,'UEC Data'!$C:$C,0))</f>
        <v>4.8047072249113962E-2</v>
      </c>
      <c r="L231" s="7">
        <f>INDEX('Saturation Data'!M:M,MATCH('Intensity Data'!$B231,'Saturation Data'!$C:$C,0))*INDEX('UEC Data'!M:M,MATCH('Intensity Data'!$B231,'UEC Data'!$C:$C,0))</f>
        <v>0.18461341518930097</v>
      </c>
      <c r="M231" s="7">
        <f>INDEX('Saturation Data'!N:N,MATCH('Intensity Data'!$B231,'Saturation Data'!$C:$C,0))*INDEX('UEC Data'!N:N,MATCH('Intensity Data'!$B231,'UEC Data'!$C:$C,0))</f>
        <v>6.1647739099421964E-2</v>
      </c>
      <c r="N231" s="7">
        <f>INDEX('Saturation Data'!O:O,MATCH('Intensity Data'!$B231,'Saturation Data'!$C:$C,0))*INDEX('UEC Data'!O:O,MATCH('Intensity Data'!$B231,'UEC Data'!$C:$C,0))</f>
        <v>0</v>
      </c>
      <c r="O231" s="7">
        <f>INDEX('Saturation Data'!P:P,MATCH('Intensity Data'!$B231,'Saturation Data'!$C:$C,0))*INDEX('UEC Data'!P:P,MATCH('Intensity Data'!$B231,'UEC Data'!$C:$C,0))</f>
        <v>0.10602705913739049</v>
      </c>
      <c r="P231" s="7">
        <f>INDEX('Saturation Data'!Q:Q,MATCH('Intensity Data'!$B231,'Saturation Data'!$C:$C,0))*INDEX('UEC Data'!Q:Q,MATCH('Intensity Data'!$B231,'UEC Data'!$C:$C,0))</f>
        <v>4.2840915765190578E-2</v>
      </c>
      <c r="Q231" s="7">
        <f>INDEX('Saturation Data'!R:R,MATCH('Intensity Data'!$B231,'Saturation Data'!$C:$C,0))*INDEX('UEC Data'!R:R,MATCH('Intensity Data'!$B231,'UEC Data'!$C:$C,0))</f>
        <v>0.4690134348326318</v>
      </c>
      <c r="R231" s="7">
        <f>INDEX('Saturation Data'!S:S,MATCH('Intensity Data'!$B231,'Saturation Data'!$C:$C,0))*INDEX('UEC Data'!S:S,MATCH('Intensity Data'!$B231,'UEC Data'!$C:$C,0))</f>
        <v>1.0378327233971576E-2</v>
      </c>
      <c r="S231" s="7">
        <f>INDEX('Saturation Data'!T:T,MATCH('Intensity Data'!$B231,'Saturation Data'!$C:$C,0))*INDEX('UEC Data'!T:T,MATCH('Intensity Data'!$B231,'UEC Data'!$C:$C,0))</f>
        <v>3.6048537212101154E-3</v>
      </c>
      <c r="T231" s="7">
        <f>INDEX('Saturation Data'!U:U,MATCH('Intensity Data'!$B231,'Saturation Data'!$C:$C,0))*INDEX('UEC Data'!U:U,MATCH('Intensity Data'!$B231,'UEC Data'!$C:$C,0))</f>
        <v>0.38447932593193612</v>
      </c>
      <c r="U231" s="7">
        <f>INDEX('Saturation Data'!V:V,MATCH('Intensity Data'!$B231,'Saturation Data'!$C:$C,0))*INDEX('UEC Data'!V:V,MATCH('Intensity Data'!$B231,'UEC Data'!$C:$C,0))</f>
        <v>0.10350969902441286</v>
      </c>
      <c r="V231" t="str">
        <f t="shared" si="67"/>
        <v>HVAC</v>
      </c>
    </row>
    <row r="232" spans="1:59" x14ac:dyDescent="0.2">
      <c r="A232" t="str">
        <f t="shared" si="65"/>
        <v/>
      </c>
      <c r="B232" t="str">
        <f t="shared" si="66"/>
        <v>WY2019 CPACooling_Evaporative AC</v>
      </c>
      <c r="C232" t="s">
        <v>115</v>
      </c>
      <c r="D232" t="s">
        <v>120</v>
      </c>
      <c r="E232" s="4" t="s">
        <v>71</v>
      </c>
      <c r="F232" s="4" t="s">
        <v>3</v>
      </c>
      <c r="G232" s="4" t="s">
        <v>9</v>
      </c>
      <c r="H232" s="7">
        <f>INDEX('Saturation Data'!I:I,MATCH('Intensity Data'!$B232,'Saturation Data'!$C:$C,0))*INDEX('UEC Data'!I:I,MATCH('Intensity Data'!$B232,'UEC Data'!$C:$C,0))</f>
        <v>1.090988753207528E-3</v>
      </c>
      <c r="I232" s="7">
        <f>INDEX('Saturation Data'!J:J,MATCH('Intensity Data'!$B232,'Saturation Data'!$C:$C,0))*INDEX('UEC Data'!J:J,MATCH('Intensity Data'!$B232,'UEC Data'!$C:$C,0))</f>
        <v>1.1532321415807978E-3</v>
      </c>
      <c r="J232" s="7">
        <f>INDEX('Saturation Data'!K:K,MATCH('Intensity Data'!$B232,'Saturation Data'!$C:$C,0))*INDEX('UEC Data'!K:K,MATCH('Intensity Data'!$B232,'UEC Data'!$C:$C,0))</f>
        <v>9.1733839496009009E-2</v>
      </c>
      <c r="K232" s="7">
        <f>INDEX('Saturation Data'!L:L,MATCH('Intensity Data'!$B232,'Saturation Data'!$C:$C,0))*INDEX('UEC Data'!L:L,MATCH('Intensity Data'!$B232,'UEC Data'!$C:$C,0))</f>
        <v>1.1823725363303732E-3</v>
      </c>
      <c r="L232" s="7">
        <f>INDEX('Saturation Data'!M:M,MATCH('Intensity Data'!$B232,'Saturation Data'!$C:$C,0))*INDEX('UEC Data'!M:M,MATCH('Intensity Data'!$B232,'UEC Data'!$C:$C,0))</f>
        <v>0.10009677013019083</v>
      </c>
      <c r="M232" s="7">
        <f>INDEX('Saturation Data'!N:N,MATCH('Intensity Data'!$B232,'Saturation Data'!$C:$C,0))*INDEX('UEC Data'!N:N,MATCH('Intensity Data'!$B232,'UEC Data'!$C:$C,0))</f>
        <v>3.644701305628828E-2</v>
      </c>
      <c r="N232" s="7">
        <f>INDEX('Saturation Data'!O:O,MATCH('Intensity Data'!$B232,'Saturation Data'!$C:$C,0))*INDEX('UEC Data'!O:O,MATCH('Intensity Data'!$B232,'UEC Data'!$C:$C,0))</f>
        <v>0</v>
      </c>
      <c r="O232" s="7">
        <f>INDEX('Saturation Data'!P:P,MATCH('Intensity Data'!$B232,'Saturation Data'!$C:$C,0))*INDEX('UEC Data'!P:P,MATCH('Intensity Data'!$B232,'UEC Data'!$C:$C,0))</f>
        <v>6.2966137144733537E-5</v>
      </c>
      <c r="P232" s="7">
        <f>INDEX('Saturation Data'!Q:Q,MATCH('Intensity Data'!$B232,'Saturation Data'!$C:$C,0))*INDEX('UEC Data'!Q:Q,MATCH('Intensity Data'!$B232,'UEC Data'!$C:$C,0))</f>
        <v>2.5441873040932834E-5</v>
      </c>
      <c r="Q232" s="7">
        <f>INDEX('Saturation Data'!R:R,MATCH('Intensity Data'!$B232,'Saturation Data'!$C:$C,0))*INDEX('UEC Data'!R:R,MATCH('Intensity Data'!$B232,'UEC Data'!$C:$C,0))</f>
        <v>5.4006344214997618E-3</v>
      </c>
      <c r="R232" s="7">
        <f>INDEX('Saturation Data'!S:S,MATCH('Intensity Data'!$B232,'Saturation Data'!$C:$C,0))*INDEX('UEC Data'!S:S,MATCH('Intensity Data'!$B232,'UEC Data'!$C:$C,0))</f>
        <v>0</v>
      </c>
      <c r="S232" s="7">
        <f>INDEX('Saturation Data'!T:T,MATCH('Intensity Data'!$B232,'Saturation Data'!$C:$C,0))*INDEX('UEC Data'!T:T,MATCH('Intensity Data'!$B232,'UEC Data'!$C:$C,0))</f>
        <v>1.1411862581612408E-3</v>
      </c>
      <c r="T232" s="7">
        <f>INDEX('Saturation Data'!U:U,MATCH('Intensity Data'!$B232,'Saturation Data'!$C:$C,0))*INDEX('UEC Data'!U:U,MATCH('Intensity Data'!$B232,'UEC Data'!$C:$C,0))</f>
        <v>7.6987184676692612E-3</v>
      </c>
      <c r="U232" s="7">
        <f>INDEX('Saturation Data'!V:V,MATCH('Intensity Data'!$B232,'Saturation Data'!$C:$C,0))*INDEX('UEC Data'!V:V,MATCH('Intensity Data'!$B232,'UEC Data'!$C:$C,0))</f>
        <v>1.1052962355821876E-4</v>
      </c>
      <c r="V232" t="str">
        <f t="shared" si="67"/>
        <v>HVAC</v>
      </c>
    </row>
    <row r="233" spans="1:59" x14ac:dyDescent="0.2">
      <c r="A233" t="str">
        <f t="shared" si="65"/>
        <v/>
      </c>
      <c r="B233" t="str">
        <f t="shared" si="66"/>
        <v>WY2019 CPACooling_Air-Source Heat Pump</v>
      </c>
      <c r="C233" t="s">
        <v>115</v>
      </c>
      <c r="D233" t="s">
        <v>120</v>
      </c>
      <c r="E233" s="4" t="s">
        <v>72</v>
      </c>
      <c r="F233" s="4" t="s">
        <v>3</v>
      </c>
      <c r="G233" s="4" t="s">
        <v>10</v>
      </c>
      <c r="H233" s="7">
        <f>INDEX('Saturation Data'!I:I,MATCH('Intensity Data'!$B233,'Saturation Data'!$C:$C,0))*INDEX('UEC Data'!I:I,MATCH('Intensity Data'!$B233,'UEC Data'!$C:$C,0))</f>
        <v>0.82216499113398689</v>
      </c>
      <c r="I233" s="7">
        <f>INDEX('Saturation Data'!J:J,MATCH('Intensity Data'!$B233,'Saturation Data'!$C:$C,0))*INDEX('UEC Data'!J:J,MATCH('Intensity Data'!$B233,'UEC Data'!$C:$C,0))</f>
        <v>0.86898834952382875</v>
      </c>
      <c r="J233" s="7">
        <f>INDEX('Saturation Data'!K:K,MATCH('Intensity Data'!$B233,'Saturation Data'!$C:$C,0))*INDEX('UEC Data'!K:K,MATCH('Intensity Data'!$B233,'UEC Data'!$C:$C,0))</f>
        <v>0.23768083560234854</v>
      </c>
      <c r="K233" s="7">
        <f>INDEX('Saturation Data'!L:L,MATCH('Intensity Data'!$B233,'Saturation Data'!$C:$C,0))*INDEX('UEC Data'!L:L,MATCH('Intensity Data'!$B233,'UEC Data'!$C:$C,0))</f>
        <v>0.89008716565067481</v>
      </c>
      <c r="L233" s="7">
        <f>INDEX('Saturation Data'!M:M,MATCH('Intensity Data'!$B233,'Saturation Data'!$C:$C,0))*INDEX('UEC Data'!M:M,MATCH('Intensity Data'!$B233,'UEC Data'!$C:$C,0))</f>
        <v>0.62465021545552024</v>
      </c>
      <c r="M233" s="7">
        <f>INDEX('Saturation Data'!N:N,MATCH('Intensity Data'!$B233,'Saturation Data'!$C:$C,0))*INDEX('UEC Data'!N:N,MATCH('Intensity Data'!$B233,'UEC Data'!$C:$C,0))</f>
        <v>0.52440231586935537</v>
      </c>
      <c r="N233" s="7">
        <f>INDEX('Saturation Data'!O:O,MATCH('Intensity Data'!$B233,'Saturation Data'!$C:$C,0))*INDEX('UEC Data'!O:O,MATCH('Intensity Data'!$B233,'UEC Data'!$C:$C,0))</f>
        <v>4.6767222152968552E-2</v>
      </c>
      <c r="O233" s="7">
        <f>INDEX('Saturation Data'!P:P,MATCH('Intensity Data'!$B233,'Saturation Data'!$C:$C,0))*INDEX('UEC Data'!P:P,MATCH('Intensity Data'!$B233,'UEC Data'!$C:$C,0))</f>
        <v>0.31183449959495613</v>
      </c>
      <c r="P233" s="7">
        <f>INDEX('Saturation Data'!Q:Q,MATCH('Intensity Data'!$B233,'Saturation Data'!$C:$C,0))*INDEX('UEC Data'!Q:Q,MATCH('Intensity Data'!$B233,'UEC Data'!$C:$C,0))</f>
        <v>0.12599873691221447</v>
      </c>
      <c r="Q233" s="7">
        <f>INDEX('Saturation Data'!R:R,MATCH('Intensity Data'!$B233,'Saturation Data'!$C:$C,0))*INDEX('UEC Data'!R:R,MATCH('Intensity Data'!$B233,'UEC Data'!$C:$C,0))</f>
        <v>0.14496598849999548</v>
      </c>
      <c r="R233" s="7">
        <f>INDEX('Saturation Data'!S:S,MATCH('Intensity Data'!$B233,'Saturation Data'!$C:$C,0))*INDEX('UEC Data'!S:S,MATCH('Intensity Data'!$B233,'UEC Data'!$C:$C,0))</f>
        <v>4.6968365332465643E-2</v>
      </c>
      <c r="S233" s="7">
        <f>INDEX('Saturation Data'!T:T,MATCH('Intensity Data'!$B233,'Saturation Data'!$C:$C,0))*INDEX('UEC Data'!T:T,MATCH('Intensity Data'!$B233,'UEC Data'!$C:$C,0))</f>
        <v>4.4685736889131772E-2</v>
      </c>
      <c r="T233" s="7">
        <f>INDEX('Saturation Data'!U:U,MATCH('Intensity Data'!$B233,'Saturation Data'!$C:$C,0))*INDEX('UEC Data'!U:U,MATCH('Intensity Data'!$B233,'UEC Data'!$C:$C,0))</f>
        <v>5.8017250701303409</v>
      </c>
      <c r="U233" s="7">
        <f>INDEX('Saturation Data'!V:V,MATCH('Intensity Data'!$B233,'Saturation Data'!$C:$C,0))*INDEX('UEC Data'!V:V,MATCH('Intensity Data'!$B233,'UEC Data'!$C:$C,0))</f>
        <v>0.17337643652201973</v>
      </c>
      <c r="V233" t="str">
        <f t="shared" si="67"/>
        <v>HVAC</v>
      </c>
    </row>
    <row r="234" spans="1:59" x14ac:dyDescent="0.2">
      <c r="A234" t="str">
        <f t="shared" si="65"/>
        <v/>
      </c>
      <c r="B234" t="str">
        <f t="shared" si="66"/>
        <v>WY2019 CPACooling_Geothermal Heat Pump</v>
      </c>
      <c r="C234" t="s">
        <v>115</v>
      </c>
      <c r="D234" t="s">
        <v>120</v>
      </c>
      <c r="E234" s="4" t="s">
        <v>73</v>
      </c>
      <c r="F234" s="4" t="s">
        <v>3</v>
      </c>
      <c r="G234" s="4" t="s">
        <v>11</v>
      </c>
      <c r="H234" s="7">
        <f>INDEX('Saturation Data'!I:I,MATCH('Intensity Data'!$B234,'Saturation Data'!$C:$C,0))*INDEX('UEC Data'!I:I,MATCH('Intensity Data'!$B234,'UEC Data'!$C:$C,0))</f>
        <v>0.26863041003670401</v>
      </c>
      <c r="I234" s="7">
        <f>INDEX('Saturation Data'!J:J,MATCH('Intensity Data'!$B234,'Saturation Data'!$C:$C,0))*INDEX('UEC Data'!J:J,MATCH('Intensity Data'!$B234,'UEC Data'!$C:$C,0))</f>
        <v>0.28392393229701474</v>
      </c>
      <c r="J234" s="7">
        <f>INDEX('Saturation Data'!K:K,MATCH('Intensity Data'!$B234,'Saturation Data'!$C:$C,0))*INDEX('UEC Data'!K:K,MATCH('Intensity Data'!$B234,'UEC Data'!$C:$C,0))</f>
        <v>0</v>
      </c>
      <c r="K234" s="7">
        <f>INDEX('Saturation Data'!L:L,MATCH('Intensity Data'!$B234,'Saturation Data'!$C:$C,0))*INDEX('UEC Data'!L:L,MATCH('Intensity Data'!$B234,'UEC Data'!$C:$C,0))</f>
        <v>0.29063871791133372</v>
      </c>
      <c r="L234" s="7">
        <f>INDEX('Saturation Data'!M:M,MATCH('Intensity Data'!$B234,'Saturation Data'!$C:$C,0))*INDEX('UEC Data'!M:M,MATCH('Intensity Data'!$B234,'UEC Data'!$C:$C,0))</f>
        <v>0</v>
      </c>
      <c r="M234" s="7">
        <f>INDEX('Saturation Data'!N:N,MATCH('Intensity Data'!$B234,'Saturation Data'!$C:$C,0))*INDEX('UEC Data'!N:N,MATCH('Intensity Data'!$B234,'UEC Data'!$C:$C,0))</f>
        <v>0</v>
      </c>
      <c r="N234" s="7">
        <f>INDEX('Saturation Data'!O:O,MATCH('Intensity Data'!$B234,'Saturation Data'!$C:$C,0))*INDEX('UEC Data'!O:O,MATCH('Intensity Data'!$B234,'UEC Data'!$C:$C,0))</f>
        <v>4.2708152782895421E-2</v>
      </c>
      <c r="O234" s="7">
        <f>INDEX('Saturation Data'!P:P,MATCH('Intensity Data'!$B234,'Saturation Data'!$C:$C,0))*INDEX('UEC Data'!P:P,MATCH('Intensity Data'!$B234,'UEC Data'!$C:$C,0))</f>
        <v>0.13737381177323923</v>
      </c>
      <c r="P234" s="7">
        <f>INDEX('Saturation Data'!Q:Q,MATCH('Intensity Data'!$B234,'Saturation Data'!$C:$C,0))*INDEX('UEC Data'!Q:Q,MATCH('Intensity Data'!$B234,'UEC Data'!$C:$C,0))</f>
        <v>5.5506772954009652E-2</v>
      </c>
      <c r="Q234" s="7">
        <f>INDEX('Saturation Data'!R:R,MATCH('Intensity Data'!$B234,'Saturation Data'!$C:$C,0))*INDEX('UEC Data'!R:R,MATCH('Intensity Data'!$B234,'UEC Data'!$C:$C,0))</f>
        <v>0.14635658658400566</v>
      </c>
      <c r="R234" s="7">
        <f>INDEX('Saturation Data'!S:S,MATCH('Intensity Data'!$B234,'Saturation Data'!$C:$C,0))*INDEX('UEC Data'!S:S,MATCH('Intensity Data'!$B234,'UEC Data'!$C:$C,0))</f>
        <v>0</v>
      </c>
      <c r="S234" s="7">
        <f>INDEX('Saturation Data'!T:T,MATCH('Intensity Data'!$B234,'Saturation Data'!$C:$C,0))*INDEX('UEC Data'!T:T,MATCH('Intensity Data'!$B234,'UEC Data'!$C:$C,0))</f>
        <v>0</v>
      </c>
      <c r="T234" s="7">
        <f>INDEX('Saturation Data'!U:U,MATCH('Intensity Data'!$B234,'Saturation Data'!$C:$C,0))*INDEX('UEC Data'!U:U,MATCH('Intensity Data'!$B234,'UEC Data'!$C:$C,0))</f>
        <v>1.8956289811850544</v>
      </c>
      <c r="U234" s="7">
        <f>INDEX('Saturation Data'!V:V,MATCH('Intensity Data'!$B234,'Saturation Data'!$C:$C,0))*INDEX('UEC Data'!V:V,MATCH('Intensity Data'!$B234,'UEC Data'!$C:$C,0))</f>
        <v>2.0189369642285886E-2</v>
      </c>
      <c r="V234" t="str">
        <f t="shared" si="67"/>
        <v>HVAC</v>
      </c>
    </row>
    <row r="235" spans="1:59" x14ac:dyDescent="0.2">
      <c r="A235" t="str">
        <f t="shared" si="65"/>
        <v/>
      </c>
      <c r="B235" t="str">
        <f t="shared" si="66"/>
        <v>WY2019 CPAHeating_Electric Furnace</v>
      </c>
      <c r="C235" t="s">
        <v>115</v>
      </c>
      <c r="D235" t="s">
        <v>120</v>
      </c>
      <c r="E235" s="4" t="s">
        <v>74</v>
      </c>
      <c r="F235" s="4" t="s">
        <v>12</v>
      </c>
      <c r="G235" s="4" t="s">
        <v>13</v>
      </c>
      <c r="H235" s="7">
        <f>INDEX('Saturation Data'!I:I,MATCH('Intensity Data'!$B235,'Saturation Data'!$C:$C,0))*INDEX('UEC Data'!I:I,MATCH('Intensity Data'!$B235,'UEC Data'!$C:$C,0))</f>
        <v>5.8948279705906013E-2</v>
      </c>
      <c r="I235" s="7">
        <f>INDEX('Saturation Data'!J:J,MATCH('Intensity Data'!$B235,'Saturation Data'!$C:$C,0))*INDEX('UEC Data'!J:J,MATCH('Intensity Data'!$B235,'UEC Data'!$C:$C,0))</f>
        <v>4.947117641586473E-2</v>
      </c>
      <c r="J235" s="7">
        <f>INDEX('Saturation Data'!K:K,MATCH('Intensity Data'!$B235,'Saturation Data'!$C:$C,0))*INDEX('UEC Data'!K:K,MATCH('Intensity Data'!$B235,'UEC Data'!$C:$C,0))</f>
        <v>0.15007537207587834</v>
      </c>
      <c r="K235" s="7">
        <f>INDEX('Saturation Data'!L:L,MATCH('Intensity Data'!$B235,'Saturation Data'!$C:$C,0))*INDEX('UEC Data'!L:L,MATCH('Intensity Data'!$B235,'UEC Data'!$C:$C,0))</f>
        <v>3.1871813474168023E-2</v>
      </c>
      <c r="L235" s="7">
        <f>INDEX('Saturation Data'!M:M,MATCH('Intensity Data'!$B235,'Saturation Data'!$C:$C,0))*INDEX('UEC Data'!M:M,MATCH('Intensity Data'!$B235,'UEC Data'!$C:$C,0))</f>
        <v>0.307219420549175</v>
      </c>
      <c r="M235" s="7">
        <f>INDEX('Saturation Data'!N:N,MATCH('Intensity Data'!$B235,'Saturation Data'!$C:$C,0))*INDEX('UEC Data'!N:N,MATCH('Intensity Data'!$B235,'UEC Data'!$C:$C,0))</f>
        <v>0.37440169601770656</v>
      </c>
      <c r="N235" s="7">
        <f>INDEX('Saturation Data'!O:O,MATCH('Intensity Data'!$B235,'Saturation Data'!$C:$C,0))*INDEX('UEC Data'!O:O,MATCH('Intensity Data'!$B235,'UEC Data'!$C:$C,0))</f>
        <v>0.35748062202983161</v>
      </c>
      <c r="O235" s="7">
        <f>INDEX('Saturation Data'!P:P,MATCH('Intensity Data'!$B235,'Saturation Data'!$C:$C,0))*INDEX('UEC Data'!P:P,MATCH('Intensity Data'!$B235,'UEC Data'!$C:$C,0))</f>
        <v>0</v>
      </c>
      <c r="P235" s="7">
        <f>INDEX('Saturation Data'!Q:Q,MATCH('Intensity Data'!$B235,'Saturation Data'!$C:$C,0))*INDEX('UEC Data'!Q:Q,MATCH('Intensity Data'!$B235,'UEC Data'!$C:$C,0))</f>
        <v>0</v>
      </c>
      <c r="Q235" s="7">
        <f>INDEX('Saturation Data'!R:R,MATCH('Intensity Data'!$B235,'Saturation Data'!$C:$C,0))*INDEX('UEC Data'!R:R,MATCH('Intensity Data'!$B235,'UEC Data'!$C:$C,0))</f>
        <v>3.0060098138267561E-2</v>
      </c>
      <c r="R235" s="7">
        <f>INDEX('Saturation Data'!S:S,MATCH('Intensity Data'!$B235,'Saturation Data'!$C:$C,0))*INDEX('UEC Data'!S:S,MATCH('Intensity Data'!$B235,'UEC Data'!$C:$C,0))</f>
        <v>4.3690605210539281E-2</v>
      </c>
      <c r="S235" s="7">
        <f>INDEX('Saturation Data'!T:T,MATCH('Intensity Data'!$B235,'Saturation Data'!$C:$C,0))*INDEX('UEC Data'!T:T,MATCH('Intensity Data'!$B235,'UEC Data'!$C:$C,0))</f>
        <v>2.5588090572660073E-2</v>
      </c>
      <c r="T235" s="7">
        <f>INDEX('Saturation Data'!U:U,MATCH('Intensity Data'!$B235,'Saturation Data'!$C:$C,0))*INDEX('UEC Data'!U:U,MATCH('Intensity Data'!$B235,'UEC Data'!$C:$C,0))</f>
        <v>3.6678436095211341E-2</v>
      </c>
      <c r="U235" s="7">
        <f>INDEX('Saturation Data'!V:V,MATCH('Intensity Data'!$B235,'Saturation Data'!$C:$C,0))*INDEX('UEC Data'!V:V,MATCH('Intensity Data'!$B235,'UEC Data'!$C:$C,0))</f>
        <v>0.48360051648812102</v>
      </c>
      <c r="V235" t="str">
        <f t="shared" si="67"/>
        <v>HVAC</v>
      </c>
    </row>
    <row r="236" spans="1:59" x14ac:dyDescent="0.2">
      <c r="A236" t="str">
        <f t="shared" si="65"/>
        <v/>
      </c>
      <c r="B236" t="str">
        <f t="shared" si="66"/>
        <v>WY2019 CPAHeating_Electric Room Heat</v>
      </c>
      <c r="C236" t="s">
        <v>115</v>
      </c>
      <c r="D236" t="s">
        <v>120</v>
      </c>
      <c r="E236" s="4" t="s">
        <v>75</v>
      </c>
      <c r="F236" s="4" t="s">
        <v>12</v>
      </c>
      <c r="G236" s="4" t="s">
        <v>14</v>
      </c>
      <c r="H236" s="7">
        <f>INDEX('Saturation Data'!I:I,MATCH('Intensity Data'!$B236,'Saturation Data'!$C:$C,0))*INDEX('UEC Data'!I:I,MATCH('Intensity Data'!$B236,'UEC Data'!$C:$C,0))</f>
        <v>1.0817692225704505</v>
      </c>
      <c r="I236" s="7">
        <f>INDEX('Saturation Data'!J:J,MATCH('Intensity Data'!$B236,'Saturation Data'!$C:$C,0))*INDEX('UEC Data'!J:J,MATCH('Intensity Data'!$B236,'UEC Data'!$C:$C,0))</f>
        <v>0.90785339823366895</v>
      </c>
      <c r="J236" s="7">
        <f>INDEX('Saturation Data'!K:K,MATCH('Intensity Data'!$B236,'Saturation Data'!$C:$C,0))*INDEX('UEC Data'!K:K,MATCH('Intensity Data'!$B236,'UEC Data'!$C:$C,0))</f>
        <v>1.6713153327854646</v>
      </c>
      <c r="K236" s="7">
        <f>INDEX('Saturation Data'!L:L,MATCH('Intensity Data'!$B236,'Saturation Data'!$C:$C,0))*INDEX('UEC Data'!L:L,MATCH('Intensity Data'!$B236,'UEC Data'!$C:$C,0))</f>
        <v>0.5848846998737236</v>
      </c>
      <c r="L236" s="7">
        <f>INDEX('Saturation Data'!M:M,MATCH('Intensity Data'!$B236,'Saturation Data'!$C:$C,0))*INDEX('UEC Data'!M:M,MATCH('Intensity Data'!$B236,'UEC Data'!$C:$C,0))</f>
        <v>2.6513657245972901E-2</v>
      </c>
      <c r="M236" s="7">
        <f>INDEX('Saturation Data'!N:N,MATCH('Intensity Data'!$B236,'Saturation Data'!$C:$C,0))*INDEX('UEC Data'!N:N,MATCH('Intensity Data'!$B236,'UEC Data'!$C:$C,0))</f>
        <v>6.5658622552858842E-2</v>
      </c>
      <c r="N236" s="7">
        <f>INDEX('Saturation Data'!O:O,MATCH('Intensity Data'!$B236,'Saturation Data'!$C:$C,0))*INDEX('UEC Data'!O:O,MATCH('Intensity Data'!$B236,'UEC Data'!$C:$C,0))</f>
        <v>7.0149258640076918E-3</v>
      </c>
      <c r="O236" s="7">
        <f>INDEX('Saturation Data'!P:P,MATCH('Intensity Data'!$B236,'Saturation Data'!$C:$C,0))*INDEX('UEC Data'!P:P,MATCH('Intensity Data'!$B236,'UEC Data'!$C:$C,0))</f>
        <v>1.5086564461228067</v>
      </c>
      <c r="P236" s="7">
        <f>INDEX('Saturation Data'!Q:Q,MATCH('Intensity Data'!$B236,'Saturation Data'!$C:$C,0))*INDEX('UEC Data'!Q:Q,MATCH('Intensity Data'!$B236,'UEC Data'!$C:$C,0))</f>
        <v>0.24801572721208912</v>
      </c>
      <c r="Q236" s="7">
        <f>INDEX('Saturation Data'!R:R,MATCH('Intensity Data'!$B236,'Saturation Data'!$C:$C,0))*INDEX('UEC Data'!R:R,MATCH('Intensity Data'!$B236,'UEC Data'!$C:$C,0))</f>
        <v>1.0157998512721762</v>
      </c>
      <c r="R236" s="7">
        <f>INDEX('Saturation Data'!S:S,MATCH('Intensity Data'!$B236,'Saturation Data'!$C:$C,0))*INDEX('UEC Data'!S:S,MATCH('Intensity Data'!$B236,'UEC Data'!$C:$C,0))</f>
        <v>0.22506866046582624</v>
      </c>
      <c r="S236" s="7">
        <f>INDEX('Saturation Data'!T:T,MATCH('Intensity Data'!$B236,'Saturation Data'!$C:$C,0))*INDEX('UEC Data'!T:T,MATCH('Intensity Data'!$B236,'UEC Data'!$C:$C,0))</f>
        <v>0.13181500327849899</v>
      </c>
      <c r="T236" s="7">
        <f>INDEX('Saturation Data'!U:U,MATCH('Intensity Data'!$B236,'Saturation Data'!$C:$C,0))*INDEX('UEC Data'!U:U,MATCH('Intensity Data'!$B236,'UEC Data'!$C:$C,0))</f>
        <v>0.67309179331049118</v>
      </c>
      <c r="U236" s="7">
        <f>INDEX('Saturation Data'!V:V,MATCH('Intensity Data'!$B236,'Saturation Data'!$C:$C,0))*INDEX('UEC Data'!V:V,MATCH('Intensity Data'!$B236,'UEC Data'!$C:$C,0))</f>
        <v>0.5468771554965054</v>
      </c>
      <c r="V236" t="str">
        <f t="shared" si="67"/>
        <v>HVAC</v>
      </c>
    </row>
    <row r="237" spans="1:59" x14ac:dyDescent="0.2">
      <c r="A237" t="str">
        <f t="shared" si="65"/>
        <v/>
      </c>
      <c r="B237" t="str">
        <f t="shared" si="66"/>
        <v>WY2019 CPAHeating_PTHP</v>
      </c>
      <c r="C237" t="s">
        <v>115</v>
      </c>
      <c r="D237" t="s">
        <v>120</v>
      </c>
      <c r="E237" s="4" t="s">
        <v>76</v>
      </c>
      <c r="F237" s="4" t="s">
        <v>12</v>
      </c>
      <c r="G237" s="4" t="s">
        <v>8</v>
      </c>
      <c r="H237" s="7">
        <f>INDEX('Saturation Data'!I:I,MATCH('Intensity Data'!$B237,'Saturation Data'!$C:$C,0))*INDEX('UEC Data'!I:I,MATCH('Intensity Data'!$B237,'UEC Data'!$C:$C,0))</f>
        <v>2.8099621542995508E-2</v>
      </c>
      <c r="I237" s="7">
        <f>INDEX('Saturation Data'!J:J,MATCH('Intensity Data'!$B237,'Saturation Data'!$C:$C,0))*INDEX('UEC Data'!J:J,MATCH('Intensity Data'!$B237,'UEC Data'!$C:$C,0))</f>
        <v>3.4122157160262893E-2</v>
      </c>
      <c r="J237" s="7">
        <f>INDEX('Saturation Data'!K:K,MATCH('Intensity Data'!$B237,'Saturation Data'!$C:$C,0))*INDEX('UEC Data'!K:K,MATCH('Intensity Data'!$B237,'UEC Data'!$C:$C,0))</f>
        <v>2.4967862950374353E-2</v>
      </c>
      <c r="K237" s="7">
        <f>INDEX('Saturation Data'!L:L,MATCH('Intensity Data'!$B237,'Saturation Data'!$C:$C,0))*INDEX('UEC Data'!L:L,MATCH('Intensity Data'!$B237,'UEC Data'!$C:$C,0))</f>
        <v>3.5179856814951858E-2</v>
      </c>
      <c r="L237" s="7">
        <f>INDEX('Saturation Data'!M:M,MATCH('Intensity Data'!$B237,'Saturation Data'!$C:$C,0))*INDEX('UEC Data'!M:M,MATCH('Intensity Data'!$B237,'UEC Data'!$C:$C,0))</f>
        <v>6.6607471849514002E-2</v>
      </c>
      <c r="M237" s="7">
        <f>INDEX('Saturation Data'!N:N,MATCH('Intensity Data'!$B237,'Saturation Data'!$C:$C,0))*INDEX('UEC Data'!N:N,MATCH('Intensity Data'!$B237,'UEC Data'!$C:$C,0))</f>
        <v>1.91917576870952E-2</v>
      </c>
      <c r="N237" s="7">
        <f>INDEX('Saturation Data'!O:O,MATCH('Intensity Data'!$B237,'Saturation Data'!$C:$C,0))*INDEX('UEC Data'!O:O,MATCH('Intensity Data'!$B237,'UEC Data'!$C:$C,0))</f>
        <v>0</v>
      </c>
      <c r="O237" s="7">
        <f>INDEX('Saturation Data'!P:P,MATCH('Intensity Data'!$B237,'Saturation Data'!$C:$C,0))*INDEX('UEC Data'!P:P,MATCH('Intensity Data'!$B237,'UEC Data'!$C:$C,0))</f>
        <v>0.13109713800899148</v>
      </c>
      <c r="P237" s="7">
        <f>INDEX('Saturation Data'!Q:Q,MATCH('Intensity Data'!$B237,'Saturation Data'!$C:$C,0))*INDEX('UEC Data'!Q:Q,MATCH('Intensity Data'!$B237,'UEC Data'!$C:$C,0))</f>
        <v>6.3498610721406612E-2</v>
      </c>
      <c r="Q237" s="7">
        <f>INDEX('Saturation Data'!R:R,MATCH('Intensity Data'!$B237,'Saturation Data'!$C:$C,0))*INDEX('UEC Data'!R:R,MATCH('Intensity Data'!$B237,'UEC Data'!$C:$C,0))</f>
        <v>0.22498326755548881</v>
      </c>
      <c r="R237" s="7">
        <f>INDEX('Saturation Data'!S:S,MATCH('Intensity Data'!$B237,'Saturation Data'!$C:$C,0))*INDEX('UEC Data'!S:S,MATCH('Intensity Data'!$B237,'UEC Data'!$C:$C,0))</f>
        <v>1.488101101858798E-2</v>
      </c>
      <c r="S237" s="7">
        <f>INDEX('Saturation Data'!T:T,MATCH('Intensity Data'!$B237,'Saturation Data'!$C:$C,0))*INDEX('UEC Data'!T:T,MATCH('Intensity Data'!$B237,'UEC Data'!$C:$C,0))</f>
        <v>5.0367857746591105E-3</v>
      </c>
      <c r="T237" s="7">
        <f>INDEX('Saturation Data'!U:U,MATCH('Intensity Data'!$B237,'Saturation Data'!$C:$C,0))*INDEX('UEC Data'!U:U,MATCH('Intensity Data'!$B237,'UEC Data'!$C:$C,0))</f>
        <v>1.9939846771301832E-2</v>
      </c>
      <c r="U237" s="7">
        <f>INDEX('Saturation Data'!V:V,MATCH('Intensity Data'!$B237,'Saturation Data'!$C:$C,0))*INDEX('UEC Data'!V:V,MATCH('Intensity Data'!$B237,'UEC Data'!$C:$C,0))</f>
        <v>7.9232534170991714E-2</v>
      </c>
      <c r="V237" t="str">
        <f t="shared" si="67"/>
        <v>HVAC</v>
      </c>
    </row>
    <row r="238" spans="1:59" x14ac:dyDescent="0.2">
      <c r="A238" t="str">
        <f t="shared" si="65"/>
        <v/>
      </c>
      <c r="B238" t="str">
        <f t="shared" si="66"/>
        <v>WY2019 CPAHeating_Air-Source Heat Pump</v>
      </c>
      <c r="C238" t="s">
        <v>115</v>
      </c>
      <c r="D238" t="s">
        <v>120</v>
      </c>
      <c r="E238" s="4" t="s">
        <v>77</v>
      </c>
      <c r="F238" s="4" t="s">
        <v>12</v>
      </c>
      <c r="G238" s="4" t="s">
        <v>10</v>
      </c>
      <c r="H238" s="7">
        <f>INDEX('Saturation Data'!I:I,MATCH('Intensity Data'!$B238,'Saturation Data'!$C:$C,0))*INDEX('UEC Data'!I:I,MATCH('Intensity Data'!$B238,'UEC Data'!$C:$C,0))</f>
        <v>0.59532440396566899</v>
      </c>
      <c r="I238" s="7">
        <f>INDEX('Saturation Data'!J:J,MATCH('Intensity Data'!$B238,'Saturation Data'!$C:$C,0))*INDEX('UEC Data'!J:J,MATCH('Intensity Data'!$B238,'UEC Data'!$C:$C,0))</f>
        <v>0.72291909136121701</v>
      </c>
      <c r="J238" s="7">
        <f>INDEX('Saturation Data'!K:K,MATCH('Intensity Data'!$B238,'Saturation Data'!$C:$C,0))*INDEX('UEC Data'!K:K,MATCH('Intensity Data'!$B238,'UEC Data'!$C:$C,0))</f>
        <v>0.16315603149629393</v>
      </c>
      <c r="K238" s="7">
        <f>INDEX('Saturation Data'!L:L,MATCH('Intensity Data'!$B238,'Saturation Data'!$C:$C,0))*INDEX('UEC Data'!L:L,MATCH('Intensity Data'!$B238,'UEC Data'!$C:$C,0))</f>
        <v>0.74532773539006736</v>
      </c>
      <c r="L238" s="7">
        <f>INDEX('Saturation Data'!M:M,MATCH('Intensity Data'!$B238,'Saturation Data'!$C:$C,0))*INDEX('UEC Data'!M:M,MATCH('Intensity Data'!$B238,'UEC Data'!$C:$C,0))</f>
        <v>0.316439871083456</v>
      </c>
      <c r="M238" s="7">
        <f>INDEX('Saturation Data'!N:N,MATCH('Intensity Data'!$B238,'Saturation Data'!$C:$C,0))*INDEX('UEC Data'!N:N,MATCH('Intensity Data'!$B238,'UEC Data'!$C:$C,0))</f>
        <v>0.24489799096928322</v>
      </c>
      <c r="N238" s="7">
        <f>INDEX('Saturation Data'!O:O,MATCH('Intensity Data'!$B238,'Saturation Data'!$C:$C,0))*INDEX('UEC Data'!O:O,MATCH('Intensity Data'!$B238,'UEC Data'!$C:$C,0))</f>
        <v>5.0653796985717259E-2</v>
      </c>
      <c r="O238" s="7">
        <f>INDEX('Saturation Data'!P:P,MATCH('Intensity Data'!$B238,'Saturation Data'!$C:$C,0))*INDEX('UEC Data'!P:P,MATCH('Intensity Data'!$B238,'UEC Data'!$C:$C,0))</f>
        <v>0.54262397290787356</v>
      </c>
      <c r="P238" s="7">
        <f>INDEX('Saturation Data'!Q:Q,MATCH('Intensity Data'!$B238,'Saturation Data'!$C:$C,0))*INDEX('UEC Data'!Q:Q,MATCH('Intensity Data'!$B238,'UEC Data'!$C:$C,0))</f>
        <v>0.26282700711145168</v>
      </c>
      <c r="Q238" s="7">
        <f>INDEX('Saturation Data'!R:R,MATCH('Intensity Data'!$B238,'Saturation Data'!$C:$C,0))*INDEX('UEC Data'!R:R,MATCH('Intensity Data'!$B238,'UEC Data'!$C:$C,0))</f>
        <v>9.7628364171202048E-2</v>
      </c>
      <c r="R238" s="7">
        <f>INDEX('Saturation Data'!S:S,MATCH('Intensity Data'!$B238,'Saturation Data'!$C:$C,0))*INDEX('UEC Data'!S:S,MATCH('Intensity Data'!$B238,'UEC Data'!$C:$C,0))</f>
        <v>9.4572166859666976E-2</v>
      </c>
      <c r="S238" s="7">
        <f>INDEX('Saturation Data'!T:T,MATCH('Intensity Data'!$B238,'Saturation Data'!$C:$C,0))*INDEX('UEC Data'!T:T,MATCH('Intensity Data'!$B238,'UEC Data'!$C:$C,0))</f>
        <v>8.767738200332531E-2</v>
      </c>
      <c r="T238" s="7">
        <f>INDEX('Saturation Data'!U:U,MATCH('Intensity Data'!$B238,'Saturation Data'!$C:$C,0))*INDEX('UEC Data'!U:U,MATCH('Intensity Data'!$B238,'UEC Data'!$C:$C,0))</f>
        <v>0.42244972503023187</v>
      </c>
      <c r="U238" s="7">
        <f>INDEX('Saturation Data'!V:V,MATCH('Intensity Data'!$B238,'Saturation Data'!$C:$C,0))*INDEX('UEC Data'!V:V,MATCH('Intensity Data'!$B238,'UEC Data'!$C:$C,0))</f>
        <v>0.18633430574081239</v>
      </c>
      <c r="V238" t="str">
        <f t="shared" si="67"/>
        <v>HVAC</v>
      </c>
    </row>
    <row r="239" spans="1:59" x14ac:dyDescent="0.2">
      <c r="A239" t="str">
        <f t="shared" si="65"/>
        <v/>
      </c>
      <c r="B239" t="str">
        <f t="shared" si="66"/>
        <v>WY2019 CPAHeating_Geothermal Heat Pump</v>
      </c>
      <c r="C239" t="s">
        <v>115</v>
      </c>
      <c r="D239" t="s">
        <v>120</v>
      </c>
      <c r="E239" s="4" t="s">
        <v>78</v>
      </c>
      <c r="F239" s="4" t="s">
        <v>12</v>
      </c>
      <c r="G239" s="4" t="s">
        <v>11</v>
      </c>
      <c r="H239" s="7">
        <f>INDEX('Saturation Data'!I:I,MATCH('Intensity Data'!$B239,'Saturation Data'!$C:$C,0))*INDEX('UEC Data'!I:I,MATCH('Intensity Data'!$B239,'UEC Data'!$C:$C,0))</f>
        <v>0.24537307152299057</v>
      </c>
      <c r="I239" s="7">
        <f>INDEX('Saturation Data'!J:J,MATCH('Intensity Data'!$B239,'Saturation Data'!$C:$C,0))*INDEX('UEC Data'!J:J,MATCH('Intensity Data'!$B239,'UEC Data'!$C:$C,0))</f>
        <v>0.27520114458761968</v>
      </c>
      <c r="J239" s="7">
        <f>INDEX('Saturation Data'!K:K,MATCH('Intensity Data'!$B239,'Saturation Data'!$C:$C,0))*INDEX('UEC Data'!K:K,MATCH('Intensity Data'!$B239,'UEC Data'!$C:$C,0))</f>
        <v>0</v>
      </c>
      <c r="K239" s="7">
        <f>INDEX('Saturation Data'!L:L,MATCH('Intensity Data'!$B239,'Saturation Data'!$C:$C,0))*INDEX('UEC Data'!L:L,MATCH('Intensity Data'!$B239,'UEC Data'!$C:$C,0))</f>
        <v>0.25170716656468717</v>
      </c>
      <c r="L239" s="7">
        <f>INDEX('Saturation Data'!M:M,MATCH('Intensity Data'!$B239,'Saturation Data'!$C:$C,0))*INDEX('UEC Data'!M:M,MATCH('Intensity Data'!$B239,'UEC Data'!$C:$C,0))</f>
        <v>0</v>
      </c>
      <c r="M239" s="7">
        <f>INDEX('Saturation Data'!N:N,MATCH('Intensity Data'!$B239,'Saturation Data'!$C:$C,0))*INDEX('UEC Data'!N:N,MATCH('Intensity Data'!$B239,'UEC Data'!$C:$C,0))</f>
        <v>0</v>
      </c>
      <c r="N239" s="7">
        <f>INDEX('Saturation Data'!O:O,MATCH('Intensity Data'!$B239,'Saturation Data'!$C:$C,0))*INDEX('UEC Data'!O:O,MATCH('Intensity Data'!$B239,'UEC Data'!$C:$C,0))</f>
        <v>5.0800604490208026E-2</v>
      </c>
      <c r="O239" s="7">
        <f>INDEX('Saturation Data'!P:P,MATCH('Intensity Data'!$B239,'Saturation Data'!$C:$C,0))*INDEX('UEC Data'!P:P,MATCH('Intensity Data'!$B239,'UEC Data'!$C:$C,0))</f>
        <v>0.27996822044227226</v>
      </c>
      <c r="P239" s="7">
        <f>INDEX('Saturation Data'!Q:Q,MATCH('Intensity Data'!$B239,'Saturation Data'!$C:$C,0))*INDEX('UEC Data'!Q:Q,MATCH('Intensity Data'!$B239,'UEC Data'!$C:$C,0))</f>
        <v>0.13560626352506264</v>
      </c>
      <c r="Q239" s="7">
        <f>INDEX('Saturation Data'!R:R,MATCH('Intensity Data'!$B239,'Saturation Data'!$C:$C,0))*INDEX('UEC Data'!R:R,MATCH('Intensity Data'!$B239,'UEC Data'!$C:$C,0))</f>
        <v>7.0341577159460489E-2</v>
      </c>
      <c r="R239" s="7">
        <f>INDEX('Saturation Data'!S:S,MATCH('Intensity Data'!$B239,'Saturation Data'!$C:$C,0))*INDEX('UEC Data'!S:S,MATCH('Intensity Data'!$B239,'UEC Data'!$C:$C,0))</f>
        <v>0</v>
      </c>
      <c r="S239" s="7">
        <f>INDEX('Saturation Data'!T:T,MATCH('Intensity Data'!$B239,'Saturation Data'!$C:$C,0))*INDEX('UEC Data'!T:T,MATCH('Intensity Data'!$B239,'UEC Data'!$C:$C,0))</f>
        <v>0</v>
      </c>
      <c r="T239" s="7">
        <f>INDEX('Saturation Data'!U:U,MATCH('Intensity Data'!$B239,'Saturation Data'!$C:$C,0))*INDEX('UEC Data'!U:U,MATCH('Intensity Data'!$B239,'UEC Data'!$C:$C,0))</f>
        <v>0.17411983433605133</v>
      </c>
      <c r="U239" s="7">
        <f>INDEX('Saturation Data'!V:V,MATCH('Intensity Data'!$B239,'Saturation Data'!$C:$C,0))*INDEX('UEC Data'!V:V,MATCH('Intensity Data'!$B239,'UEC Data'!$C:$C,0))</f>
        <v>2.5941684662078517E-2</v>
      </c>
      <c r="V239" t="str">
        <f t="shared" si="67"/>
        <v>HVAC</v>
      </c>
    </row>
    <row r="240" spans="1:59" x14ac:dyDescent="0.2">
      <c r="A240" t="str">
        <f t="shared" si="65"/>
        <v/>
      </c>
      <c r="B240" t="str">
        <f t="shared" si="66"/>
        <v>WY2019 CPAVentilation_Ventilation</v>
      </c>
      <c r="C240" t="s">
        <v>115</v>
      </c>
      <c r="D240" t="s">
        <v>120</v>
      </c>
      <c r="E240" s="4" t="s">
        <v>79</v>
      </c>
      <c r="F240" s="4" t="s">
        <v>15</v>
      </c>
      <c r="G240" s="4" t="s">
        <v>15</v>
      </c>
      <c r="H240" s="7">
        <f>INDEX('Saturation Data'!I:I,MATCH('Intensity Data'!$B240,'Saturation Data'!$C:$C,0))*INDEX('UEC Data'!I:I,MATCH('Intensity Data'!$B240,'UEC Data'!$C:$C,0))</f>
        <v>2.9583199017998774</v>
      </c>
      <c r="I240" s="7">
        <f>INDEX('Saturation Data'!J:J,MATCH('Intensity Data'!$B240,'Saturation Data'!$C:$C,0))*INDEX('UEC Data'!J:J,MATCH('Intensity Data'!$B240,'UEC Data'!$C:$C,0))</f>
        <v>1.1745717493409591</v>
      </c>
      <c r="J240" s="7">
        <f>INDEX('Saturation Data'!K:K,MATCH('Intensity Data'!$B240,'Saturation Data'!$C:$C,0))*INDEX('UEC Data'!K:K,MATCH('Intensity Data'!$B240,'UEC Data'!$C:$C,0))</f>
        <v>2.9583199017998774</v>
      </c>
      <c r="K240" s="7">
        <f>INDEX('Saturation Data'!L:L,MATCH('Intensity Data'!$B240,'Saturation Data'!$C:$C,0))*INDEX('UEC Data'!L:L,MATCH('Intensity Data'!$B240,'UEC Data'!$C:$C,0))</f>
        <v>1.1745717493409591</v>
      </c>
      <c r="L240" s="7">
        <f>INDEX('Saturation Data'!M:M,MATCH('Intensity Data'!$B240,'Saturation Data'!$C:$C,0))*INDEX('UEC Data'!M:M,MATCH('Intensity Data'!$B240,'UEC Data'!$C:$C,0))</f>
        <v>2.1272489296361821</v>
      </c>
      <c r="M240" s="7">
        <f>INDEX('Saturation Data'!N:N,MATCH('Intensity Data'!$B240,'Saturation Data'!$C:$C,0))*INDEX('UEC Data'!N:N,MATCH('Intensity Data'!$B240,'UEC Data'!$C:$C,0))</f>
        <v>2.0127502281400846</v>
      </c>
      <c r="N240" s="7">
        <f>INDEX('Saturation Data'!O:O,MATCH('Intensity Data'!$B240,'Saturation Data'!$C:$C,0))*INDEX('UEC Data'!O:O,MATCH('Intensity Data'!$B240,'UEC Data'!$C:$C,0))</f>
        <v>3.4618981812440794</v>
      </c>
      <c r="O240" s="7">
        <f>INDEX('Saturation Data'!P:P,MATCH('Intensity Data'!$B240,'Saturation Data'!$C:$C,0))*INDEX('UEC Data'!P:P,MATCH('Intensity Data'!$B240,'UEC Data'!$C:$C,0))</f>
        <v>1.475956988471705</v>
      </c>
      <c r="P240" s="7">
        <f>INDEX('Saturation Data'!Q:Q,MATCH('Intensity Data'!$B240,'Saturation Data'!$C:$C,0))*INDEX('UEC Data'!Q:Q,MATCH('Intensity Data'!$B240,'UEC Data'!$C:$C,0))</f>
        <v>0.72295119890018678</v>
      </c>
      <c r="Q240" s="7">
        <f>INDEX('Saturation Data'!R:R,MATCH('Intensity Data'!$B240,'Saturation Data'!$C:$C,0))*INDEX('UEC Data'!R:R,MATCH('Intensity Data'!$B240,'UEC Data'!$C:$C,0))</f>
        <v>0.88748841021476432</v>
      </c>
      <c r="R240" s="7">
        <f>INDEX('Saturation Data'!S:S,MATCH('Intensity Data'!$B240,'Saturation Data'!$C:$C,0))*INDEX('UEC Data'!S:S,MATCH('Intensity Data'!$B240,'UEC Data'!$C:$C,0))</f>
        <v>0.22231104811014857</v>
      </c>
      <c r="S240" s="7">
        <f>INDEX('Saturation Data'!T:T,MATCH('Intensity Data'!$B240,'Saturation Data'!$C:$C,0))*INDEX('UEC Data'!T:T,MATCH('Intensity Data'!$B240,'UEC Data'!$C:$C,0))</f>
        <v>0.68018174838308787</v>
      </c>
      <c r="T240" s="7">
        <f>INDEX('Saturation Data'!U:U,MATCH('Intensity Data'!$B240,'Saturation Data'!$C:$C,0))*INDEX('UEC Data'!U:U,MATCH('Intensity Data'!$B240,'UEC Data'!$C:$C,0))</f>
        <v>25.382384757442949</v>
      </c>
      <c r="U240" s="7">
        <f>INDEX('Saturation Data'!V:V,MATCH('Intensity Data'!$B240,'Saturation Data'!$C:$C,0))*INDEX('UEC Data'!V:V,MATCH('Intensity Data'!$B240,'UEC Data'!$C:$C,0))</f>
        <v>0.66997537254708617</v>
      </c>
      <c r="V240" t="str">
        <f t="shared" si="67"/>
        <v>HVAC</v>
      </c>
    </row>
    <row r="241" spans="1:22" x14ac:dyDescent="0.2">
      <c r="A241" t="str">
        <f t="shared" si="65"/>
        <v/>
      </c>
      <c r="B241" t="str">
        <f t="shared" si="66"/>
        <v>WY2019 CPAWater Heating_Water Heater</v>
      </c>
      <c r="C241" t="s">
        <v>115</v>
      </c>
      <c r="D241" t="s">
        <v>120</v>
      </c>
      <c r="E241" s="4" t="s">
        <v>80</v>
      </c>
      <c r="F241" s="4" t="s">
        <v>16</v>
      </c>
      <c r="G241" s="4" t="s">
        <v>17</v>
      </c>
      <c r="H241" s="7">
        <f>INDEX('Saturation Data'!I:I,MATCH('Intensity Data'!$B241,'Saturation Data'!$C:$C,0))*INDEX('UEC Data'!I:I,MATCH('Intensity Data'!$B241,'UEC Data'!$C:$C,0))</f>
        <v>0.44437548219840994</v>
      </c>
      <c r="I241" s="7">
        <f>INDEX('Saturation Data'!J:J,MATCH('Intensity Data'!$B241,'Saturation Data'!$C:$C,0))*INDEX('UEC Data'!J:J,MATCH('Intensity Data'!$B241,'UEC Data'!$C:$C,0))</f>
        <v>0.52328819999999998</v>
      </c>
      <c r="J241" s="7">
        <f>INDEX('Saturation Data'!K:K,MATCH('Intensity Data'!$B241,'Saturation Data'!$C:$C,0))*INDEX('UEC Data'!K:K,MATCH('Intensity Data'!$B241,'UEC Data'!$C:$C,0))</f>
        <v>0.60000209999999998</v>
      </c>
      <c r="K241" s="7">
        <f>INDEX('Saturation Data'!L:L,MATCH('Intensity Data'!$B241,'Saturation Data'!$C:$C,0))*INDEX('UEC Data'!L:L,MATCH('Intensity Data'!$B241,'UEC Data'!$C:$C,0))</f>
        <v>0.53867902941176471</v>
      </c>
      <c r="L241" s="7">
        <f>INDEX('Saturation Data'!M:M,MATCH('Intensity Data'!$B241,'Saturation Data'!$C:$C,0))*INDEX('UEC Data'!M:M,MATCH('Intensity Data'!$B241,'UEC Data'!$C:$C,0))</f>
        <v>4.7885017631578943</v>
      </c>
      <c r="M241" s="7">
        <f>INDEX('Saturation Data'!N:N,MATCH('Intensity Data'!$B241,'Saturation Data'!$C:$C,0))*INDEX('UEC Data'!N:N,MATCH('Intensity Data'!$B241,'UEC Data'!$C:$C,0))</f>
        <v>1.311591875</v>
      </c>
      <c r="N241" s="7">
        <f>INDEX('Saturation Data'!O:O,MATCH('Intensity Data'!$B241,'Saturation Data'!$C:$C,0))*INDEX('UEC Data'!O:O,MATCH('Intensity Data'!$B241,'UEC Data'!$C:$C,0))</f>
        <v>0.13602052166199999</v>
      </c>
      <c r="O241" s="7">
        <f>INDEX('Saturation Data'!P:P,MATCH('Intensity Data'!$B241,'Saturation Data'!$C:$C,0))*INDEX('UEC Data'!P:P,MATCH('Intensity Data'!$B241,'UEC Data'!$C:$C,0))</f>
        <v>1.2893192905323883</v>
      </c>
      <c r="P241" s="7">
        <f>INDEX('Saturation Data'!Q:Q,MATCH('Intensity Data'!$B241,'Saturation Data'!$C:$C,0))*INDEX('UEC Data'!Q:Q,MATCH('Intensity Data'!$B241,'UEC Data'!$C:$C,0))</f>
        <v>0.50146599999999997</v>
      </c>
      <c r="Q241" s="7">
        <f>INDEX('Saturation Data'!R:R,MATCH('Intensity Data'!$B241,'Saturation Data'!$C:$C,0))*INDEX('UEC Data'!R:R,MATCH('Intensity Data'!$B241,'UEC Data'!$C:$C,0))</f>
        <v>1.4937205</v>
      </c>
      <c r="R241" s="7">
        <f>INDEX('Saturation Data'!S:S,MATCH('Intensity Data'!$B241,'Saturation Data'!$C:$C,0))*INDEX('UEC Data'!S:S,MATCH('Intensity Data'!$B241,'UEC Data'!$C:$C,0))</f>
        <v>0.116230471386</v>
      </c>
      <c r="S241" s="7">
        <f>INDEX('Saturation Data'!T:T,MATCH('Intensity Data'!$B241,'Saturation Data'!$C:$C,0))*INDEX('UEC Data'!T:T,MATCH('Intensity Data'!$B241,'UEC Data'!$C:$C,0))</f>
        <v>0.20451443330000002</v>
      </c>
      <c r="T241" s="7">
        <f>INDEX('Saturation Data'!U:U,MATCH('Intensity Data'!$B241,'Saturation Data'!$C:$C,0))*INDEX('UEC Data'!U:U,MATCH('Intensity Data'!$B241,'UEC Data'!$C:$C,0))</f>
        <v>0.29328781825095057</v>
      </c>
      <c r="U241" s="7">
        <f>INDEX('Saturation Data'!V:V,MATCH('Intensity Data'!$B241,'Saturation Data'!$C:$C,0))*INDEX('UEC Data'!V:V,MATCH('Intensity Data'!$B241,'UEC Data'!$C:$C,0))</f>
        <v>0.67183507575757573</v>
      </c>
      <c r="V241" t="str">
        <f t="shared" si="67"/>
        <v>Water Heating</v>
      </c>
    </row>
    <row r="242" spans="1:22" x14ac:dyDescent="0.2">
      <c r="A242" t="str">
        <f t="shared" si="65"/>
        <v/>
      </c>
      <c r="B242" t="str">
        <f t="shared" si="66"/>
        <v>WY2019 CPAInterior Lighting_General Service Lighting</v>
      </c>
      <c r="C242" t="s">
        <v>115</v>
      </c>
      <c r="D242" t="s">
        <v>120</v>
      </c>
      <c r="E242" s="4" t="s">
        <v>81</v>
      </c>
      <c r="F242" s="4" t="s">
        <v>18</v>
      </c>
      <c r="G242" s="4" t="s">
        <v>19</v>
      </c>
      <c r="H242" s="7">
        <f>INDEX('Saturation Data'!I:I,MATCH('Intensity Data'!$B242,'Saturation Data'!$C:$C,0))*INDEX('UEC Data'!I:I,MATCH('Intensity Data'!$B242,'UEC Data'!$C:$C,0))</f>
        <v>0.24854369365134049</v>
      </c>
      <c r="I242" s="7">
        <f>INDEX('Saturation Data'!J:J,MATCH('Intensity Data'!$B242,'Saturation Data'!$C:$C,0))*INDEX('UEC Data'!J:J,MATCH('Intensity Data'!$B242,'UEC Data'!$C:$C,0))</f>
        <v>0.24651165830668834</v>
      </c>
      <c r="J242" s="7">
        <f>INDEX('Saturation Data'!K:K,MATCH('Intensity Data'!$B242,'Saturation Data'!$C:$C,0))*INDEX('UEC Data'!K:K,MATCH('Intensity Data'!$B242,'UEC Data'!$C:$C,0))</f>
        <v>0.49780483994498642</v>
      </c>
      <c r="K242" s="7">
        <f>INDEX('Saturation Data'!L:L,MATCH('Intensity Data'!$B242,'Saturation Data'!$C:$C,0))*INDEX('UEC Data'!L:L,MATCH('Intensity Data'!$B242,'UEC Data'!$C:$C,0))</f>
        <v>0.32855119436369107</v>
      </c>
      <c r="L242" s="7">
        <f>INDEX('Saturation Data'!M:M,MATCH('Intensity Data'!$B242,'Saturation Data'!$C:$C,0))*INDEX('UEC Data'!M:M,MATCH('Intensity Data'!$B242,'UEC Data'!$C:$C,0))</f>
        <v>1.3402191760145017</v>
      </c>
      <c r="M242" s="7">
        <f>INDEX('Saturation Data'!N:N,MATCH('Intensity Data'!$B242,'Saturation Data'!$C:$C,0))*INDEX('UEC Data'!N:N,MATCH('Intensity Data'!$B242,'UEC Data'!$C:$C,0))</f>
        <v>0.38163107331953855</v>
      </c>
      <c r="N242" s="7">
        <f>INDEX('Saturation Data'!O:O,MATCH('Intensity Data'!$B242,'Saturation Data'!$C:$C,0))*INDEX('UEC Data'!O:O,MATCH('Intensity Data'!$B242,'UEC Data'!$C:$C,0))</f>
        <v>0.54894589024056883</v>
      </c>
      <c r="O242" s="7">
        <f>INDEX('Saturation Data'!P:P,MATCH('Intensity Data'!$B242,'Saturation Data'!$C:$C,0))*INDEX('UEC Data'!P:P,MATCH('Intensity Data'!$B242,'UEC Data'!$C:$C,0))</f>
        <v>9.4508344790366489E-2</v>
      </c>
      <c r="P242" s="7">
        <f>INDEX('Saturation Data'!Q:Q,MATCH('Intensity Data'!$B242,'Saturation Data'!$C:$C,0))*INDEX('UEC Data'!Q:Q,MATCH('Intensity Data'!$B242,'UEC Data'!$C:$C,0))</f>
        <v>0.16264221303240564</v>
      </c>
      <c r="Q242" s="7">
        <f>INDEX('Saturation Data'!R:R,MATCH('Intensity Data'!$B242,'Saturation Data'!$C:$C,0))*INDEX('UEC Data'!R:R,MATCH('Intensity Data'!$B242,'UEC Data'!$C:$C,0))</f>
        <v>0.80857252946798985</v>
      </c>
      <c r="R242" s="7">
        <f>INDEX('Saturation Data'!S:S,MATCH('Intensity Data'!$B242,'Saturation Data'!$C:$C,0))*INDEX('UEC Data'!S:S,MATCH('Intensity Data'!$B242,'UEC Data'!$C:$C,0))</f>
        <v>7.243721839474232E-2</v>
      </c>
      <c r="S242" s="7">
        <f>INDEX('Saturation Data'!T:T,MATCH('Intensity Data'!$B242,'Saturation Data'!$C:$C,0))*INDEX('UEC Data'!T:T,MATCH('Intensity Data'!$B242,'UEC Data'!$C:$C,0))</f>
        <v>7.243721839474232E-2</v>
      </c>
      <c r="T242" s="7">
        <f>INDEX('Saturation Data'!U:U,MATCH('Intensity Data'!$B242,'Saturation Data'!$C:$C,0))*INDEX('UEC Data'!U:U,MATCH('Intensity Data'!$B242,'UEC Data'!$C:$C,0))</f>
        <v>0.47440881713066591</v>
      </c>
      <c r="U242" s="7">
        <f>INDEX('Saturation Data'!V:V,MATCH('Intensity Data'!$B242,'Saturation Data'!$C:$C,0))*INDEX('UEC Data'!V:V,MATCH('Intensity Data'!$B242,'UEC Data'!$C:$C,0))</f>
        <v>0.37642815015538239</v>
      </c>
      <c r="V242" t="str">
        <f t="shared" si="67"/>
        <v>Interior Lighting</v>
      </c>
    </row>
    <row r="243" spans="1:22" x14ac:dyDescent="0.2">
      <c r="A243" t="str">
        <f t="shared" si="65"/>
        <v/>
      </c>
      <c r="B243" t="str">
        <f t="shared" si="66"/>
        <v>WY2019 CPAInterior Lighting_Exempted Lighting</v>
      </c>
      <c r="C243" t="s">
        <v>115</v>
      </c>
      <c r="D243" t="s">
        <v>120</v>
      </c>
      <c r="E243" s="4" t="s">
        <v>82</v>
      </c>
      <c r="F243" s="4" t="s">
        <v>18</v>
      </c>
      <c r="G243" s="4" t="s">
        <v>20</v>
      </c>
      <c r="H243" s="7">
        <f>INDEX('Saturation Data'!I:I,MATCH('Intensity Data'!$B243,'Saturation Data'!$C:$C,0))*INDEX('UEC Data'!I:I,MATCH('Intensity Data'!$B243,'UEC Data'!$C:$C,0))</f>
        <v>0.1029930252348189</v>
      </c>
      <c r="I243" s="7">
        <f>INDEX('Saturation Data'!J:J,MATCH('Intensity Data'!$B243,'Saturation Data'!$C:$C,0))*INDEX('UEC Data'!J:J,MATCH('Intensity Data'!$B243,'UEC Data'!$C:$C,0))</f>
        <v>0.13272466392284143</v>
      </c>
      <c r="J243" s="7">
        <f>INDEX('Saturation Data'!K:K,MATCH('Intensity Data'!$B243,'Saturation Data'!$C:$C,0))*INDEX('UEC Data'!K:K,MATCH('Intensity Data'!$B243,'UEC Data'!$C:$C,0))</f>
        <v>0.47362324504374631</v>
      </c>
      <c r="K243" s="7">
        <f>INDEX('Saturation Data'!L:L,MATCH('Intensity Data'!$B243,'Saturation Data'!$C:$C,0))*INDEX('UEC Data'!L:L,MATCH('Intensity Data'!$B243,'UEC Data'!$C:$C,0))</f>
        <v>0.3125913417288726</v>
      </c>
      <c r="L243" s="7">
        <f>INDEX('Saturation Data'!M:M,MATCH('Intensity Data'!$B243,'Saturation Data'!$C:$C,0))*INDEX('UEC Data'!M:M,MATCH('Intensity Data'!$B243,'UEC Data'!$C:$C,0))</f>
        <v>0.93928297420356521</v>
      </c>
      <c r="M243" s="7">
        <f>INDEX('Saturation Data'!N:N,MATCH('Intensity Data'!$B243,'Saturation Data'!$C:$C,0))*INDEX('UEC Data'!N:N,MATCH('Intensity Data'!$B243,'UEC Data'!$C:$C,0))</f>
        <v>0.29517487208245929</v>
      </c>
      <c r="N243" s="7">
        <f>INDEX('Saturation Data'!O:O,MATCH('Intensity Data'!$B243,'Saturation Data'!$C:$C,0))*INDEX('UEC Data'!O:O,MATCH('Intensity Data'!$B243,'UEC Data'!$C:$C,0))</f>
        <v>0.22824905816351321</v>
      </c>
      <c r="O243" s="7">
        <f>INDEX('Saturation Data'!P:P,MATCH('Intensity Data'!$B243,'Saturation Data'!$C:$C,0))*INDEX('UEC Data'!P:P,MATCH('Intensity Data'!$B243,'UEC Data'!$C:$C,0))</f>
        <v>4.0434000324751009E-2</v>
      </c>
      <c r="P243" s="7">
        <f>INDEX('Saturation Data'!Q:Q,MATCH('Intensity Data'!$B243,'Saturation Data'!$C:$C,0))*INDEX('UEC Data'!Q:Q,MATCH('Intensity Data'!$B243,'UEC Data'!$C:$C,0))</f>
        <v>0.18172866156643003</v>
      </c>
      <c r="Q243" s="7">
        <f>INDEX('Saturation Data'!R:R,MATCH('Intensity Data'!$B243,'Saturation Data'!$C:$C,0))*INDEX('UEC Data'!R:R,MATCH('Intensity Data'!$B243,'UEC Data'!$C:$C,0))</f>
        <v>0.42818557630105081</v>
      </c>
      <c r="R243" s="7">
        <f>INDEX('Saturation Data'!S:S,MATCH('Intensity Data'!$B243,'Saturation Data'!$C:$C,0))*INDEX('UEC Data'!S:S,MATCH('Intensity Data'!$B243,'UEC Data'!$C:$C,0))</f>
        <v>3.5816023605558897E-2</v>
      </c>
      <c r="S243" s="7">
        <f>INDEX('Saturation Data'!T:T,MATCH('Intensity Data'!$B243,'Saturation Data'!$C:$C,0))*INDEX('UEC Data'!T:T,MATCH('Intensity Data'!$B243,'UEC Data'!$C:$C,0))</f>
        <v>3.5816023605558897E-2</v>
      </c>
      <c r="T243" s="7">
        <f>INDEX('Saturation Data'!U:U,MATCH('Intensity Data'!$B243,'Saturation Data'!$C:$C,0))*INDEX('UEC Data'!U:U,MATCH('Intensity Data'!$B243,'UEC Data'!$C:$C,0))</f>
        <v>0.26647444706270113</v>
      </c>
      <c r="U243" s="7">
        <f>INDEX('Saturation Data'!V:V,MATCH('Intensity Data'!$B243,'Saturation Data'!$C:$C,0))*INDEX('UEC Data'!V:V,MATCH('Intensity Data'!$B243,'UEC Data'!$C:$C,0))</f>
        <v>0.2286891734756227</v>
      </c>
      <c r="V243" t="str">
        <f t="shared" si="67"/>
        <v>Interior Lighting</v>
      </c>
    </row>
    <row r="244" spans="1:22" x14ac:dyDescent="0.2">
      <c r="A244" t="str">
        <f t="shared" si="65"/>
        <v/>
      </c>
      <c r="B244" t="str">
        <f t="shared" si="66"/>
        <v>WY2019 CPAInterior Lighting_High-Bay Lighting</v>
      </c>
      <c r="C244" t="s">
        <v>115</v>
      </c>
      <c r="D244" t="s">
        <v>120</v>
      </c>
      <c r="E244" s="4" t="s">
        <v>83</v>
      </c>
      <c r="F244" s="4" t="s">
        <v>18</v>
      </c>
      <c r="G244" s="4" t="s">
        <v>21</v>
      </c>
      <c r="H244" s="7">
        <f>INDEX('Saturation Data'!I:I,MATCH('Intensity Data'!$B244,'Saturation Data'!$C:$C,0))*INDEX('UEC Data'!I:I,MATCH('Intensity Data'!$B244,'UEC Data'!$C:$C,0))</f>
        <v>1.0097571904109066</v>
      </c>
      <c r="I244" s="7">
        <f>INDEX('Saturation Data'!J:J,MATCH('Intensity Data'!$B244,'Saturation Data'!$C:$C,0))*INDEX('UEC Data'!J:J,MATCH('Intensity Data'!$B244,'UEC Data'!$C:$C,0))</f>
        <v>1.5097319313691666</v>
      </c>
      <c r="J244" s="7">
        <f>INDEX('Saturation Data'!K:K,MATCH('Intensity Data'!$B244,'Saturation Data'!$C:$C,0))*INDEX('UEC Data'!K:K,MATCH('Intensity Data'!$B244,'UEC Data'!$C:$C,0))</f>
        <v>1.9907982124912358</v>
      </c>
      <c r="K244" s="7">
        <f>INDEX('Saturation Data'!L:L,MATCH('Intensity Data'!$B244,'Saturation Data'!$C:$C,0))*INDEX('UEC Data'!L:L,MATCH('Intensity Data'!$B244,'UEC Data'!$C:$C,0))</f>
        <v>1.3139268202442156</v>
      </c>
      <c r="L244" s="7">
        <f>INDEX('Saturation Data'!M:M,MATCH('Intensity Data'!$B244,'Saturation Data'!$C:$C,0))*INDEX('UEC Data'!M:M,MATCH('Intensity Data'!$B244,'UEC Data'!$C:$C,0))</f>
        <v>2.9189542122173275</v>
      </c>
      <c r="M244" s="7">
        <f>INDEX('Saturation Data'!N:N,MATCH('Intensity Data'!$B244,'Saturation Data'!$C:$C,0))*INDEX('UEC Data'!N:N,MATCH('Intensity Data'!$B244,'UEC Data'!$C:$C,0))</f>
        <v>2.0202514121424442</v>
      </c>
      <c r="N244" s="7">
        <f>INDEX('Saturation Data'!O:O,MATCH('Intensity Data'!$B244,'Saturation Data'!$C:$C,0))*INDEX('UEC Data'!O:O,MATCH('Intensity Data'!$B244,'UEC Data'!$C:$C,0))</f>
        <v>2.593676628981044</v>
      </c>
      <c r="O244" s="7">
        <f>INDEX('Saturation Data'!P:P,MATCH('Intensity Data'!$B244,'Saturation Data'!$C:$C,0))*INDEX('UEC Data'!P:P,MATCH('Intensity Data'!$B244,'UEC Data'!$C:$C,0))</f>
        <v>1.4232784408076913</v>
      </c>
      <c r="P244" s="7">
        <f>INDEX('Saturation Data'!Q:Q,MATCH('Intensity Data'!$B244,'Saturation Data'!$C:$C,0))*INDEX('UEC Data'!Q:Q,MATCH('Intensity Data'!$B244,'UEC Data'!$C:$C,0))</f>
        <v>0.81014056411215796</v>
      </c>
      <c r="Q244" s="7">
        <f>INDEX('Saturation Data'!R:R,MATCH('Intensity Data'!$B244,'Saturation Data'!$C:$C,0))*INDEX('UEC Data'!R:R,MATCH('Intensity Data'!$B244,'UEC Data'!$C:$C,0))</f>
        <v>1.2862972269831965</v>
      </c>
      <c r="R244" s="7">
        <f>INDEX('Saturation Data'!S:S,MATCH('Intensity Data'!$B244,'Saturation Data'!$C:$C,0))*INDEX('UEC Data'!S:S,MATCH('Intensity Data'!$B244,'UEC Data'!$C:$C,0))</f>
        <v>1.6935466856330306</v>
      </c>
      <c r="S244" s="7">
        <f>INDEX('Saturation Data'!T:T,MATCH('Intensity Data'!$B244,'Saturation Data'!$C:$C,0))*INDEX('UEC Data'!T:T,MATCH('Intensity Data'!$B244,'UEC Data'!$C:$C,0))</f>
        <v>1.6935466856330306</v>
      </c>
      <c r="T244" s="7">
        <f>INDEX('Saturation Data'!U:U,MATCH('Intensity Data'!$B244,'Saturation Data'!$C:$C,0))*INDEX('UEC Data'!U:U,MATCH('Intensity Data'!$B244,'UEC Data'!$C:$C,0))</f>
        <v>2.7383703041952336</v>
      </c>
      <c r="U244" s="7">
        <f>INDEX('Saturation Data'!V:V,MATCH('Intensity Data'!$B244,'Saturation Data'!$C:$C,0))*INDEX('UEC Data'!V:V,MATCH('Intensity Data'!$B244,'UEC Data'!$C:$C,0))</f>
        <v>1.5598450753325854</v>
      </c>
      <c r="V244" t="str">
        <f t="shared" si="67"/>
        <v>Interior Lighting</v>
      </c>
    </row>
    <row r="245" spans="1:22" x14ac:dyDescent="0.2">
      <c r="A245" t="str">
        <f t="shared" si="65"/>
        <v/>
      </c>
      <c r="B245" t="str">
        <f t="shared" si="66"/>
        <v>WY2019 CPAInterior Lighting_Linear Lighting</v>
      </c>
      <c r="C245" t="s">
        <v>115</v>
      </c>
      <c r="D245" t="s">
        <v>120</v>
      </c>
      <c r="E245" s="4" t="s">
        <v>84</v>
      </c>
      <c r="F245" s="4" t="s">
        <v>18</v>
      </c>
      <c r="G245" s="4" t="s">
        <v>22</v>
      </c>
      <c r="H245" s="7">
        <f>INDEX('Saturation Data'!I:I,MATCH('Intensity Data'!$B245,'Saturation Data'!$C:$C,0))*INDEX('UEC Data'!I:I,MATCH('Intensity Data'!$B245,'UEC Data'!$C:$C,0))</f>
        <v>1.7246509498917526</v>
      </c>
      <c r="I245" s="7">
        <f>INDEX('Saturation Data'!J:J,MATCH('Intensity Data'!$B245,'Saturation Data'!$C:$C,0))*INDEX('UEC Data'!J:J,MATCH('Intensity Data'!$B245,'UEC Data'!$C:$C,0))</f>
        <v>1.5415598375166626</v>
      </c>
      <c r="J245" s="7">
        <f>INDEX('Saturation Data'!K:K,MATCH('Intensity Data'!$B245,'Saturation Data'!$C:$C,0))*INDEX('UEC Data'!K:K,MATCH('Intensity Data'!$B245,'UEC Data'!$C:$C,0))</f>
        <v>3.0033180740724288</v>
      </c>
      <c r="K245" s="7">
        <f>INDEX('Saturation Data'!L:L,MATCH('Intensity Data'!$B245,'Saturation Data'!$C:$C,0))*INDEX('UEC Data'!L:L,MATCH('Intensity Data'!$B245,'UEC Data'!$C:$C,0))</f>
        <v>1.9821899288878029</v>
      </c>
      <c r="L245" s="7">
        <f>INDEX('Saturation Data'!M:M,MATCH('Intensity Data'!$B245,'Saturation Data'!$C:$C,0))*INDEX('UEC Data'!M:M,MATCH('Intensity Data'!$B245,'UEC Data'!$C:$C,0))</f>
        <v>1.8674442583618971</v>
      </c>
      <c r="M245" s="7">
        <f>INDEX('Saturation Data'!N:N,MATCH('Intensity Data'!$B245,'Saturation Data'!$C:$C,0))*INDEX('UEC Data'!N:N,MATCH('Intensity Data'!$B245,'UEC Data'!$C:$C,0))</f>
        <v>5.0106479032102795</v>
      </c>
      <c r="N245" s="7">
        <f>INDEX('Saturation Data'!O:O,MATCH('Intensity Data'!$B245,'Saturation Data'!$C:$C,0))*INDEX('UEC Data'!O:O,MATCH('Intensity Data'!$B245,'UEC Data'!$C:$C,0))</f>
        <v>4.0374352350241542</v>
      </c>
      <c r="O245" s="7">
        <f>INDEX('Saturation Data'!P:P,MATCH('Intensity Data'!$B245,'Saturation Data'!$C:$C,0))*INDEX('UEC Data'!P:P,MATCH('Intensity Data'!$B245,'UEC Data'!$C:$C,0))</f>
        <v>2.18745514263111</v>
      </c>
      <c r="P245" s="7">
        <f>INDEX('Saturation Data'!Q:Q,MATCH('Intensity Data'!$B245,'Saturation Data'!$C:$C,0))*INDEX('UEC Data'!Q:Q,MATCH('Intensity Data'!$B245,'UEC Data'!$C:$C,0))</f>
        <v>1.5127022615307173</v>
      </c>
      <c r="Q245" s="7">
        <f>INDEX('Saturation Data'!R:R,MATCH('Intensity Data'!$B245,'Saturation Data'!$C:$C,0))*INDEX('UEC Data'!R:R,MATCH('Intensity Data'!$B245,'UEC Data'!$C:$C,0))</f>
        <v>0.45584450142900113</v>
      </c>
      <c r="R245" s="7">
        <f>INDEX('Saturation Data'!S:S,MATCH('Intensity Data'!$B245,'Saturation Data'!$C:$C,0))*INDEX('UEC Data'!S:S,MATCH('Intensity Data'!$B245,'UEC Data'!$C:$C,0))</f>
        <v>0.28151989720595638</v>
      </c>
      <c r="S245" s="7">
        <f>INDEX('Saturation Data'!T:T,MATCH('Intensity Data'!$B245,'Saturation Data'!$C:$C,0))*INDEX('UEC Data'!T:T,MATCH('Intensity Data'!$B245,'UEC Data'!$C:$C,0))</f>
        <v>0.28151989720595638</v>
      </c>
      <c r="T245" s="7">
        <f>INDEX('Saturation Data'!U:U,MATCH('Intensity Data'!$B245,'Saturation Data'!$C:$C,0))*INDEX('UEC Data'!U:U,MATCH('Intensity Data'!$B245,'UEC Data'!$C:$C,0))</f>
        <v>3.907161357362638</v>
      </c>
      <c r="U245" s="7">
        <f>INDEX('Saturation Data'!V:V,MATCH('Intensity Data'!$B245,'Saturation Data'!$C:$C,0))*INDEX('UEC Data'!V:V,MATCH('Intensity Data'!$B245,'UEC Data'!$C:$C,0))</f>
        <v>1.464169865932343</v>
      </c>
      <c r="V245" t="str">
        <f t="shared" si="67"/>
        <v>Interior Lighting</v>
      </c>
    </row>
    <row r="246" spans="1:22" x14ac:dyDescent="0.2">
      <c r="A246" t="str">
        <f t="shared" si="65"/>
        <v/>
      </c>
      <c r="B246" t="str">
        <f t="shared" si="66"/>
        <v>WY2019 CPAExterior Lighting_General Service Lighting</v>
      </c>
      <c r="C246" t="s">
        <v>115</v>
      </c>
      <c r="D246" t="s">
        <v>120</v>
      </c>
      <c r="E246" s="4" t="s">
        <v>85</v>
      </c>
      <c r="F246" s="4" t="s">
        <v>23</v>
      </c>
      <c r="G246" s="4" t="s">
        <v>19</v>
      </c>
      <c r="H246" s="7">
        <f>INDEX('Saturation Data'!I:I,MATCH('Intensity Data'!$B246,'Saturation Data'!$C:$C,0))*INDEX('UEC Data'!I:I,MATCH('Intensity Data'!$B246,'UEC Data'!$C:$C,0))</f>
        <v>9.5513063085817806E-2</v>
      </c>
      <c r="I246" s="7">
        <f>INDEX('Saturation Data'!J:J,MATCH('Intensity Data'!$B246,'Saturation Data'!$C:$C,0))*INDEX('UEC Data'!J:J,MATCH('Intensity Data'!$B246,'UEC Data'!$C:$C,0))</f>
        <v>0.16243010034900959</v>
      </c>
      <c r="J246" s="7">
        <f>INDEX('Saturation Data'!K:K,MATCH('Intensity Data'!$B246,'Saturation Data'!$C:$C,0))*INDEX('UEC Data'!K:K,MATCH('Intensity Data'!$B246,'UEC Data'!$C:$C,0))</f>
        <v>0.23794212601226408</v>
      </c>
      <c r="K246" s="7">
        <f>INDEX('Saturation Data'!L:L,MATCH('Intensity Data'!$B246,'Saturation Data'!$C:$C,0))*INDEX('UEC Data'!L:L,MATCH('Intensity Data'!$B246,'UEC Data'!$C:$C,0))</f>
        <v>0.23794212601226408</v>
      </c>
      <c r="L246" s="7">
        <f>INDEX('Saturation Data'!M:M,MATCH('Intensity Data'!$B246,'Saturation Data'!$C:$C,0))*INDEX('UEC Data'!M:M,MATCH('Intensity Data'!$B246,'UEC Data'!$C:$C,0))</f>
        <v>0.27618212354593696</v>
      </c>
      <c r="M246" s="7">
        <f>INDEX('Saturation Data'!N:N,MATCH('Intensity Data'!$B246,'Saturation Data'!$C:$C,0))*INDEX('UEC Data'!N:N,MATCH('Intensity Data'!$B246,'UEC Data'!$C:$C,0))</f>
        <v>0.36198121188018928</v>
      </c>
      <c r="N246" s="7">
        <f>INDEX('Saturation Data'!O:O,MATCH('Intensity Data'!$B246,'Saturation Data'!$C:$C,0))*INDEX('UEC Data'!O:O,MATCH('Intensity Data'!$B246,'UEC Data'!$C:$C,0))</f>
        <v>4.4121385283345624E-2</v>
      </c>
      <c r="O246" s="7">
        <f>INDEX('Saturation Data'!P:P,MATCH('Intensity Data'!$B246,'Saturation Data'!$C:$C,0))*INDEX('UEC Data'!P:P,MATCH('Intensity Data'!$B246,'UEC Data'!$C:$C,0))</f>
        <v>2.0014407489942935E-2</v>
      </c>
      <c r="P246" s="7">
        <f>INDEX('Saturation Data'!Q:Q,MATCH('Intensity Data'!$B246,'Saturation Data'!$C:$C,0))*INDEX('UEC Data'!Q:Q,MATCH('Intensity Data'!$B246,'UEC Data'!$C:$C,0))</f>
        <v>3.990962547375485E-3</v>
      </c>
      <c r="Q246" s="7">
        <f>INDEX('Saturation Data'!R:R,MATCH('Intensity Data'!$B246,'Saturation Data'!$C:$C,0))*INDEX('UEC Data'!R:R,MATCH('Intensity Data'!$B246,'UEC Data'!$C:$C,0))</f>
        <v>3.8082042924893707E-2</v>
      </c>
      <c r="R246" s="7">
        <f>INDEX('Saturation Data'!S:S,MATCH('Intensity Data'!$B246,'Saturation Data'!$C:$C,0))*INDEX('UEC Data'!S:S,MATCH('Intensity Data'!$B246,'UEC Data'!$C:$C,0))</f>
        <v>1.9928645621352149E-2</v>
      </c>
      <c r="S246" s="7">
        <f>INDEX('Saturation Data'!T:T,MATCH('Intensity Data'!$B246,'Saturation Data'!$C:$C,0))*INDEX('UEC Data'!T:T,MATCH('Intensity Data'!$B246,'UEC Data'!$C:$C,0))</f>
        <v>1.9928645621352149E-2</v>
      </c>
      <c r="T246" s="7">
        <f>INDEX('Saturation Data'!U:U,MATCH('Intensity Data'!$B246,'Saturation Data'!$C:$C,0))*INDEX('UEC Data'!U:U,MATCH('Intensity Data'!$B246,'UEC Data'!$C:$C,0))</f>
        <v>0.10945423176127128</v>
      </c>
      <c r="U246" s="7">
        <f>INDEX('Saturation Data'!V:V,MATCH('Intensity Data'!$B246,'Saturation Data'!$C:$C,0))*INDEX('UEC Data'!V:V,MATCH('Intensity Data'!$B246,'UEC Data'!$C:$C,0))</f>
        <v>9.2876428298923994E-2</v>
      </c>
      <c r="V246" t="str">
        <f t="shared" si="67"/>
        <v>Exterior Lighting</v>
      </c>
    </row>
    <row r="247" spans="1:22" x14ac:dyDescent="0.2">
      <c r="A247" t="str">
        <f t="shared" si="65"/>
        <v/>
      </c>
      <c r="B247" t="str">
        <f t="shared" si="66"/>
        <v>WY2019 CPAExterior Lighting_Area Lighting</v>
      </c>
      <c r="C247" t="s">
        <v>115</v>
      </c>
      <c r="D247" t="s">
        <v>120</v>
      </c>
      <c r="E247" s="4" t="s">
        <v>86</v>
      </c>
      <c r="F247" s="4" t="s">
        <v>23</v>
      </c>
      <c r="G247" s="4" t="s">
        <v>24</v>
      </c>
      <c r="H247" s="7">
        <f>INDEX('Saturation Data'!I:I,MATCH('Intensity Data'!$B247,'Saturation Data'!$C:$C,0))*INDEX('UEC Data'!I:I,MATCH('Intensity Data'!$B247,'UEC Data'!$C:$C,0))</f>
        <v>1.2776745024992495</v>
      </c>
      <c r="I247" s="7">
        <f>INDEX('Saturation Data'!J:J,MATCH('Intensity Data'!$B247,'Saturation Data'!$C:$C,0))*INDEX('UEC Data'!J:J,MATCH('Intensity Data'!$B247,'UEC Data'!$C:$C,0))</f>
        <v>1.5773307041073741</v>
      </c>
      <c r="J247" s="7">
        <f>INDEX('Saturation Data'!K:K,MATCH('Intensity Data'!$B247,'Saturation Data'!$C:$C,0))*INDEX('UEC Data'!K:K,MATCH('Intensity Data'!$B247,'UEC Data'!$C:$C,0))</f>
        <v>0.84447642280672996</v>
      </c>
      <c r="K247" s="7">
        <f>INDEX('Saturation Data'!L:L,MATCH('Intensity Data'!$B247,'Saturation Data'!$C:$C,0))*INDEX('UEC Data'!L:L,MATCH('Intensity Data'!$B247,'UEC Data'!$C:$C,0))</f>
        <v>0.84447642280672996</v>
      </c>
      <c r="L247" s="7">
        <f>INDEX('Saturation Data'!M:M,MATCH('Intensity Data'!$B247,'Saturation Data'!$C:$C,0))*INDEX('UEC Data'!M:M,MATCH('Intensity Data'!$B247,'UEC Data'!$C:$C,0))</f>
        <v>2.1410175142692172</v>
      </c>
      <c r="M247" s="7">
        <f>INDEX('Saturation Data'!N:N,MATCH('Intensity Data'!$B247,'Saturation Data'!$C:$C,0))*INDEX('UEC Data'!N:N,MATCH('Intensity Data'!$B247,'UEC Data'!$C:$C,0))</f>
        <v>1.7833920471292941</v>
      </c>
      <c r="N247" s="7">
        <f>INDEX('Saturation Data'!O:O,MATCH('Intensity Data'!$B247,'Saturation Data'!$C:$C,0))*INDEX('UEC Data'!O:O,MATCH('Intensity Data'!$B247,'UEC Data'!$C:$C,0))</f>
        <v>0.66430062146194035</v>
      </c>
      <c r="O247" s="7">
        <f>INDEX('Saturation Data'!P:P,MATCH('Intensity Data'!$B247,'Saturation Data'!$C:$C,0))*INDEX('UEC Data'!P:P,MATCH('Intensity Data'!$B247,'UEC Data'!$C:$C,0))</f>
        <v>0.28734694198828503</v>
      </c>
      <c r="P247" s="7">
        <f>INDEX('Saturation Data'!Q:Q,MATCH('Intensity Data'!$B247,'Saturation Data'!$C:$C,0))*INDEX('UEC Data'!Q:Q,MATCH('Intensity Data'!$B247,'UEC Data'!$C:$C,0))</f>
        <v>0.12004484213925479</v>
      </c>
      <c r="Q247" s="7">
        <f>INDEX('Saturation Data'!R:R,MATCH('Intensity Data'!$B247,'Saturation Data'!$C:$C,0))*INDEX('UEC Data'!R:R,MATCH('Intensity Data'!$B247,'UEC Data'!$C:$C,0))</f>
        <v>1.7301616523403083</v>
      </c>
      <c r="R247" s="7">
        <f>INDEX('Saturation Data'!S:S,MATCH('Intensity Data'!$B247,'Saturation Data'!$C:$C,0))*INDEX('UEC Data'!S:S,MATCH('Intensity Data'!$B247,'UEC Data'!$C:$C,0))</f>
        <v>0.37757329938433987</v>
      </c>
      <c r="S247" s="7">
        <f>INDEX('Saturation Data'!T:T,MATCH('Intensity Data'!$B247,'Saturation Data'!$C:$C,0))*INDEX('UEC Data'!T:T,MATCH('Intensity Data'!$B247,'UEC Data'!$C:$C,0))</f>
        <v>0.37757329938433987</v>
      </c>
      <c r="T247" s="7">
        <f>INDEX('Saturation Data'!U:U,MATCH('Intensity Data'!$B247,'Saturation Data'!$C:$C,0))*INDEX('UEC Data'!U:U,MATCH('Intensity Data'!$B247,'UEC Data'!$C:$C,0))</f>
        <v>1.1168155767710217</v>
      </c>
      <c r="U247" s="7">
        <f>INDEX('Saturation Data'!V:V,MATCH('Intensity Data'!$B247,'Saturation Data'!$C:$C,0))*INDEX('UEC Data'!V:V,MATCH('Intensity Data'!$B247,'UEC Data'!$C:$C,0))</f>
        <v>0.63826748610116635</v>
      </c>
      <c r="V247" t="str">
        <f t="shared" si="67"/>
        <v>Exterior Lighting</v>
      </c>
    </row>
    <row r="248" spans="1:22" x14ac:dyDescent="0.2">
      <c r="A248" t="str">
        <f t="shared" si="65"/>
        <v/>
      </c>
      <c r="B248" t="str">
        <f t="shared" si="66"/>
        <v>WY2019 CPAExterior Lighting_Linear Lighting</v>
      </c>
      <c r="C248" t="s">
        <v>115</v>
      </c>
      <c r="D248" t="s">
        <v>120</v>
      </c>
      <c r="E248" s="4" t="s">
        <v>87</v>
      </c>
      <c r="F248" s="4" t="s">
        <v>23</v>
      </c>
      <c r="G248" s="4" t="s">
        <v>22</v>
      </c>
      <c r="H248" s="7">
        <f>INDEX('Saturation Data'!I:I,MATCH('Intensity Data'!$B248,'Saturation Data'!$C:$C,0))*INDEX('UEC Data'!I:I,MATCH('Intensity Data'!$B248,'UEC Data'!$C:$C,0))</f>
        <v>0.17998060318671685</v>
      </c>
      <c r="I248" s="7">
        <f>INDEX('Saturation Data'!J:J,MATCH('Intensity Data'!$B248,'Saturation Data'!$C:$C,0))*INDEX('UEC Data'!J:J,MATCH('Intensity Data'!$B248,'UEC Data'!$C:$C,0))</f>
        <v>7.2716734974156386E-2</v>
      </c>
      <c r="J248" s="7">
        <f>INDEX('Saturation Data'!K:K,MATCH('Intensity Data'!$B248,'Saturation Data'!$C:$C,0))*INDEX('UEC Data'!K:K,MATCH('Intensity Data'!$B248,'UEC Data'!$C:$C,0))</f>
        <v>7.9875366371784634E-2</v>
      </c>
      <c r="K248" s="7">
        <f>INDEX('Saturation Data'!L:L,MATCH('Intensity Data'!$B248,'Saturation Data'!$C:$C,0))*INDEX('UEC Data'!L:L,MATCH('Intensity Data'!$B248,'UEC Data'!$C:$C,0))</f>
        <v>7.9875366371784634E-2</v>
      </c>
      <c r="L248" s="7">
        <f>INDEX('Saturation Data'!M:M,MATCH('Intensity Data'!$B248,'Saturation Data'!$C:$C,0))*INDEX('UEC Data'!M:M,MATCH('Intensity Data'!$B248,'UEC Data'!$C:$C,0))</f>
        <v>0.40359773533941284</v>
      </c>
      <c r="M248" s="7">
        <f>INDEX('Saturation Data'!N:N,MATCH('Intensity Data'!$B248,'Saturation Data'!$C:$C,0))*INDEX('UEC Data'!N:N,MATCH('Intensity Data'!$B248,'UEC Data'!$C:$C,0))</f>
        <v>0.3815598518016472</v>
      </c>
      <c r="N248" s="7">
        <f>INDEX('Saturation Data'!O:O,MATCH('Intensity Data'!$B248,'Saturation Data'!$C:$C,0))*INDEX('UEC Data'!O:O,MATCH('Intensity Data'!$B248,'UEC Data'!$C:$C,0))</f>
        <v>8.1899905131840825E-2</v>
      </c>
      <c r="O248" s="7">
        <f>INDEX('Saturation Data'!P:P,MATCH('Intensity Data'!$B248,'Saturation Data'!$C:$C,0))*INDEX('UEC Data'!P:P,MATCH('Intensity Data'!$B248,'UEC Data'!$C:$C,0))</f>
        <v>0.74928674288024677</v>
      </c>
      <c r="P248" s="7">
        <f>INDEX('Saturation Data'!Q:Q,MATCH('Intensity Data'!$B248,'Saturation Data'!$C:$C,0))*INDEX('UEC Data'!Q:Q,MATCH('Intensity Data'!$B248,'UEC Data'!$C:$C,0))</f>
        <v>0.6570892244201626</v>
      </c>
      <c r="Q248" s="7">
        <f>INDEX('Saturation Data'!R:R,MATCH('Intensity Data'!$B248,'Saturation Data'!$C:$C,0))*INDEX('UEC Data'!R:R,MATCH('Intensity Data'!$B248,'UEC Data'!$C:$C,0))</f>
        <v>2.5582070828392617E-2</v>
      </c>
      <c r="R248" s="7">
        <f>INDEX('Saturation Data'!S:S,MATCH('Intensity Data'!$B248,'Saturation Data'!$C:$C,0))*INDEX('UEC Data'!S:S,MATCH('Intensity Data'!$B248,'UEC Data'!$C:$C,0))</f>
        <v>7.7353172351847979E-2</v>
      </c>
      <c r="S248" s="7">
        <f>INDEX('Saturation Data'!T:T,MATCH('Intensity Data'!$B248,'Saturation Data'!$C:$C,0))*INDEX('UEC Data'!T:T,MATCH('Intensity Data'!$B248,'UEC Data'!$C:$C,0))</f>
        <v>7.7353172351847979E-2</v>
      </c>
      <c r="T248" s="7">
        <f>INDEX('Saturation Data'!U:U,MATCH('Intensity Data'!$B248,'Saturation Data'!$C:$C,0))*INDEX('UEC Data'!U:U,MATCH('Intensity Data'!$B248,'UEC Data'!$C:$C,0))</f>
        <v>0.24079761846153852</v>
      </c>
      <c r="U248" s="7">
        <f>INDEX('Saturation Data'!V:V,MATCH('Intensity Data'!$B248,'Saturation Data'!$C:$C,0))*INDEX('UEC Data'!V:V,MATCH('Intensity Data'!$B248,'UEC Data'!$C:$C,0))</f>
        <v>5.901349395031337E-2</v>
      </c>
      <c r="V248" t="str">
        <f t="shared" si="67"/>
        <v>Exterior Lighting</v>
      </c>
    </row>
    <row r="249" spans="1:22" x14ac:dyDescent="0.2">
      <c r="A249" t="str">
        <f t="shared" si="65"/>
        <v/>
      </c>
      <c r="B249" t="str">
        <f t="shared" si="66"/>
        <v>WY2019 CPARefrigeration _Walk-in Refrigerator/Freezer</v>
      </c>
      <c r="C249" t="s">
        <v>115</v>
      </c>
      <c r="D249" t="s">
        <v>120</v>
      </c>
      <c r="E249" s="4" t="s">
        <v>88</v>
      </c>
      <c r="F249" s="4" t="s">
        <v>25</v>
      </c>
      <c r="G249" s="4" t="s">
        <v>26</v>
      </c>
      <c r="H249" s="7">
        <f>INDEX('Saturation Data'!I:I,MATCH('Intensity Data'!$B249,'Saturation Data'!$C:$C,0))*INDEX('UEC Data'!I:I,MATCH('Intensity Data'!$B249,'UEC Data'!$C:$C,0))</f>
        <v>2.7497603821531862E-3</v>
      </c>
      <c r="I249" s="7">
        <f>INDEX('Saturation Data'!J:J,MATCH('Intensity Data'!$B249,'Saturation Data'!$C:$C,0))*INDEX('UEC Data'!J:J,MATCH('Intensity Data'!$B249,'UEC Data'!$C:$C,0))</f>
        <v>0</v>
      </c>
      <c r="J249" s="7">
        <f>INDEX('Saturation Data'!K:K,MATCH('Intensity Data'!$B249,'Saturation Data'!$C:$C,0))*INDEX('UEC Data'!K:K,MATCH('Intensity Data'!$B249,'UEC Data'!$C:$C,0))</f>
        <v>6.521503459521274E-3</v>
      </c>
      <c r="K249" s="7">
        <f>INDEX('Saturation Data'!L:L,MATCH('Intensity Data'!$B249,'Saturation Data'!$C:$C,0))*INDEX('UEC Data'!L:L,MATCH('Intensity Data'!$B249,'UEC Data'!$C:$C,0))</f>
        <v>0</v>
      </c>
      <c r="L249" s="7">
        <f>INDEX('Saturation Data'!M:M,MATCH('Intensity Data'!$B249,'Saturation Data'!$C:$C,0))*INDEX('UEC Data'!M:M,MATCH('Intensity Data'!$B249,'UEC Data'!$C:$C,0))</f>
        <v>5.0160015633609198</v>
      </c>
      <c r="M249" s="7">
        <f>INDEX('Saturation Data'!N:N,MATCH('Intensity Data'!$B249,'Saturation Data'!$C:$C,0))*INDEX('UEC Data'!N:N,MATCH('Intensity Data'!$B249,'UEC Data'!$C:$C,0))</f>
        <v>0.82024202543465596</v>
      </c>
      <c r="N249" s="7">
        <f>INDEX('Saturation Data'!O:O,MATCH('Intensity Data'!$B249,'Saturation Data'!$C:$C,0))*INDEX('UEC Data'!O:O,MATCH('Intensity Data'!$B249,'UEC Data'!$C:$C,0))</f>
        <v>7.7467393173526439E-2</v>
      </c>
      <c r="O249" s="7">
        <f>INDEX('Saturation Data'!P:P,MATCH('Intensity Data'!$B249,'Saturation Data'!$C:$C,0))*INDEX('UEC Data'!P:P,MATCH('Intensity Data'!$B249,'UEC Data'!$C:$C,0))</f>
        <v>1.2274160639719804E-2</v>
      </c>
      <c r="P249" s="7">
        <f>INDEX('Saturation Data'!Q:Q,MATCH('Intensity Data'!$B249,'Saturation Data'!$C:$C,0))*INDEX('UEC Data'!Q:Q,MATCH('Intensity Data'!$B249,'UEC Data'!$C:$C,0))</f>
        <v>3.2013600814473402E-2</v>
      </c>
      <c r="Q249" s="7">
        <f>INDEX('Saturation Data'!R:R,MATCH('Intensity Data'!$B249,'Saturation Data'!$C:$C,0))*INDEX('UEC Data'!R:R,MATCH('Intensity Data'!$B249,'UEC Data'!$C:$C,0))</f>
        <v>1.1387614443826525E-2</v>
      </c>
      <c r="R249" s="7">
        <f>INDEX('Saturation Data'!S:S,MATCH('Intensity Data'!$B249,'Saturation Data'!$C:$C,0))*INDEX('UEC Data'!S:S,MATCH('Intensity Data'!$B249,'UEC Data'!$C:$C,0))</f>
        <v>4.7301330047214837E-3</v>
      </c>
      <c r="S249" s="7">
        <f>INDEX('Saturation Data'!T:T,MATCH('Intensity Data'!$B249,'Saturation Data'!$C:$C,0))*INDEX('UEC Data'!T:T,MATCH('Intensity Data'!$B249,'UEC Data'!$C:$C,0))</f>
        <v>13.607474587008737</v>
      </c>
      <c r="T249" s="7">
        <f>INDEX('Saturation Data'!U:U,MATCH('Intensity Data'!$B249,'Saturation Data'!$C:$C,0))*INDEX('UEC Data'!U:U,MATCH('Intensity Data'!$B249,'UEC Data'!$C:$C,0))</f>
        <v>2.0667822165139115E-3</v>
      </c>
      <c r="U249" s="7">
        <f>INDEX('Saturation Data'!V:V,MATCH('Intensity Data'!$B249,'Saturation Data'!$C:$C,0))*INDEX('UEC Data'!V:V,MATCH('Intensity Data'!$B249,'UEC Data'!$C:$C,0))</f>
        <v>5.6954655824490073E-2</v>
      </c>
      <c r="V249" t="str">
        <f t="shared" si="67"/>
        <v xml:space="preserve">Refrigeration </v>
      </c>
    </row>
    <row r="250" spans="1:22" x14ac:dyDescent="0.2">
      <c r="A250" t="str">
        <f t="shared" si="65"/>
        <v/>
      </c>
      <c r="B250" t="str">
        <f t="shared" si="66"/>
        <v>WY2019 CPARefrigeration _Reach-in Refrigerator/Freezer</v>
      </c>
      <c r="C250" t="s">
        <v>115</v>
      </c>
      <c r="D250" t="s">
        <v>120</v>
      </c>
      <c r="E250" s="4" t="s">
        <v>89</v>
      </c>
      <c r="F250" s="4" t="s">
        <v>25</v>
      </c>
      <c r="G250" s="4" t="s">
        <v>27</v>
      </c>
      <c r="H250" s="7">
        <f>INDEX('Saturation Data'!I:I,MATCH('Intensity Data'!$B250,'Saturation Data'!$C:$C,0))*INDEX('UEC Data'!I:I,MATCH('Intensity Data'!$B250,'UEC Data'!$C:$C,0))</f>
        <v>4.320024225267686E-3</v>
      </c>
      <c r="I250" s="7">
        <f>INDEX('Saturation Data'!J:J,MATCH('Intensity Data'!$B250,'Saturation Data'!$C:$C,0))*INDEX('UEC Data'!J:J,MATCH('Intensity Data'!$B250,'UEC Data'!$C:$C,0))</f>
        <v>1.2597615264909512E-2</v>
      </c>
      <c r="J250" s="7">
        <f>INDEX('Saturation Data'!K:K,MATCH('Intensity Data'!$B250,'Saturation Data'!$C:$C,0))*INDEX('UEC Data'!K:K,MATCH('Intensity Data'!$B250,'UEC Data'!$C:$C,0))</f>
        <v>1.0245639261206517E-2</v>
      </c>
      <c r="K250" s="7">
        <f>INDEX('Saturation Data'!L:L,MATCH('Intensity Data'!$B250,'Saturation Data'!$C:$C,0))*INDEX('UEC Data'!L:L,MATCH('Intensity Data'!$B250,'UEC Data'!$C:$C,0))</f>
        <v>2.3952933549330657E-3</v>
      </c>
      <c r="L250" s="7">
        <f>INDEX('Saturation Data'!M:M,MATCH('Intensity Data'!$B250,'Saturation Data'!$C:$C,0))*INDEX('UEC Data'!M:M,MATCH('Intensity Data'!$B250,'UEC Data'!$C:$C,0))</f>
        <v>0.21298414305027025</v>
      </c>
      <c r="M250" s="7">
        <f>INDEX('Saturation Data'!N:N,MATCH('Intensity Data'!$B250,'Saturation Data'!$C:$C,0))*INDEX('UEC Data'!N:N,MATCH('Intensity Data'!$B250,'UEC Data'!$C:$C,0))</f>
        <v>0.27303490205136505</v>
      </c>
      <c r="N250" s="7">
        <f>INDEX('Saturation Data'!O:O,MATCH('Intensity Data'!$B250,'Saturation Data'!$C:$C,0))*INDEX('UEC Data'!O:O,MATCH('Intensity Data'!$B250,'UEC Data'!$C:$C,0))</f>
        <v>2.6343185989173047E-2</v>
      </c>
      <c r="O250" s="7">
        <f>INDEX('Saturation Data'!P:P,MATCH('Intensity Data'!$B250,'Saturation Data'!$C:$C,0))*INDEX('UEC Data'!P:P,MATCH('Intensity Data'!$B250,'UEC Data'!$C:$C,0))</f>
        <v>9.5691955398759364E-3</v>
      </c>
      <c r="P250" s="7">
        <f>INDEX('Saturation Data'!Q:Q,MATCH('Intensity Data'!$B250,'Saturation Data'!$C:$C,0))*INDEX('UEC Data'!Q:Q,MATCH('Intensity Data'!$B250,'UEC Data'!$C:$C,0))</f>
        <v>2.4958481082436021E-2</v>
      </c>
      <c r="Q250" s="7">
        <f>INDEX('Saturation Data'!R:R,MATCH('Intensity Data'!$B250,'Saturation Data'!$C:$C,0))*INDEX('UEC Data'!R:R,MATCH('Intensity Data'!$B250,'UEC Data'!$C:$C,0))</f>
        <v>1.6186702789986105E-2</v>
      </c>
      <c r="R250" s="7">
        <f>INDEX('Saturation Data'!S:S,MATCH('Intensity Data'!$B250,'Saturation Data'!$C:$C,0))*INDEX('UEC Data'!S:S,MATCH('Intensity Data'!$B250,'UEC Data'!$C:$C,0))</f>
        <v>1.9321375122201929E-3</v>
      </c>
      <c r="S250" s="7">
        <f>INDEX('Saturation Data'!T:T,MATCH('Intensity Data'!$B250,'Saturation Data'!$C:$C,0))*INDEX('UEC Data'!T:T,MATCH('Intensity Data'!$B250,'UEC Data'!$C:$C,0))</f>
        <v>1.3321756134667326E-2</v>
      </c>
      <c r="T250" s="7">
        <f>INDEX('Saturation Data'!U:U,MATCH('Intensity Data'!$B250,'Saturation Data'!$C:$C,0))*INDEX('UEC Data'!U:U,MATCH('Intensity Data'!$B250,'UEC Data'!$C:$C,0))</f>
        <v>3.2470281053002458E-3</v>
      </c>
      <c r="U250" s="7">
        <f>INDEX('Saturation Data'!V:V,MATCH('Intensity Data'!$B250,'Saturation Data'!$C:$C,0))*INDEX('UEC Data'!V:V,MATCH('Intensity Data'!$B250,'UEC Data'!$C:$C,0))</f>
        <v>1.4913147493413935E-2</v>
      </c>
      <c r="V250" t="str">
        <f t="shared" si="67"/>
        <v xml:space="preserve">Refrigeration </v>
      </c>
    </row>
    <row r="251" spans="1:22" x14ac:dyDescent="0.2">
      <c r="A251" t="str">
        <f t="shared" si="65"/>
        <v/>
      </c>
      <c r="B251" t="str">
        <f t="shared" si="66"/>
        <v>WY2019 CPARefrigeration _Glass Door Display</v>
      </c>
      <c r="C251" t="s">
        <v>115</v>
      </c>
      <c r="D251" t="s">
        <v>120</v>
      </c>
      <c r="E251" s="4" t="s">
        <v>90</v>
      </c>
      <c r="F251" s="4" t="s">
        <v>25</v>
      </c>
      <c r="G251" s="4" t="s">
        <v>28</v>
      </c>
      <c r="H251" s="7">
        <f>INDEX('Saturation Data'!I:I,MATCH('Intensity Data'!$B251,'Saturation Data'!$C:$C,0))*INDEX('UEC Data'!I:I,MATCH('Intensity Data'!$B251,'UEC Data'!$C:$C,0))</f>
        <v>2.4512077305250065E-2</v>
      </c>
      <c r="I251" s="7">
        <f>INDEX('Saturation Data'!J:J,MATCH('Intensity Data'!$B251,'Saturation Data'!$C:$C,0))*INDEX('UEC Data'!J:J,MATCH('Intensity Data'!$B251,'UEC Data'!$C:$C,0))</f>
        <v>0</v>
      </c>
      <c r="J251" s="7">
        <f>INDEX('Saturation Data'!K:K,MATCH('Intensity Data'!$B251,'Saturation Data'!$C:$C,0))*INDEX('UEC Data'!K:K,MATCH('Intensity Data'!$B251,'UEC Data'!$C:$C,0))</f>
        <v>6.1364060860869034E-2</v>
      </c>
      <c r="K251" s="7">
        <f>INDEX('Saturation Data'!L:L,MATCH('Intensity Data'!$B251,'Saturation Data'!$C:$C,0))*INDEX('UEC Data'!L:L,MATCH('Intensity Data'!$B251,'UEC Data'!$C:$C,0))</f>
        <v>2.4583273905891987E-3</v>
      </c>
      <c r="L251" s="7">
        <f>INDEX('Saturation Data'!M:M,MATCH('Intensity Data'!$B251,'Saturation Data'!$C:$C,0))*INDEX('UEC Data'!M:M,MATCH('Intensity Data'!$B251,'UEC Data'!$C:$C,0))</f>
        <v>8.1190195884576696E-2</v>
      </c>
      <c r="M251" s="7">
        <f>INDEX('Saturation Data'!N:N,MATCH('Intensity Data'!$B251,'Saturation Data'!$C:$C,0))*INDEX('UEC Data'!N:N,MATCH('Intensity Data'!$B251,'UEC Data'!$C:$C,0))</f>
        <v>3.2018022415123437</v>
      </c>
      <c r="N251" s="7">
        <f>INDEX('Saturation Data'!O:O,MATCH('Intensity Data'!$B251,'Saturation Data'!$C:$C,0))*INDEX('UEC Data'!O:O,MATCH('Intensity Data'!$B251,'UEC Data'!$C:$C,0))</f>
        <v>4.8881861328120259E-2</v>
      </c>
      <c r="O251" s="7">
        <f>INDEX('Saturation Data'!P:P,MATCH('Intensity Data'!$B251,'Saturation Data'!$C:$C,0))*INDEX('UEC Data'!P:P,MATCH('Intensity Data'!$B251,'UEC Data'!$C:$C,0))</f>
        <v>9.7763754911579393E-3</v>
      </c>
      <c r="P251" s="7">
        <f>INDEX('Saturation Data'!Q:Q,MATCH('Intensity Data'!$B251,'Saturation Data'!$C:$C,0))*INDEX('UEC Data'!Q:Q,MATCH('Intensity Data'!$B251,'UEC Data'!$C:$C,0))</f>
        <v>2.5498850110656227E-2</v>
      </c>
      <c r="Q251" s="7">
        <f>INDEX('Saturation Data'!R:R,MATCH('Intensity Data'!$B251,'Saturation Data'!$C:$C,0))*INDEX('UEC Data'!R:R,MATCH('Intensity Data'!$B251,'UEC Data'!$C:$C,0))</f>
        <v>5.1499272823929479E-2</v>
      </c>
      <c r="R251" s="7">
        <f>INDEX('Saturation Data'!S:S,MATCH('Intensity Data'!$B251,'Saturation Data'!$C:$C,0))*INDEX('UEC Data'!S:S,MATCH('Intensity Data'!$B251,'UEC Data'!$C:$C,0))</f>
        <v>1.0014065342941235E-2</v>
      </c>
      <c r="S251" s="7">
        <f>INDEX('Saturation Data'!T:T,MATCH('Intensity Data'!$B251,'Saturation Data'!$C:$C,0))*INDEX('UEC Data'!T:T,MATCH('Intensity Data'!$B251,'UEC Data'!$C:$C,0))</f>
        <v>6.9045259755861316E-2</v>
      </c>
      <c r="T251" s="7">
        <f>INDEX('Saturation Data'!U:U,MATCH('Intensity Data'!$B251,'Saturation Data'!$C:$C,0))*INDEX('UEC Data'!U:U,MATCH('Intensity Data'!$B251,'UEC Data'!$C:$C,0))</f>
        <v>1.2139734777146969E-3</v>
      </c>
      <c r="U251" s="7">
        <f>INDEX('Saturation Data'!V:V,MATCH('Intensity Data'!$B251,'Saturation Data'!$C:$C,0))*INDEX('UEC Data'!V:V,MATCH('Intensity Data'!$B251,'UEC Data'!$C:$C,0))</f>
        <v>4.3730282123544623E-3</v>
      </c>
      <c r="V251" t="str">
        <f t="shared" si="67"/>
        <v xml:space="preserve">Refrigeration </v>
      </c>
    </row>
    <row r="252" spans="1:22" x14ac:dyDescent="0.2">
      <c r="A252" t="str">
        <f t="shared" si="65"/>
        <v/>
      </c>
      <c r="B252" t="str">
        <f t="shared" si="66"/>
        <v>WY2019 CPARefrigeration _Open Display Case</v>
      </c>
      <c r="C252" t="s">
        <v>115</v>
      </c>
      <c r="D252" t="s">
        <v>120</v>
      </c>
      <c r="E252" s="4" t="s">
        <v>91</v>
      </c>
      <c r="F252" s="4" t="s">
        <v>25</v>
      </c>
      <c r="G252" s="4" t="s">
        <v>29</v>
      </c>
      <c r="H252" s="7">
        <f>INDEX('Saturation Data'!I:I,MATCH('Intensity Data'!$B252,'Saturation Data'!$C:$C,0))*INDEX('UEC Data'!I:I,MATCH('Intensity Data'!$B252,'UEC Data'!$C:$C,0))</f>
        <v>0.14529376693986301</v>
      </c>
      <c r="I252" s="7">
        <f>INDEX('Saturation Data'!J:J,MATCH('Intensity Data'!$B252,'Saturation Data'!$C:$C,0))*INDEX('UEC Data'!J:J,MATCH('Intensity Data'!$B252,'UEC Data'!$C:$C,0))</f>
        <v>0</v>
      </c>
      <c r="J252" s="7">
        <f>INDEX('Saturation Data'!K:K,MATCH('Intensity Data'!$B252,'Saturation Data'!$C:$C,0))*INDEX('UEC Data'!K:K,MATCH('Intensity Data'!$B252,'UEC Data'!$C:$C,0))</f>
        <v>0.36373153715915624</v>
      </c>
      <c r="K252" s="7">
        <f>INDEX('Saturation Data'!L:L,MATCH('Intensity Data'!$B252,'Saturation Data'!$C:$C,0))*INDEX('UEC Data'!L:L,MATCH('Intensity Data'!$B252,'UEC Data'!$C:$C,0))</f>
        <v>1.4571578022628333E-2</v>
      </c>
      <c r="L252" s="7">
        <f>INDEX('Saturation Data'!M:M,MATCH('Intensity Data'!$B252,'Saturation Data'!$C:$C,0))*INDEX('UEC Data'!M:M,MATCH('Intensity Data'!$B252,'UEC Data'!$C:$C,0))</f>
        <v>0.48124968160609205</v>
      </c>
      <c r="M252" s="7">
        <f>INDEX('Saturation Data'!N:N,MATCH('Intensity Data'!$B252,'Saturation Data'!$C:$C,0))*INDEX('UEC Data'!N:N,MATCH('Intensity Data'!$B252,'UEC Data'!$C:$C,0))</f>
        <v>18.978477542830991</v>
      </c>
      <c r="N252" s="7">
        <f>INDEX('Saturation Data'!O:O,MATCH('Intensity Data'!$B252,'Saturation Data'!$C:$C,0))*INDEX('UEC Data'!O:O,MATCH('Intensity Data'!$B252,'UEC Data'!$C:$C,0))</f>
        <v>0.28974409956978359</v>
      </c>
      <c r="O252" s="7">
        <f>INDEX('Saturation Data'!P:P,MATCH('Intensity Data'!$B252,'Saturation Data'!$C:$C,0))*INDEX('UEC Data'!P:P,MATCH('Intensity Data'!$B252,'UEC Data'!$C:$C,0))</f>
        <v>5.7948839033102065E-2</v>
      </c>
      <c r="P252" s="7">
        <f>INDEX('Saturation Data'!Q:Q,MATCH('Intensity Data'!$B252,'Saturation Data'!$C:$C,0))*INDEX('UEC Data'!Q:Q,MATCH('Intensity Data'!$B252,'UEC Data'!$C:$C,0))</f>
        <v>0.151142799489241</v>
      </c>
      <c r="Q252" s="7">
        <f>INDEX('Saturation Data'!R:R,MATCH('Intensity Data'!$B252,'Saturation Data'!$C:$C,0))*INDEX('UEC Data'!R:R,MATCH('Intensity Data'!$B252,'UEC Data'!$C:$C,0))</f>
        <v>0.30525863842840456</v>
      </c>
      <c r="R252" s="7">
        <f>INDEX('Saturation Data'!S:S,MATCH('Intensity Data'!$B252,'Saturation Data'!$C:$C,0))*INDEX('UEC Data'!S:S,MATCH('Intensity Data'!$B252,'UEC Data'!$C:$C,0))</f>
        <v>5.9357730393018608E-2</v>
      </c>
      <c r="S252" s="7">
        <f>INDEX('Saturation Data'!T:T,MATCH('Intensity Data'!$B252,'Saturation Data'!$C:$C,0))*INDEX('UEC Data'!T:T,MATCH('Intensity Data'!$B252,'UEC Data'!$C:$C,0))</f>
        <v>0.40926135122467844</v>
      </c>
      <c r="T252" s="7">
        <f>INDEX('Saturation Data'!U:U,MATCH('Intensity Data'!$B252,'Saturation Data'!$C:$C,0))*INDEX('UEC Data'!U:U,MATCH('Intensity Data'!$B252,'UEC Data'!$C:$C,0))</f>
        <v>7.1957499703411915E-3</v>
      </c>
      <c r="U252" s="7">
        <f>INDEX('Saturation Data'!V:V,MATCH('Intensity Data'!$B252,'Saturation Data'!$C:$C,0))*INDEX('UEC Data'!V:V,MATCH('Intensity Data'!$B252,'UEC Data'!$C:$C,0))</f>
        <v>2.5920844406409769E-2</v>
      </c>
      <c r="V252" t="str">
        <f t="shared" si="67"/>
        <v xml:space="preserve">Refrigeration </v>
      </c>
    </row>
    <row r="253" spans="1:22" x14ac:dyDescent="0.2">
      <c r="A253" t="str">
        <f t="shared" si="65"/>
        <v/>
      </c>
      <c r="B253" t="str">
        <f t="shared" si="66"/>
        <v>WY2019 CPARefrigeration _Icemaker</v>
      </c>
      <c r="C253" t="s">
        <v>115</v>
      </c>
      <c r="D253" t="s">
        <v>120</v>
      </c>
      <c r="E253" s="4" t="s">
        <v>92</v>
      </c>
      <c r="F253" s="4" t="s">
        <v>25</v>
      </c>
      <c r="G253" s="4" t="s">
        <v>30</v>
      </c>
      <c r="H253" s="7">
        <f>INDEX('Saturation Data'!I:I,MATCH('Intensity Data'!$B253,'Saturation Data'!$C:$C,0))*INDEX('UEC Data'!I:I,MATCH('Intensity Data'!$B253,'UEC Data'!$C:$C,0))</f>
        <v>2.3290874667675713E-2</v>
      </c>
      <c r="I253" s="7">
        <f>INDEX('Saturation Data'!J:J,MATCH('Intensity Data'!$B253,'Saturation Data'!$C:$C,0))*INDEX('UEC Data'!J:J,MATCH('Intensity Data'!$B253,'UEC Data'!$C:$C,0))</f>
        <v>1.2312455645773022E-2</v>
      </c>
      <c r="J253" s="7">
        <f>INDEX('Saturation Data'!K:K,MATCH('Intensity Data'!$B253,'Saturation Data'!$C:$C,0))*INDEX('UEC Data'!K:K,MATCH('Intensity Data'!$B253,'UEC Data'!$C:$C,0))</f>
        <v>0.12892989190491622</v>
      </c>
      <c r="K253" s="7">
        <f>INDEX('Saturation Data'!L:L,MATCH('Intensity Data'!$B253,'Saturation Data'!$C:$C,0))*INDEX('UEC Data'!L:L,MATCH('Intensity Data'!$B253,'UEC Data'!$C:$C,0))</f>
        <v>7.6666734324470666E-3</v>
      </c>
      <c r="L253" s="7">
        <f>INDEX('Saturation Data'!M:M,MATCH('Intensity Data'!$B253,'Saturation Data'!$C:$C,0))*INDEX('UEC Data'!M:M,MATCH('Intensity Data'!$B253,'UEC Data'!$C:$C,0))</f>
        <v>2.4883610014067439</v>
      </c>
      <c r="M253" s="7">
        <f>INDEX('Saturation Data'!N:N,MATCH('Intensity Data'!$B253,'Saturation Data'!$C:$C,0))*INDEX('UEC Data'!N:N,MATCH('Intensity Data'!$B253,'UEC Data'!$C:$C,0))</f>
        <v>0.27327184457153636</v>
      </c>
      <c r="N253" s="7">
        <f>INDEX('Saturation Data'!O:O,MATCH('Intensity Data'!$B253,'Saturation Data'!$C:$C,0))*INDEX('UEC Data'!O:O,MATCH('Intensity Data'!$B253,'UEC Data'!$C:$C,0))</f>
        <v>0.16013196418668321</v>
      </c>
      <c r="O253" s="7">
        <f>INDEX('Saturation Data'!P:P,MATCH('Intensity Data'!$B253,'Saturation Data'!$C:$C,0))*INDEX('UEC Data'!P:P,MATCH('Intensity Data'!$B253,'UEC Data'!$C:$C,0))</f>
        <v>3.2026403403854826E-2</v>
      </c>
      <c r="P253" s="7">
        <f>INDEX('Saturation Data'!Q:Q,MATCH('Intensity Data'!$B253,'Saturation Data'!$C:$C,0))*INDEX('UEC Data'!Q:Q,MATCH('Intensity Data'!$B253,'UEC Data'!$C:$C,0))</f>
        <v>8.3531617695831784E-2</v>
      </c>
      <c r="Q253" s="7">
        <f>INDEX('Saturation Data'!R:R,MATCH('Intensity Data'!$B253,'Saturation Data'!$C:$C,0))*INDEX('UEC Data'!R:R,MATCH('Intensity Data'!$B253,'UEC Data'!$C:$C,0))</f>
        <v>8.4353167897246534E-2</v>
      </c>
      <c r="R253" s="7">
        <f>INDEX('Saturation Data'!S:S,MATCH('Intensity Data'!$B253,'Saturation Data'!$C:$C,0))*INDEX('UEC Data'!S:S,MATCH('Intensity Data'!$B253,'UEC Data'!$C:$C,0))</f>
        <v>1.6402525489925289E-2</v>
      </c>
      <c r="S253" s="7">
        <f>INDEX('Saturation Data'!T:T,MATCH('Intensity Data'!$B253,'Saturation Data'!$C:$C,0))*INDEX('UEC Data'!T:T,MATCH('Intensity Data'!$B253,'UEC Data'!$C:$C,0))</f>
        <v>1.0267911815609176</v>
      </c>
      <c r="T253" s="7">
        <f>INDEX('Saturation Data'!U:U,MATCH('Intensity Data'!$B253,'Saturation Data'!$C:$C,0))*INDEX('UEC Data'!U:U,MATCH('Intensity Data'!$B253,'UEC Data'!$C:$C,0))</f>
        <v>1.9884263014465346E-3</v>
      </c>
      <c r="U253" s="7">
        <f>INDEX('Saturation Data'!V:V,MATCH('Intensity Data'!$B253,'Saturation Data'!$C:$C,0))*INDEX('UEC Data'!V:V,MATCH('Intensity Data'!$B253,'UEC Data'!$C:$C,0))</f>
        <v>4.4867753855728006E-2</v>
      </c>
      <c r="V253" t="str">
        <f t="shared" si="67"/>
        <v xml:space="preserve">Refrigeration </v>
      </c>
    </row>
    <row r="254" spans="1:22" x14ac:dyDescent="0.2">
      <c r="A254" t="str">
        <f t="shared" si="65"/>
        <v/>
      </c>
      <c r="B254" t="str">
        <f t="shared" si="66"/>
        <v>WY2019 CPARefrigeration _Vending Machine</v>
      </c>
      <c r="C254" t="s">
        <v>115</v>
      </c>
      <c r="D254" t="s">
        <v>120</v>
      </c>
      <c r="E254" s="4" t="s">
        <v>93</v>
      </c>
      <c r="F254" s="4" t="s">
        <v>25</v>
      </c>
      <c r="G254" s="4" t="s">
        <v>31</v>
      </c>
      <c r="H254" s="7">
        <f>INDEX('Saturation Data'!I:I,MATCH('Intensity Data'!$B254,'Saturation Data'!$C:$C,0))*INDEX('UEC Data'!I:I,MATCH('Intensity Data'!$B254,'UEC Data'!$C:$C,0))</f>
        <v>2.187621290013373E-2</v>
      </c>
      <c r="I254" s="7">
        <f>INDEX('Saturation Data'!J:J,MATCH('Intensity Data'!$B254,'Saturation Data'!$C:$C,0))*INDEX('UEC Data'!J:J,MATCH('Intensity Data'!$B254,'UEC Data'!$C:$C,0))</f>
        <v>5.7823054065934661E-3</v>
      </c>
      <c r="J254" s="7">
        <f>INDEX('Saturation Data'!K:K,MATCH('Intensity Data'!$B254,'Saturation Data'!$C:$C,0))*INDEX('UEC Data'!K:K,MATCH('Intensity Data'!$B254,'UEC Data'!$C:$C,0))</f>
        <v>6.054941698728062E-2</v>
      </c>
      <c r="K254" s="7">
        <f>INDEX('Saturation Data'!L:L,MATCH('Intensity Data'!$B254,'Saturation Data'!$C:$C,0))*INDEX('UEC Data'!L:L,MATCH('Intensity Data'!$B254,'UEC Data'!$C:$C,0))</f>
        <v>3.6005041166783337E-3</v>
      </c>
      <c r="L254" s="7">
        <f>INDEX('Saturation Data'!M:M,MATCH('Intensity Data'!$B254,'Saturation Data'!$C:$C,0))*INDEX('UEC Data'!M:M,MATCH('Intensity Data'!$B254,'UEC Data'!$C:$C,0))</f>
        <v>1.1686103638416141</v>
      </c>
      <c r="M254" s="7">
        <f>INDEX('Saturation Data'!N:N,MATCH('Intensity Data'!$B254,'Saturation Data'!$C:$C,0))*INDEX('UEC Data'!N:N,MATCH('Intensity Data'!$B254,'UEC Data'!$C:$C,0))</f>
        <v>0.25667361731828714</v>
      </c>
      <c r="N254" s="7">
        <f>INDEX('Saturation Data'!O:O,MATCH('Intensity Data'!$B254,'Saturation Data'!$C:$C,0))*INDEX('UEC Data'!O:O,MATCH('Intensity Data'!$B254,'UEC Data'!$C:$C,0))</f>
        <v>7.5202863581723484E-2</v>
      </c>
      <c r="O254" s="7">
        <f>INDEX('Saturation Data'!P:P,MATCH('Intensity Data'!$B254,'Saturation Data'!$C:$C,0))*INDEX('UEC Data'!P:P,MATCH('Intensity Data'!$B254,'UEC Data'!$C:$C,0))</f>
        <v>1.5040577678704521E-2</v>
      </c>
      <c r="P254" s="7">
        <f>INDEX('Saturation Data'!Q:Q,MATCH('Intensity Data'!$B254,'Saturation Data'!$C:$C,0))*INDEX('UEC Data'!Q:Q,MATCH('Intensity Data'!$B254,'UEC Data'!$C:$C,0))</f>
        <v>3.922900017024035E-2</v>
      </c>
      <c r="Q254" s="7">
        <f>INDEX('Saturation Data'!R:R,MATCH('Intensity Data'!$B254,'Saturation Data'!$C:$C,0))*INDEX('UEC Data'!R:R,MATCH('Intensity Data'!$B254,'UEC Data'!$C:$C,0))</f>
        <v>7.9229650498353038E-2</v>
      </c>
      <c r="R254" s="7">
        <f>INDEX('Saturation Data'!S:S,MATCH('Intensity Data'!$B254,'Saturation Data'!$C:$C,0))*INDEX('UEC Data'!S:S,MATCH('Intensity Data'!$B254,'UEC Data'!$C:$C,0))</f>
        <v>7.7031271868778731E-3</v>
      </c>
      <c r="S254" s="7">
        <f>INDEX('Saturation Data'!T:T,MATCH('Intensity Data'!$B254,'Saturation Data'!$C:$C,0))*INDEX('UEC Data'!T:T,MATCH('Intensity Data'!$B254,'UEC Data'!$C:$C,0))</f>
        <v>0.48221251482197125</v>
      </c>
      <c r="T254" s="7">
        <f>INDEX('Saturation Data'!U:U,MATCH('Intensity Data'!$B254,'Saturation Data'!$C:$C,0))*INDEX('UEC Data'!U:U,MATCH('Intensity Data'!$B254,'UEC Data'!$C:$C,0))</f>
        <v>9.338257520882285E-4</v>
      </c>
      <c r="U254" s="7">
        <f>INDEX('Saturation Data'!V:V,MATCH('Intensity Data'!$B254,'Saturation Data'!$C:$C,0))*INDEX('UEC Data'!V:V,MATCH('Intensity Data'!$B254,'UEC Data'!$C:$C,0))</f>
        <v>4.2142536495674385E-2</v>
      </c>
      <c r="V254" t="str">
        <f t="shared" si="67"/>
        <v xml:space="preserve">Refrigeration </v>
      </c>
    </row>
    <row r="255" spans="1:22" x14ac:dyDescent="0.2">
      <c r="A255" t="str">
        <f t="shared" si="65"/>
        <v/>
      </c>
      <c r="B255" t="str">
        <f t="shared" si="66"/>
        <v>WY2019 CPAFood Preparation_Oven</v>
      </c>
      <c r="C255" t="s">
        <v>115</v>
      </c>
      <c r="D255" t="s">
        <v>120</v>
      </c>
      <c r="E255" s="4" t="s">
        <v>94</v>
      </c>
      <c r="F255" s="4" t="s">
        <v>32</v>
      </c>
      <c r="G255" s="4" t="s">
        <v>33</v>
      </c>
      <c r="H255" s="7">
        <f>INDEX('Saturation Data'!I:I,MATCH('Intensity Data'!$B255,'Saturation Data'!$C:$C,0))*INDEX('UEC Data'!I:I,MATCH('Intensity Data'!$B255,'UEC Data'!$C:$C,0))</f>
        <v>5.5430720873240691E-2</v>
      </c>
      <c r="I255" s="7">
        <f>INDEX('Saturation Data'!J:J,MATCH('Intensity Data'!$B255,'Saturation Data'!$C:$C,0))*INDEX('UEC Data'!J:J,MATCH('Intensity Data'!$B255,'UEC Data'!$C:$C,0))</f>
        <v>6.37838944935113E-3</v>
      </c>
      <c r="J255" s="7">
        <f>INDEX('Saturation Data'!K:K,MATCH('Intensity Data'!$B255,'Saturation Data'!$C:$C,0))*INDEX('UEC Data'!K:K,MATCH('Intensity Data'!$B255,'UEC Data'!$C:$C,0))</f>
        <v>7.2584827442393349E-2</v>
      </c>
      <c r="K255" s="7">
        <f>INDEX('Saturation Data'!L:L,MATCH('Intensity Data'!$B255,'Saturation Data'!$C:$C,0))*INDEX('UEC Data'!L:L,MATCH('Intensity Data'!$B255,'UEC Data'!$C:$C,0))</f>
        <v>6.3783894493511309E-3</v>
      </c>
      <c r="L255" s="7">
        <f>INDEX('Saturation Data'!M:M,MATCH('Intensity Data'!$B255,'Saturation Data'!$C:$C,0))*INDEX('UEC Data'!M:M,MATCH('Intensity Data'!$B255,'UEC Data'!$C:$C,0))</f>
        <v>0</v>
      </c>
      <c r="M255" s="7">
        <f>INDEX('Saturation Data'!N:N,MATCH('Intensity Data'!$B255,'Saturation Data'!$C:$C,0))*INDEX('UEC Data'!N:N,MATCH('Intensity Data'!$B255,'UEC Data'!$C:$C,0))</f>
        <v>6.6039474254118949E-2</v>
      </c>
      <c r="N255" s="7">
        <f>INDEX('Saturation Data'!O:O,MATCH('Intensity Data'!$B255,'Saturation Data'!$C:$C,0))*INDEX('UEC Data'!O:O,MATCH('Intensity Data'!$B255,'UEC Data'!$C:$C,0))</f>
        <v>0.34215864955882047</v>
      </c>
      <c r="O255" s="7">
        <f>INDEX('Saturation Data'!P:P,MATCH('Intensity Data'!$B255,'Saturation Data'!$C:$C,0))*INDEX('UEC Data'!P:P,MATCH('Intensity Data'!$B255,'UEC Data'!$C:$C,0))</f>
        <v>4.8183390860319399E-2</v>
      </c>
      <c r="P255" s="7">
        <f>INDEX('Saturation Data'!Q:Q,MATCH('Intensity Data'!$B255,'Saturation Data'!$C:$C,0))*INDEX('UEC Data'!Q:Q,MATCH('Intensity Data'!$B255,'UEC Data'!$C:$C,0))</f>
        <v>7.2828815985733666E-2</v>
      </c>
      <c r="Q255" s="7">
        <f>INDEX('Saturation Data'!R:R,MATCH('Intensity Data'!$B255,'Saturation Data'!$C:$C,0))*INDEX('UEC Data'!R:R,MATCH('Intensity Data'!$B255,'UEC Data'!$C:$C,0))</f>
        <v>3.3804734852897887E-2</v>
      </c>
      <c r="R255" s="7">
        <f>INDEX('Saturation Data'!S:S,MATCH('Intensity Data'!$B255,'Saturation Data'!$C:$C,0))*INDEX('UEC Data'!S:S,MATCH('Intensity Data'!$B255,'UEC Data'!$C:$C,0))</f>
        <v>6.8165277179197054E-4</v>
      </c>
      <c r="S255" s="7">
        <f>INDEX('Saturation Data'!T:T,MATCH('Intensity Data'!$B255,'Saturation Data'!$C:$C,0))*INDEX('UEC Data'!T:T,MATCH('Intensity Data'!$B255,'UEC Data'!$C:$C,0))</f>
        <v>2.1625192173371759E-2</v>
      </c>
      <c r="T255" s="7">
        <f>INDEX('Saturation Data'!U:U,MATCH('Intensity Data'!$B255,'Saturation Data'!$C:$C,0))*INDEX('UEC Data'!U:U,MATCH('Intensity Data'!$B255,'UEC Data'!$C:$C,0))</f>
        <v>2.5626553603729256E-3</v>
      </c>
      <c r="U255" s="7">
        <f>INDEX('Saturation Data'!V:V,MATCH('Intensity Data'!$B255,'Saturation Data'!$C:$C,0))*INDEX('UEC Data'!V:V,MATCH('Intensity Data'!$B255,'UEC Data'!$C:$C,0))</f>
        <v>4.5519362939072452E-2</v>
      </c>
      <c r="V255" t="str">
        <f t="shared" si="67"/>
        <v>Food Preparation</v>
      </c>
    </row>
    <row r="256" spans="1:22" x14ac:dyDescent="0.2">
      <c r="A256" t="str">
        <f t="shared" si="65"/>
        <v/>
      </c>
      <c r="B256" t="str">
        <f t="shared" si="66"/>
        <v>WY2019 CPAFood Preparation_Fryer</v>
      </c>
      <c r="C256" t="s">
        <v>115</v>
      </c>
      <c r="D256" t="s">
        <v>120</v>
      </c>
      <c r="E256" s="4" t="s">
        <v>95</v>
      </c>
      <c r="F256" s="4" t="s">
        <v>32</v>
      </c>
      <c r="G256" s="4" t="s">
        <v>34</v>
      </c>
      <c r="H256" s="7">
        <f>INDEX('Saturation Data'!I:I,MATCH('Intensity Data'!$B256,'Saturation Data'!$C:$C,0))*INDEX('UEC Data'!I:I,MATCH('Intensity Data'!$B256,'UEC Data'!$C:$C,0))</f>
        <v>9.2791935202382658E-2</v>
      </c>
      <c r="I256" s="7">
        <f>INDEX('Saturation Data'!J:J,MATCH('Intensity Data'!$B256,'Saturation Data'!$C:$C,0))*INDEX('UEC Data'!J:J,MATCH('Intensity Data'!$B256,'UEC Data'!$C:$C,0))</f>
        <v>9.2240429228986117E-3</v>
      </c>
      <c r="J256" s="7">
        <f>INDEX('Saturation Data'!K:K,MATCH('Intensity Data'!$B256,'Saturation Data'!$C:$C,0))*INDEX('UEC Data'!K:K,MATCH('Intensity Data'!$B256,'UEC Data'!$C:$C,0))</f>
        <v>9.7025459216637785E-2</v>
      </c>
      <c r="K256" s="7">
        <f>INDEX('Saturation Data'!L:L,MATCH('Intensity Data'!$B256,'Saturation Data'!$C:$C,0))*INDEX('UEC Data'!L:L,MATCH('Intensity Data'!$B256,'UEC Data'!$C:$C,0))</f>
        <v>9.2240429228986117E-3</v>
      </c>
      <c r="L256" s="7">
        <f>INDEX('Saturation Data'!M:M,MATCH('Intensity Data'!$B256,'Saturation Data'!$C:$C,0))*INDEX('UEC Data'!M:M,MATCH('Intensity Data'!$B256,'UEC Data'!$C:$C,0))</f>
        <v>0</v>
      </c>
      <c r="M256" s="7">
        <f>INDEX('Saturation Data'!N:N,MATCH('Intensity Data'!$B256,'Saturation Data'!$C:$C,0))*INDEX('UEC Data'!N:N,MATCH('Intensity Data'!$B256,'UEC Data'!$C:$C,0))</f>
        <v>0.75533647492276235</v>
      </c>
      <c r="N256" s="7">
        <f>INDEX('Saturation Data'!O:O,MATCH('Intensity Data'!$B256,'Saturation Data'!$C:$C,0))*INDEX('UEC Data'!O:O,MATCH('Intensity Data'!$B256,'UEC Data'!$C:$C,0))</f>
        <v>0.57289965709634594</v>
      </c>
      <c r="O256" s="7">
        <f>INDEX('Saturation Data'!P:P,MATCH('Intensity Data'!$B256,'Saturation Data'!$C:$C,0))*INDEX('UEC Data'!P:P,MATCH('Intensity Data'!$B256,'UEC Data'!$C:$C,0))</f>
        <v>6.9679919828601874E-2</v>
      </c>
      <c r="P256" s="7">
        <f>INDEX('Saturation Data'!Q:Q,MATCH('Intensity Data'!$B256,'Saturation Data'!$C:$C,0))*INDEX('UEC Data'!Q:Q,MATCH('Intensity Data'!$B256,'UEC Data'!$C:$C,0))</f>
        <v>9.5243674500254491E-2</v>
      </c>
      <c r="Q256" s="7">
        <f>INDEX('Saturation Data'!R:R,MATCH('Intensity Data'!$B256,'Saturation Data'!$C:$C,0))*INDEX('UEC Data'!R:R,MATCH('Intensity Data'!$B256,'UEC Data'!$C:$C,0))</f>
        <v>7.439230662463546E-2</v>
      </c>
      <c r="R256" s="7">
        <f>INDEX('Saturation Data'!S:S,MATCH('Intensity Data'!$B256,'Saturation Data'!$C:$C,0))*INDEX('UEC Data'!S:S,MATCH('Intensity Data'!$B256,'UEC Data'!$C:$C,0))</f>
        <v>9.8576521164940503E-4</v>
      </c>
      <c r="S256" s="7">
        <f>INDEX('Saturation Data'!T:T,MATCH('Intensity Data'!$B256,'Saturation Data'!$C:$C,0))*INDEX('UEC Data'!T:T,MATCH('Intensity Data'!$B256,'UEC Data'!$C:$C,0))</f>
        <v>3.1273051356781656E-2</v>
      </c>
      <c r="T256" s="7">
        <f>INDEX('Saturation Data'!U:U,MATCH('Intensity Data'!$B256,'Saturation Data'!$C:$C,0))*INDEX('UEC Data'!U:U,MATCH('Intensity Data'!$B256,'UEC Data'!$C:$C,0))</f>
        <v>3.7059579425776129E-3</v>
      </c>
      <c r="U256" s="7">
        <f>INDEX('Saturation Data'!V:V,MATCH('Intensity Data'!$B256,'Saturation Data'!$C:$C,0))*INDEX('UEC Data'!V:V,MATCH('Intensity Data'!$B256,'UEC Data'!$C:$C,0))</f>
        <v>3.3416607018611641E-2</v>
      </c>
      <c r="V256" t="str">
        <f t="shared" si="67"/>
        <v>Food Preparation</v>
      </c>
    </row>
    <row r="257" spans="1:22" x14ac:dyDescent="0.2">
      <c r="A257" t="str">
        <f t="shared" si="65"/>
        <v/>
      </c>
      <c r="B257" t="str">
        <f t="shared" si="66"/>
        <v>WY2019 CPAFood Preparation_Dishwasher</v>
      </c>
      <c r="C257" t="s">
        <v>115</v>
      </c>
      <c r="D257" t="s">
        <v>120</v>
      </c>
      <c r="E257" s="4" t="s">
        <v>96</v>
      </c>
      <c r="F257" s="4" t="s">
        <v>32</v>
      </c>
      <c r="G257" s="4" t="s">
        <v>35</v>
      </c>
      <c r="H257" s="7">
        <f>INDEX('Saturation Data'!I:I,MATCH('Intensity Data'!$B257,'Saturation Data'!$C:$C,0))*INDEX('UEC Data'!I:I,MATCH('Intensity Data'!$B257,'UEC Data'!$C:$C,0))</f>
        <v>7.1981224966019094E-2</v>
      </c>
      <c r="I257" s="7">
        <f>INDEX('Saturation Data'!J:J,MATCH('Intensity Data'!$B257,'Saturation Data'!$C:$C,0))*INDEX('UEC Data'!J:J,MATCH('Intensity Data'!$B257,'UEC Data'!$C:$C,0))</f>
        <v>1.269508255541797E-2</v>
      </c>
      <c r="J257" s="7">
        <f>INDEX('Saturation Data'!K:K,MATCH('Intensity Data'!$B257,'Saturation Data'!$C:$C,0))*INDEX('UEC Data'!K:K,MATCH('Intensity Data'!$B257,'UEC Data'!$C:$C,0))</f>
        <v>0.11690350612561172</v>
      </c>
      <c r="K257" s="7">
        <f>INDEX('Saturation Data'!L:L,MATCH('Intensity Data'!$B257,'Saturation Data'!$C:$C,0))*INDEX('UEC Data'!L:L,MATCH('Intensity Data'!$B257,'UEC Data'!$C:$C,0))</f>
        <v>1.2695082555417972E-2</v>
      </c>
      <c r="L257" s="7">
        <f>INDEX('Saturation Data'!M:M,MATCH('Intensity Data'!$B257,'Saturation Data'!$C:$C,0))*INDEX('UEC Data'!M:M,MATCH('Intensity Data'!$B257,'UEC Data'!$C:$C,0))</f>
        <v>8.8528273365714067</v>
      </c>
      <c r="M257" s="7">
        <f>INDEX('Saturation Data'!N:N,MATCH('Intensity Data'!$B257,'Saturation Data'!$C:$C,0))*INDEX('UEC Data'!N:N,MATCH('Intensity Data'!$B257,'UEC Data'!$C:$C,0))</f>
        <v>0.65562594528737139</v>
      </c>
      <c r="N257" s="7">
        <f>INDEX('Saturation Data'!O:O,MATCH('Intensity Data'!$B257,'Saturation Data'!$C:$C,0))*INDEX('UEC Data'!O:O,MATCH('Intensity Data'!$B257,'UEC Data'!$C:$C,0))</f>
        <v>0.52241302139724677</v>
      </c>
      <c r="O257" s="7">
        <f>INDEX('Saturation Data'!P:P,MATCH('Intensity Data'!$B257,'Saturation Data'!$C:$C,0))*INDEX('UEC Data'!P:P,MATCH('Intensity Data'!$B257,'UEC Data'!$C:$C,0))</f>
        <v>9.5900717513251493E-2</v>
      </c>
      <c r="P257" s="7">
        <f>INDEX('Saturation Data'!Q:Q,MATCH('Intensity Data'!$B257,'Saturation Data'!$C:$C,0))*INDEX('UEC Data'!Q:Q,MATCH('Intensity Data'!$B257,'UEC Data'!$C:$C,0))</f>
        <v>0.11704320541744537</v>
      </c>
      <c r="Q257" s="7">
        <f>INDEX('Saturation Data'!R:R,MATCH('Intensity Data'!$B257,'Saturation Data'!$C:$C,0))*INDEX('UEC Data'!R:R,MATCH('Intensity Data'!$B257,'UEC Data'!$C:$C,0))</f>
        <v>0.14638816277926101</v>
      </c>
      <c r="R257" s="7">
        <f>INDEX('Saturation Data'!S:S,MATCH('Intensity Data'!$B257,'Saturation Data'!$C:$C,0))*INDEX('UEC Data'!S:S,MATCH('Intensity Data'!$B257,'UEC Data'!$C:$C,0))</f>
        <v>1.3567121105953919E-3</v>
      </c>
      <c r="S257" s="7">
        <f>INDEX('Saturation Data'!T:T,MATCH('Intensity Data'!$B257,'Saturation Data'!$C:$C,0))*INDEX('UEC Data'!T:T,MATCH('Intensity Data'!$B257,'UEC Data'!$C:$C,0))</f>
        <v>4.3041210026092264E-2</v>
      </c>
      <c r="T257" s="7">
        <f>INDEX('Saturation Data'!U:U,MATCH('Intensity Data'!$B257,'Saturation Data'!$C:$C,0))*INDEX('UEC Data'!U:U,MATCH('Intensity Data'!$B257,'UEC Data'!$C:$C,0))</f>
        <v>5.1005228858090898E-3</v>
      </c>
      <c r="U257" s="7">
        <f>INDEX('Saturation Data'!V:V,MATCH('Intensity Data'!$B257,'Saturation Data'!$C:$C,0))*INDEX('UEC Data'!V:V,MATCH('Intensity Data'!$B257,'UEC Data'!$C:$C,0))</f>
        <v>2.3702487400860884E-2</v>
      </c>
      <c r="V257" t="str">
        <f t="shared" si="67"/>
        <v>Food Preparation</v>
      </c>
    </row>
    <row r="258" spans="1:22" x14ac:dyDescent="0.2">
      <c r="A258" t="str">
        <f t="shared" si="65"/>
        <v/>
      </c>
      <c r="B258" t="str">
        <f t="shared" si="66"/>
        <v>WY2019 CPAFood Preparation_Hot Food Container</v>
      </c>
      <c r="C258" t="s">
        <v>115</v>
      </c>
      <c r="D258" t="s">
        <v>120</v>
      </c>
      <c r="E258" s="4" t="s">
        <v>97</v>
      </c>
      <c r="F258" s="4" t="s">
        <v>32</v>
      </c>
      <c r="G258" s="4" t="s">
        <v>36</v>
      </c>
      <c r="H258" s="7">
        <f>INDEX('Saturation Data'!I:I,MATCH('Intensity Data'!$B258,'Saturation Data'!$C:$C,0))*INDEX('UEC Data'!I:I,MATCH('Intensity Data'!$B258,'UEC Data'!$C:$C,0))</f>
        <v>9.8518732367865874E-3</v>
      </c>
      <c r="I258" s="7">
        <f>INDEX('Saturation Data'!J:J,MATCH('Intensity Data'!$B258,'Saturation Data'!$C:$C,0))*INDEX('UEC Data'!J:J,MATCH('Intensity Data'!$B258,'UEC Data'!$C:$C,0))</f>
        <v>1.7375412008556648E-3</v>
      </c>
      <c r="J258" s="7">
        <f>INDEX('Saturation Data'!K:K,MATCH('Intensity Data'!$B258,'Saturation Data'!$C:$C,0))*INDEX('UEC Data'!K:K,MATCH('Intensity Data'!$B258,'UEC Data'!$C:$C,0))</f>
        <v>1.6000262899514898E-2</v>
      </c>
      <c r="K258" s="7">
        <f>INDEX('Saturation Data'!L:L,MATCH('Intensity Data'!$B258,'Saturation Data'!$C:$C,0))*INDEX('UEC Data'!L:L,MATCH('Intensity Data'!$B258,'UEC Data'!$C:$C,0))</f>
        <v>1.737541200855665E-3</v>
      </c>
      <c r="L258" s="7">
        <f>INDEX('Saturation Data'!M:M,MATCH('Intensity Data'!$B258,'Saturation Data'!$C:$C,0))*INDEX('UEC Data'!M:M,MATCH('Intensity Data'!$B258,'UEC Data'!$C:$C,0))</f>
        <v>0</v>
      </c>
      <c r="M258" s="7">
        <f>INDEX('Saturation Data'!N:N,MATCH('Intensity Data'!$B258,'Saturation Data'!$C:$C,0))*INDEX('UEC Data'!N:N,MATCH('Intensity Data'!$B258,'UEC Data'!$C:$C,0))</f>
        <v>0.11938722586305961</v>
      </c>
      <c r="N258" s="7">
        <f>INDEX('Saturation Data'!O:O,MATCH('Intensity Data'!$B258,'Saturation Data'!$C:$C,0))*INDEX('UEC Data'!O:O,MATCH('Intensity Data'!$B258,'UEC Data'!$C:$C,0))</f>
        <v>7.1501240309289421E-2</v>
      </c>
      <c r="O258" s="7">
        <f>INDEX('Saturation Data'!P:P,MATCH('Intensity Data'!$B258,'Saturation Data'!$C:$C,0))*INDEX('UEC Data'!P:P,MATCH('Intensity Data'!$B258,'UEC Data'!$C:$C,0))</f>
        <v>1.3125668710187346E-2</v>
      </c>
      <c r="P258" s="7">
        <f>INDEX('Saturation Data'!Q:Q,MATCH('Intensity Data'!$B258,'Saturation Data'!$C:$C,0))*INDEX('UEC Data'!Q:Q,MATCH('Intensity Data'!$B258,'UEC Data'!$C:$C,0))</f>
        <v>1.6019383159208502E-2</v>
      </c>
      <c r="Q258" s="7">
        <f>INDEX('Saturation Data'!R:R,MATCH('Intensity Data'!$B258,'Saturation Data'!$C:$C,0))*INDEX('UEC Data'!R:R,MATCH('Intensity Data'!$B258,'UEC Data'!$C:$C,0))</f>
        <v>2.0035747151402227E-2</v>
      </c>
      <c r="R258" s="7">
        <f>INDEX('Saturation Data'!S:S,MATCH('Intensity Data'!$B258,'Saturation Data'!$C:$C,0))*INDEX('UEC Data'!S:S,MATCH('Intensity Data'!$B258,'UEC Data'!$C:$C,0))</f>
        <v>1.8568947303562676E-4</v>
      </c>
      <c r="S258" s="7">
        <f>INDEX('Saturation Data'!T:T,MATCH('Intensity Data'!$B258,'Saturation Data'!$C:$C,0))*INDEX('UEC Data'!T:T,MATCH('Intensity Data'!$B258,'UEC Data'!$C:$C,0))</f>
        <v>5.8909326054835572E-3</v>
      </c>
      <c r="T258" s="7">
        <f>INDEX('Saturation Data'!U:U,MATCH('Intensity Data'!$B258,'Saturation Data'!$C:$C,0))*INDEX('UEC Data'!U:U,MATCH('Intensity Data'!$B258,'UEC Data'!$C:$C,0))</f>
        <v>6.9809460642052069E-4</v>
      </c>
      <c r="U258" s="7">
        <f>INDEX('Saturation Data'!V:V,MATCH('Intensity Data'!$B258,'Saturation Data'!$C:$C,0))*INDEX('UEC Data'!V:V,MATCH('Intensity Data'!$B258,'UEC Data'!$C:$C,0))</f>
        <v>3.2440945729952484E-3</v>
      </c>
      <c r="V258" t="str">
        <f t="shared" si="67"/>
        <v>Food Preparation</v>
      </c>
    </row>
    <row r="259" spans="1:22" x14ac:dyDescent="0.2">
      <c r="A259" t="str">
        <f t="shared" ref="A259:A322" si="68">IF(C259=C258,"",1)</f>
        <v/>
      </c>
      <c r="B259" t="str">
        <f t="shared" ref="B259:B322" si="69">C259&amp;D259&amp;E259</f>
        <v>WY2019 CPAFood Preparation_Steamer</v>
      </c>
      <c r="C259" t="s">
        <v>115</v>
      </c>
      <c r="D259" t="s">
        <v>120</v>
      </c>
      <c r="E259" s="4" t="s">
        <v>98</v>
      </c>
      <c r="F259" s="4" t="s">
        <v>32</v>
      </c>
      <c r="G259" s="4" t="s">
        <v>37</v>
      </c>
      <c r="H259" s="7">
        <f>INDEX('Saturation Data'!I:I,MATCH('Intensity Data'!$B259,'Saturation Data'!$C:$C,0))*INDEX('UEC Data'!I:I,MATCH('Intensity Data'!$B259,'UEC Data'!$C:$C,0))</f>
        <v>5.2780510056272802E-2</v>
      </c>
      <c r="I259" s="7">
        <f>INDEX('Saturation Data'!J:J,MATCH('Intensity Data'!$B259,'Saturation Data'!$C:$C,0))*INDEX('UEC Data'!J:J,MATCH('Intensity Data'!$B259,'UEC Data'!$C:$C,0))</f>
        <v>9.3087181108375151E-3</v>
      </c>
      <c r="J259" s="7">
        <f>INDEX('Saturation Data'!K:K,MATCH('Intensity Data'!$B259,'Saturation Data'!$C:$C,0))*INDEX('UEC Data'!K:K,MATCH('Intensity Data'!$B259,'UEC Data'!$C:$C,0))</f>
        <v>8.5719945493970676E-2</v>
      </c>
      <c r="K259" s="7">
        <f>INDEX('Saturation Data'!L:L,MATCH('Intensity Data'!$B259,'Saturation Data'!$C:$C,0))*INDEX('UEC Data'!L:L,MATCH('Intensity Data'!$B259,'UEC Data'!$C:$C,0))</f>
        <v>9.3087181108375151E-3</v>
      </c>
      <c r="L259" s="7">
        <f>INDEX('Saturation Data'!M:M,MATCH('Intensity Data'!$B259,'Saturation Data'!$C:$C,0))*INDEX('UEC Data'!M:M,MATCH('Intensity Data'!$B259,'UEC Data'!$C:$C,0))</f>
        <v>0</v>
      </c>
      <c r="M259" s="7">
        <f>INDEX('Saturation Data'!N:N,MATCH('Intensity Data'!$B259,'Saturation Data'!$C:$C,0))*INDEX('UEC Data'!N:N,MATCH('Intensity Data'!$B259,'UEC Data'!$C:$C,0))</f>
        <v>0.17523456064233278</v>
      </c>
      <c r="N259" s="7">
        <f>INDEX('Saturation Data'!O:O,MATCH('Intensity Data'!$B259,'Saturation Data'!$C:$C,0))*INDEX('UEC Data'!O:O,MATCH('Intensity Data'!$B259,'UEC Data'!$C:$C,0))</f>
        <v>0.38306135721366236</v>
      </c>
      <c r="O259" s="7">
        <f>INDEX('Saturation Data'!P:P,MATCH('Intensity Data'!$B259,'Saturation Data'!$C:$C,0))*INDEX('UEC Data'!P:P,MATCH('Intensity Data'!$B259,'UEC Data'!$C:$C,0))</f>
        <v>7.0319569964271494E-2</v>
      </c>
      <c r="P259" s="7">
        <f>INDEX('Saturation Data'!Q:Q,MATCH('Intensity Data'!$B259,'Saturation Data'!$C:$C,0))*INDEX('UEC Data'!Q:Q,MATCH('Intensity Data'!$B259,'UEC Data'!$C:$C,0))</f>
        <v>8.5822380537010856E-2</v>
      </c>
      <c r="Q259" s="7">
        <f>INDEX('Saturation Data'!R:R,MATCH('Intensity Data'!$B259,'Saturation Data'!$C:$C,0))*INDEX('UEC Data'!R:R,MATCH('Intensity Data'!$B259,'UEC Data'!$C:$C,0))</f>
        <v>0.10733968338740531</v>
      </c>
      <c r="R259" s="7">
        <f>INDEX('Saturation Data'!S:S,MATCH('Intensity Data'!$B259,'Saturation Data'!$C:$C,0))*INDEX('UEC Data'!S:S,MATCH('Intensity Data'!$B259,'UEC Data'!$C:$C,0))</f>
        <v>9.9481437320012066E-4</v>
      </c>
      <c r="S259" s="7">
        <f>INDEX('Saturation Data'!T:T,MATCH('Intensity Data'!$B259,'Saturation Data'!$C:$C,0))*INDEX('UEC Data'!T:T,MATCH('Intensity Data'!$B259,'UEC Data'!$C:$C,0))</f>
        <v>3.1560132794193965E-2</v>
      </c>
      <c r="T259" s="7">
        <f>INDEX('Saturation Data'!U:U,MATCH('Intensity Data'!$B259,'Saturation Data'!$C:$C,0))*INDEX('UEC Data'!U:U,MATCH('Intensity Data'!$B259,'UEC Data'!$C:$C,0))</f>
        <v>3.7399780233496162E-3</v>
      </c>
      <c r="U259" s="7">
        <f>INDEX('Saturation Data'!V:V,MATCH('Intensity Data'!$B259,'Saturation Data'!$C:$C,0))*INDEX('UEC Data'!V:V,MATCH('Intensity Data'!$B259,'UEC Data'!$C:$C,0))</f>
        <v>1.7379940049789416E-2</v>
      </c>
      <c r="V259" t="str">
        <f t="shared" ref="V259:V322" si="70">IF(OR(F259="Cooling",F259="heating",F259="ventilation"),"HVAC",F259)</f>
        <v>Food Preparation</v>
      </c>
    </row>
    <row r="260" spans="1:22" x14ac:dyDescent="0.2">
      <c r="A260" t="str">
        <f t="shared" si="68"/>
        <v/>
      </c>
      <c r="B260" t="str">
        <f t="shared" si="69"/>
        <v>WY2019 CPAOffice Equipment_Desktop Computer</v>
      </c>
      <c r="C260" t="s">
        <v>115</v>
      </c>
      <c r="D260" t="s">
        <v>120</v>
      </c>
      <c r="E260" s="4" t="s">
        <v>99</v>
      </c>
      <c r="F260" s="4" t="s">
        <v>38</v>
      </c>
      <c r="G260" s="4" t="s">
        <v>39</v>
      </c>
      <c r="H260" s="7">
        <f>INDEX('Saturation Data'!I:I,MATCH('Intensity Data'!$B260,'Saturation Data'!$C:$C,0))*INDEX('UEC Data'!I:I,MATCH('Intensity Data'!$B260,'UEC Data'!$C:$C,0))</f>
        <v>2.3470947781525466</v>
      </c>
      <c r="I260" s="7">
        <f>INDEX('Saturation Data'!J:J,MATCH('Intensity Data'!$B260,'Saturation Data'!$C:$C,0))*INDEX('UEC Data'!J:J,MATCH('Intensity Data'!$B260,'UEC Data'!$C:$C,0))</f>
        <v>1.2409215803071783</v>
      </c>
      <c r="J260" s="7">
        <f>INDEX('Saturation Data'!K:K,MATCH('Intensity Data'!$B260,'Saturation Data'!$C:$C,0))*INDEX('UEC Data'!K:K,MATCH('Intensity Data'!$B260,'UEC Data'!$C:$C,0))</f>
        <v>0.30331821961957245</v>
      </c>
      <c r="K260" s="7">
        <f>INDEX('Saturation Data'!L:L,MATCH('Intensity Data'!$B260,'Saturation Data'!$C:$C,0))*INDEX('UEC Data'!L:L,MATCH('Intensity Data'!$B260,'UEC Data'!$C:$C,0))</f>
        <v>0.10277080910218352</v>
      </c>
      <c r="L260" s="7">
        <f>INDEX('Saturation Data'!M:M,MATCH('Intensity Data'!$B260,'Saturation Data'!$C:$C,0))*INDEX('UEC Data'!M:M,MATCH('Intensity Data'!$B260,'UEC Data'!$C:$C,0))</f>
        <v>0.29218666435561025</v>
      </c>
      <c r="M260" s="7">
        <f>INDEX('Saturation Data'!N:N,MATCH('Intensity Data'!$B260,'Saturation Data'!$C:$C,0))*INDEX('UEC Data'!N:N,MATCH('Intensity Data'!$B260,'UEC Data'!$C:$C,0))</f>
        <v>0.15991333774385222</v>
      </c>
      <c r="N260" s="7">
        <f>INDEX('Saturation Data'!O:O,MATCH('Intensity Data'!$B260,'Saturation Data'!$C:$C,0))*INDEX('UEC Data'!O:O,MATCH('Intensity Data'!$B260,'UEC Data'!$C:$C,0))</f>
        <v>0.55738272333901806</v>
      </c>
      <c r="O260" s="7">
        <f>INDEX('Saturation Data'!P:P,MATCH('Intensity Data'!$B260,'Saturation Data'!$C:$C,0))*INDEX('UEC Data'!P:P,MATCH('Intensity Data'!$B260,'UEC Data'!$C:$C,0))</f>
        <v>0.47484456508507095</v>
      </c>
      <c r="P260" s="7">
        <f>INDEX('Saturation Data'!Q:Q,MATCH('Intensity Data'!$B260,'Saturation Data'!$C:$C,0))*INDEX('UEC Data'!Q:Q,MATCH('Intensity Data'!$B260,'UEC Data'!$C:$C,0))</f>
        <v>0.29010358746203213</v>
      </c>
      <c r="Q260" s="7">
        <f>INDEX('Saturation Data'!R:R,MATCH('Intensity Data'!$B260,'Saturation Data'!$C:$C,0))*INDEX('UEC Data'!R:R,MATCH('Intensity Data'!$B260,'UEC Data'!$C:$C,0))</f>
        <v>8.346119549146909E-2</v>
      </c>
      <c r="R260" s="7">
        <f>INDEX('Saturation Data'!S:S,MATCH('Intensity Data'!$B260,'Saturation Data'!$C:$C,0))*INDEX('UEC Data'!S:S,MATCH('Intensity Data'!$B260,'UEC Data'!$C:$C,0))</f>
        <v>8.8429657837817741E-2</v>
      </c>
      <c r="S260" s="7">
        <f>INDEX('Saturation Data'!T:T,MATCH('Intensity Data'!$B260,'Saturation Data'!$C:$C,0))*INDEX('UEC Data'!T:T,MATCH('Intensity Data'!$B260,'UEC Data'!$C:$C,0))</f>
        <v>6.490785995961576E-2</v>
      </c>
      <c r="T260" s="7">
        <f>INDEX('Saturation Data'!U:U,MATCH('Intensity Data'!$B260,'Saturation Data'!$C:$C,0))*INDEX('UEC Data'!U:U,MATCH('Intensity Data'!$B260,'UEC Data'!$C:$C,0))</f>
        <v>5.4010805976660627</v>
      </c>
      <c r="U260" s="7">
        <f>INDEX('Saturation Data'!V:V,MATCH('Intensity Data'!$B260,'Saturation Data'!$C:$C,0))*INDEX('UEC Data'!V:V,MATCH('Intensity Data'!$B260,'UEC Data'!$C:$C,0))</f>
        <v>0.19753969006608063</v>
      </c>
      <c r="V260" t="str">
        <f t="shared" si="70"/>
        <v>Office Equipment</v>
      </c>
    </row>
    <row r="261" spans="1:22" x14ac:dyDescent="0.2">
      <c r="A261" t="str">
        <f t="shared" si="68"/>
        <v/>
      </c>
      <c r="B261" t="str">
        <f t="shared" si="69"/>
        <v>WY2019 CPAOffice Equipment_Laptop</v>
      </c>
      <c r="C261" t="s">
        <v>115</v>
      </c>
      <c r="D261" t="s">
        <v>120</v>
      </c>
      <c r="E261" s="4" t="s">
        <v>100</v>
      </c>
      <c r="F261" s="4" t="s">
        <v>38</v>
      </c>
      <c r="G261" s="4" t="s">
        <v>40</v>
      </c>
      <c r="H261" s="7">
        <f>INDEX('Saturation Data'!I:I,MATCH('Intensity Data'!$B261,'Saturation Data'!$C:$C,0))*INDEX('UEC Data'!I:I,MATCH('Intensity Data'!$B261,'UEC Data'!$C:$C,0))</f>
        <v>0.36241904662649616</v>
      </c>
      <c r="I261" s="7">
        <f>INDEX('Saturation Data'!J:J,MATCH('Intensity Data'!$B261,'Saturation Data'!$C:$C,0))*INDEX('UEC Data'!J:J,MATCH('Intensity Data'!$B261,'UEC Data'!$C:$C,0))</f>
        <v>0.19161289107684371</v>
      </c>
      <c r="J261" s="7">
        <f>INDEX('Saturation Data'!K:K,MATCH('Intensity Data'!$B261,'Saturation Data'!$C:$C,0))*INDEX('UEC Data'!K:K,MATCH('Intensity Data'!$B261,'UEC Data'!$C:$C,0))</f>
        <v>4.6835901558904575E-2</v>
      </c>
      <c r="K261" s="7">
        <f>INDEX('Saturation Data'!L:L,MATCH('Intensity Data'!$B261,'Saturation Data'!$C:$C,0))*INDEX('UEC Data'!L:L,MATCH('Intensity Data'!$B261,'UEC Data'!$C:$C,0))</f>
        <v>1.5869021993719513E-2</v>
      </c>
      <c r="L261" s="7">
        <f>INDEX('Saturation Data'!M:M,MATCH('Intensity Data'!$B261,'Saturation Data'!$C:$C,0))*INDEX('UEC Data'!M:M,MATCH('Intensity Data'!$B261,'UEC Data'!$C:$C,0))</f>
        <v>3.6093646773340093E-2</v>
      </c>
      <c r="M261" s="7">
        <f>INDEX('Saturation Data'!N:N,MATCH('Intensity Data'!$B261,'Saturation Data'!$C:$C,0))*INDEX('UEC Data'!N:N,MATCH('Intensity Data'!$B261,'UEC Data'!$C:$C,0))</f>
        <v>1.5803200435863047E-2</v>
      </c>
      <c r="N261" s="7">
        <f>INDEX('Saturation Data'!O:O,MATCH('Intensity Data'!$B261,'Saturation Data'!$C:$C,0))*INDEX('UEC Data'!O:O,MATCH('Intensity Data'!$B261,'UEC Data'!$C:$C,0))</f>
        <v>3.4426579970939349E-2</v>
      </c>
      <c r="O261" s="7">
        <f>INDEX('Saturation Data'!P:P,MATCH('Intensity Data'!$B261,'Saturation Data'!$C:$C,0))*INDEX('UEC Data'!P:P,MATCH('Intensity Data'!$B261,'UEC Data'!$C:$C,0))</f>
        <v>2.1996476176734902E-2</v>
      </c>
      <c r="P261" s="7">
        <f>INDEX('Saturation Data'!Q:Q,MATCH('Intensity Data'!$B261,'Saturation Data'!$C:$C,0))*INDEX('UEC Data'!Q:Q,MATCH('Intensity Data'!$B261,'UEC Data'!$C:$C,0))</f>
        <v>1.7918162755007867E-2</v>
      </c>
      <c r="Q261" s="7">
        <f>INDEX('Saturation Data'!R:R,MATCH('Intensity Data'!$B261,'Saturation Data'!$C:$C,0))*INDEX('UEC Data'!R:R,MATCH('Intensity Data'!$B261,'UEC Data'!$C:$C,0))</f>
        <v>1.2887390480300376E-2</v>
      </c>
      <c r="R261" s="7">
        <f>INDEX('Saturation Data'!S:S,MATCH('Intensity Data'!$B261,'Saturation Data'!$C:$C,0))*INDEX('UEC Data'!S:S,MATCH('Intensity Data'!$B261,'UEC Data'!$C:$C,0))</f>
        <v>1.0923663615259838E-2</v>
      </c>
      <c r="S261" s="7">
        <f>INDEX('Saturation Data'!T:T,MATCH('Intensity Data'!$B261,'Saturation Data'!$C:$C,0))*INDEX('UEC Data'!T:T,MATCH('Intensity Data'!$B261,'UEC Data'!$C:$C,0))</f>
        <v>8.0180297597172399E-3</v>
      </c>
      <c r="T261" s="7">
        <f>INDEX('Saturation Data'!U:U,MATCH('Intensity Data'!$B261,'Saturation Data'!$C:$C,0))*INDEX('UEC Data'!U:U,MATCH('Intensity Data'!$B261,'UEC Data'!$C:$C,0))</f>
        <v>0.33359615456172742</v>
      </c>
      <c r="U261" s="7">
        <f>INDEX('Saturation Data'!V:V,MATCH('Intensity Data'!$B261,'Saturation Data'!$C:$C,0))*INDEX('UEC Data'!V:V,MATCH('Intensity Data'!$B261,'UEC Data'!$C:$C,0))</f>
        <v>3.0502452142556567E-2</v>
      </c>
      <c r="V261" t="str">
        <f t="shared" si="70"/>
        <v>Office Equipment</v>
      </c>
    </row>
    <row r="262" spans="1:22" x14ac:dyDescent="0.2">
      <c r="A262" t="str">
        <f t="shared" si="68"/>
        <v/>
      </c>
      <c r="B262" t="str">
        <f t="shared" si="69"/>
        <v>WY2019 CPAOffice Equipment_Server</v>
      </c>
      <c r="C262" t="s">
        <v>115</v>
      </c>
      <c r="D262" t="s">
        <v>120</v>
      </c>
      <c r="E262" s="4" t="s">
        <v>101</v>
      </c>
      <c r="F262" s="4" t="s">
        <v>38</v>
      </c>
      <c r="G262" s="4" t="s">
        <v>41</v>
      </c>
      <c r="H262" s="7">
        <f>INDEX('Saturation Data'!I:I,MATCH('Intensity Data'!$B262,'Saturation Data'!$C:$C,0))*INDEX('UEC Data'!I:I,MATCH('Intensity Data'!$B262,'UEC Data'!$C:$C,0))</f>
        <v>0.23010733119142612</v>
      </c>
      <c r="I262" s="7">
        <f>INDEX('Saturation Data'!J:J,MATCH('Intensity Data'!$B262,'Saturation Data'!$C:$C,0))*INDEX('UEC Data'!J:J,MATCH('Intensity Data'!$B262,'UEC Data'!$C:$C,0))</f>
        <v>0.36497693538446419</v>
      </c>
      <c r="J262" s="7">
        <f>INDEX('Saturation Data'!K:K,MATCH('Intensity Data'!$B262,'Saturation Data'!$C:$C,0))*INDEX('UEC Data'!K:K,MATCH('Intensity Data'!$B262,'UEC Data'!$C:$C,0))</f>
        <v>3.6576608836477849E-2</v>
      </c>
      <c r="K262" s="7">
        <f>INDEX('Saturation Data'!L:L,MATCH('Intensity Data'!$B262,'Saturation Data'!$C:$C,0))*INDEX('UEC Data'!L:L,MATCH('Intensity Data'!$B262,'UEC Data'!$C:$C,0))</f>
        <v>0.12090683423786296</v>
      </c>
      <c r="L262" s="7">
        <f>INDEX('Saturation Data'!M:M,MATCH('Intensity Data'!$B262,'Saturation Data'!$C:$C,0))*INDEX('UEC Data'!M:M,MATCH('Intensity Data'!$B262,'UEC Data'!$C:$C,0))</f>
        <v>0.17187450844447663</v>
      </c>
      <c r="M262" s="7">
        <f>INDEX('Saturation Data'!N:N,MATCH('Intensity Data'!$B262,'Saturation Data'!$C:$C,0))*INDEX('UEC Data'!N:N,MATCH('Intensity Data'!$B262,'UEC Data'!$C:$C,0))</f>
        <v>9.4066669261089544E-2</v>
      </c>
      <c r="N262" s="7">
        <f>INDEX('Saturation Data'!O:O,MATCH('Intensity Data'!$B262,'Saturation Data'!$C:$C,0))*INDEX('UEC Data'!O:O,MATCH('Intensity Data'!$B262,'UEC Data'!$C:$C,0))</f>
        <v>6.557443803988447E-2</v>
      </c>
      <c r="O262" s="7">
        <f>INDEX('Saturation Data'!P:P,MATCH('Intensity Data'!$B262,'Saturation Data'!$C:$C,0))*INDEX('UEC Data'!P:P,MATCH('Intensity Data'!$B262,'UEC Data'!$C:$C,0))</f>
        <v>5.586406648059658E-2</v>
      </c>
      <c r="P262" s="7">
        <f>INDEX('Saturation Data'!Q:Q,MATCH('Intensity Data'!$B262,'Saturation Data'!$C:$C,0))*INDEX('UEC Data'!Q:Q,MATCH('Intensity Data'!$B262,'UEC Data'!$C:$C,0))</f>
        <v>6.8259667638125202E-2</v>
      </c>
      <c r="Q262" s="7">
        <f>INDEX('Saturation Data'!R:R,MATCH('Intensity Data'!$B262,'Saturation Data'!$C:$C,0))*INDEX('UEC Data'!R:R,MATCH('Intensity Data'!$B262,'UEC Data'!$C:$C,0))</f>
        <v>4.9094820877334765E-2</v>
      </c>
      <c r="R262" s="7">
        <f>INDEX('Saturation Data'!S:S,MATCH('Intensity Data'!$B262,'Saturation Data'!$C:$C,0))*INDEX('UEC Data'!S:S,MATCH('Intensity Data'!$B262,'UEC Data'!$C:$C,0))</f>
        <v>9.2591053500773859E-2</v>
      </c>
      <c r="S262" s="7">
        <f>INDEX('Saturation Data'!T:T,MATCH('Intensity Data'!$B262,'Saturation Data'!$C:$C,0))*INDEX('UEC Data'!T:T,MATCH('Intensity Data'!$B262,'UEC Data'!$C:$C,0))</f>
        <v>6.7962347487127081E-2</v>
      </c>
      <c r="T262" s="7">
        <f>INDEX('Saturation Data'!U:U,MATCH('Intensity Data'!$B262,'Saturation Data'!$C:$C,0))*INDEX('UEC Data'!U:U,MATCH('Intensity Data'!$B262,'UEC Data'!$C:$C,0))</f>
        <v>63.542124678424265</v>
      </c>
      <c r="U262" s="7">
        <f>INDEX('Saturation Data'!V:V,MATCH('Intensity Data'!$B262,'Saturation Data'!$C:$C,0))*INDEX('UEC Data'!V:V,MATCH('Intensity Data'!$B262,'UEC Data'!$C:$C,0))</f>
        <v>7.6691879672713653E-2</v>
      </c>
      <c r="V262" t="str">
        <f t="shared" si="70"/>
        <v>Office Equipment</v>
      </c>
    </row>
    <row r="263" spans="1:22" x14ac:dyDescent="0.2">
      <c r="A263" t="str">
        <f t="shared" si="68"/>
        <v/>
      </c>
      <c r="B263" t="str">
        <f t="shared" si="69"/>
        <v>WY2019 CPAOffice Equipment_Monitor</v>
      </c>
      <c r="C263" t="s">
        <v>115</v>
      </c>
      <c r="D263" t="s">
        <v>120</v>
      </c>
      <c r="E263" s="4" t="s">
        <v>102</v>
      </c>
      <c r="F263" s="4" t="s">
        <v>38</v>
      </c>
      <c r="G263" s="4" t="s">
        <v>42</v>
      </c>
      <c r="H263" s="7">
        <f>INDEX('Saturation Data'!I:I,MATCH('Intensity Data'!$B263,'Saturation Data'!$C:$C,0))*INDEX('UEC Data'!I:I,MATCH('Intensity Data'!$B263,'UEC Data'!$C:$C,0))</f>
        <v>0.41419319614456707</v>
      </c>
      <c r="I263" s="7">
        <f>INDEX('Saturation Data'!J:J,MATCH('Intensity Data'!$B263,'Saturation Data'!$C:$C,0))*INDEX('UEC Data'!J:J,MATCH('Intensity Data'!$B263,'UEC Data'!$C:$C,0))</f>
        <v>0.21898616123067852</v>
      </c>
      <c r="J263" s="7">
        <f>INDEX('Saturation Data'!K:K,MATCH('Intensity Data'!$B263,'Saturation Data'!$C:$C,0))*INDEX('UEC Data'!K:K,MATCH('Intensity Data'!$B263,'UEC Data'!$C:$C,0))</f>
        <v>5.3526744638748076E-2</v>
      </c>
      <c r="K263" s="7">
        <f>INDEX('Saturation Data'!L:L,MATCH('Intensity Data'!$B263,'Saturation Data'!$C:$C,0))*INDEX('UEC Data'!L:L,MATCH('Intensity Data'!$B263,'UEC Data'!$C:$C,0))</f>
        <v>1.8136025135679443E-2</v>
      </c>
      <c r="L263" s="7">
        <f>INDEX('Saturation Data'!M:M,MATCH('Intensity Data'!$B263,'Saturation Data'!$C:$C,0))*INDEX('UEC Data'!M:M,MATCH('Intensity Data'!$B263,'UEC Data'!$C:$C,0))</f>
        <v>5.1562352533342994E-2</v>
      </c>
      <c r="M263" s="7">
        <f>INDEX('Saturation Data'!N:N,MATCH('Intensity Data'!$B263,'Saturation Data'!$C:$C,0))*INDEX('UEC Data'!N:N,MATCH('Intensity Data'!$B263,'UEC Data'!$C:$C,0))</f>
        <v>2.8220000778326863E-2</v>
      </c>
      <c r="N263" s="7">
        <f>INDEX('Saturation Data'!O:O,MATCH('Intensity Data'!$B263,'Saturation Data'!$C:$C,0))*INDEX('UEC Data'!O:O,MATCH('Intensity Data'!$B263,'UEC Data'!$C:$C,0))</f>
        <v>9.8361657059826704E-2</v>
      </c>
      <c r="O263" s="7">
        <f>INDEX('Saturation Data'!P:P,MATCH('Intensity Data'!$B263,'Saturation Data'!$C:$C,0))*INDEX('UEC Data'!P:P,MATCH('Intensity Data'!$B263,'UEC Data'!$C:$C,0))</f>
        <v>8.3796099720894857E-2</v>
      </c>
      <c r="P263" s="7">
        <f>INDEX('Saturation Data'!Q:Q,MATCH('Intensity Data'!$B263,'Saturation Data'!$C:$C,0))*INDEX('UEC Data'!Q:Q,MATCH('Intensity Data'!$B263,'UEC Data'!$C:$C,0))</f>
        <v>5.1194750728593898E-2</v>
      </c>
      <c r="Q263" s="7">
        <f>INDEX('Saturation Data'!R:R,MATCH('Intensity Data'!$B263,'Saturation Data'!$C:$C,0))*INDEX('UEC Data'!R:R,MATCH('Intensity Data'!$B263,'UEC Data'!$C:$C,0))</f>
        <v>1.4728446263200428E-2</v>
      </c>
      <c r="R263" s="7">
        <f>INDEX('Saturation Data'!S:S,MATCH('Intensity Data'!$B263,'Saturation Data'!$C:$C,0))*INDEX('UEC Data'!S:S,MATCH('Intensity Data'!$B263,'UEC Data'!$C:$C,0))</f>
        <v>1.560523373608548E-2</v>
      </c>
      <c r="S263" s="7">
        <f>INDEX('Saturation Data'!T:T,MATCH('Intensity Data'!$B263,'Saturation Data'!$C:$C,0))*INDEX('UEC Data'!T:T,MATCH('Intensity Data'!$B263,'UEC Data'!$C:$C,0))</f>
        <v>1.1454328228167485E-2</v>
      </c>
      <c r="T263" s="7">
        <f>INDEX('Saturation Data'!U:U,MATCH('Intensity Data'!$B263,'Saturation Data'!$C:$C,0))*INDEX('UEC Data'!U:U,MATCH('Intensity Data'!$B263,'UEC Data'!$C:$C,0))</f>
        <v>0.95313187017636392</v>
      </c>
      <c r="U263" s="7">
        <f>INDEX('Saturation Data'!V:V,MATCH('Intensity Data'!$B263,'Saturation Data'!$C:$C,0))*INDEX('UEC Data'!V:V,MATCH('Intensity Data'!$B263,'UEC Data'!$C:$C,0))</f>
        <v>3.4859945305778933E-2</v>
      </c>
      <c r="V263" t="str">
        <f t="shared" si="70"/>
        <v>Office Equipment</v>
      </c>
    </row>
    <row r="264" spans="1:22" x14ac:dyDescent="0.2">
      <c r="A264" t="str">
        <f t="shared" si="68"/>
        <v/>
      </c>
      <c r="B264" t="str">
        <f t="shared" si="69"/>
        <v>WY2019 CPAOffice Equipment_Printer/Copier/Fax</v>
      </c>
      <c r="C264" t="s">
        <v>115</v>
      </c>
      <c r="D264" t="s">
        <v>120</v>
      </c>
      <c r="E264" s="4" t="s">
        <v>103</v>
      </c>
      <c r="F264" s="4" t="s">
        <v>38</v>
      </c>
      <c r="G264" s="4" t="s">
        <v>43</v>
      </c>
      <c r="H264" s="7">
        <f>INDEX('Saturation Data'!I:I,MATCH('Intensity Data'!$B264,'Saturation Data'!$C:$C,0))*INDEX('UEC Data'!I:I,MATCH('Intensity Data'!$B264,'UEC Data'!$C:$C,0))</f>
        <v>0.21415626542022179</v>
      </c>
      <c r="I264" s="7">
        <f>INDEX('Saturation Data'!J:J,MATCH('Intensity Data'!$B264,'Saturation Data'!$C:$C,0))*INDEX('UEC Data'!J:J,MATCH('Intensity Data'!$B264,'UEC Data'!$C:$C,0))</f>
        <v>0.16983834683092186</v>
      </c>
      <c r="J264" s="7">
        <f>INDEX('Saturation Data'!K:K,MATCH('Intensity Data'!$B264,'Saturation Data'!$C:$C,0))*INDEX('UEC Data'!K:K,MATCH('Intensity Data'!$B264,'UEC Data'!$C:$C,0))</f>
        <v>4.1513553959739019E-2</v>
      </c>
      <c r="K264" s="7">
        <f>INDEX('Saturation Data'!L:L,MATCH('Intensity Data'!$B264,'Saturation Data'!$C:$C,0))*INDEX('UEC Data'!L:L,MATCH('Intensity Data'!$B264,'UEC Data'!$C:$C,0))</f>
        <v>1.1252555905149413E-2</v>
      </c>
      <c r="L264" s="7">
        <f>INDEX('Saturation Data'!M:M,MATCH('Intensity Data'!$B264,'Saturation Data'!$C:$C,0))*INDEX('UEC Data'!M:M,MATCH('Intensity Data'!$B264,'UEC Data'!$C:$C,0))</f>
        <v>6.3984059367121926E-2</v>
      </c>
      <c r="M264" s="7">
        <f>INDEX('Saturation Data'!N:N,MATCH('Intensity Data'!$B264,'Saturation Data'!$C:$C,0))*INDEX('UEC Data'!N:N,MATCH('Intensity Data'!$B264,'UEC Data'!$C:$C,0))</f>
        <v>1.7509191458759329E-2</v>
      </c>
      <c r="N264" s="7">
        <f>INDEX('Saturation Data'!O:O,MATCH('Intensity Data'!$B264,'Saturation Data'!$C:$C,0))*INDEX('UEC Data'!O:O,MATCH('Intensity Data'!$B264,'UEC Data'!$C:$C,0))</f>
        <v>6.1028810707334138E-2</v>
      </c>
      <c r="O264" s="7">
        <f>INDEX('Saturation Data'!P:P,MATCH('Intensity Data'!$B264,'Saturation Data'!$C:$C,0))*INDEX('UEC Data'!P:P,MATCH('Intensity Data'!$B264,'UEC Data'!$C:$C,0))</f>
        <v>6.498945397962469E-2</v>
      </c>
      <c r="P264" s="7">
        <f>INDEX('Saturation Data'!Q:Q,MATCH('Intensity Data'!$B264,'Saturation Data'!$C:$C,0))*INDEX('UEC Data'!Q:Q,MATCH('Intensity Data'!$B264,'UEC Data'!$C:$C,0))</f>
        <v>3.1763949945700705E-2</v>
      </c>
      <c r="Q264" s="7">
        <f>INDEX('Saturation Data'!R:R,MATCH('Intensity Data'!$B264,'Saturation Data'!$C:$C,0))*INDEX('UEC Data'!R:R,MATCH('Intensity Data'!$B264,'UEC Data'!$C:$C,0))</f>
        <v>9.1383124875914455E-3</v>
      </c>
      <c r="R264" s="7">
        <f>INDEX('Saturation Data'!S:S,MATCH('Intensity Data'!$B264,'Saturation Data'!$C:$C,0))*INDEX('UEC Data'!S:S,MATCH('Intensity Data'!$B264,'UEC Data'!$C:$C,0))</f>
        <v>9.68231813280661E-3</v>
      </c>
      <c r="S264" s="7">
        <f>INDEX('Saturation Data'!T:T,MATCH('Intensity Data'!$B264,'Saturation Data'!$C:$C,0))*INDEX('UEC Data'!T:T,MATCH('Intensity Data'!$B264,'UEC Data'!$C:$C,0))</f>
        <v>7.1068752816082232E-3</v>
      </c>
      <c r="T264" s="7">
        <f>INDEX('Saturation Data'!U:U,MATCH('Intensity Data'!$B264,'Saturation Data'!$C:$C,0))*INDEX('UEC Data'!U:U,MATCH('Intensity Data'!$B264,'UEC Data'!$C:$C,0))</f>
        <v>0.59137377533951818</v>
      </c>
      <c r="U264" s="7">
        <f>INDEX('Saturation Data'!V:V,MATCH('Intensity Data'!$B264,'Saturation Data'!$C:$C,0))*INDEX('UEC Data'!V:V,MATCH('Intensity Data'!$B264,'UEC Data'!$C:$C,0))</f>
        <v>2.1628966682011197E-2</v>
      </c>
      <c r="V264" t="str">
        <f t="shared" si="70"/>
        <v>Office Equipment</v>
      </c>
    </row>
    <row r="265" spans="1:22" x14ac:dyDescent="0.2">
      <c r="A265" t="str">
        <f t="shared" si="68"/>
        <v/>
      </c>
      <c r="B265" t="str">
        <f t="shared" si="69"/>
        <v>WY2019 CPAOffice Equipment_POS Terminal</v>
      </c>
      <c r="C265" t="s">
        <v>115</v>
      </c>
      <c r="D265" t="s">
        <v>120</v>
      </c>
      <c r="E265" s="4" t="s">
        <v>104</v>
      </c>
      <c r="F265" s="4" t="s">
        <v>38</v>
      </c>
      <c r="G265" s="4" t="s">
        <v>44</v>
      </c>
      <c r="H265" s="7">
        <f>INDEX('Saturation Data'!I:I,MATCH('Intensity Data'!$B265,'Saturation Data'!$C:$C,0))*INDEX('UEC Data'!I:I,MATCH('Intensity Data'!$B265,'UEC Data'!$C:$C,0))</f>
        <v>1.2291566607808682E-2</v>
      </c>
      <c r="I265" s="7">
        <f>INDEX('Saturation Data'!J:J,MATCH('Intensity Data'!$B265,'Saturation Data'!$C:$C,0))*INDEX('UEC Data'!J:J,MATCH('Intensity Data'!$B265,'UEC Data'!$C:$C,0))</f>
        <v>1.9495851298453465E-2</v>
      </c>
      <c r="J265" s="7">
        <f>INDEX('Saturation Data'!K:K,MATCH('Intensity Data'!$B265,'Saturation Data'!$C:$C,0))*INDEX('UEC Data'!K:K,MATCH('Intensity Data'!$B265,'UEC Data'!$C:$C,0))</f>
        <v>7.1480506902994838E-3</v>
      </c>
      <c r="K265" s="7">
        <f>INDEX('Saturation Data'!L:L,MATCH('Intensity Data'!$B265,'Saturation Data'!$C:$C,0))*INDEX('UEC Data'!L:L,MATCH('Intensity Data'!$B265,'UEC Data'!$C:$C,0))</f>
        <v>3.229220031102923E-2</v>
      </c>
      <c r="L265" s="7">
        <f>INDEX('Saturation Data'!M:M,MATCH('Intensity Data'!$B265,'Saturation Data'!$C:$C,0))*INDEX('UEC Data'!M:M,MATCH('Intensity Data'!$B265,'UEC Data'!$C:$C,0))</f>
        <v>9.1809633260757931E-2</v>
      </c>
      <c r="M265" s="7">
        <f>INDEX('Saturation Data'!N:N,MATCH('Intensity Data'!$B265,'Saturation Data'!$C:$C,0))*INDEX('UEC Data'!N:N,MATCH('Intensity Data'!$B265,'UEC Data'!$C:$C,0))</f>
        <v>6.280909895454001E-2</v>
      </c>
      <c r="N265" s="7">
        <f>INDEX('Saturation Data'!O:O,MATCH('Intensity Data'!$B265,'Saturation Data'!$C:$C,0))*INDEX('UEC Data'!O:O,MATCH('Intensity Data'!$B265,'UEC Data'!$C:$C,0))</f>
        <v>4.3784598732881194E-2</v>
      </c>
      <c r="O265" s="7">
        <f>INDEX('Saturation Data'!P:P,MATCH('Intensity Data'!$B265,'Saturation Data'!$C:$C,0))*INDEX('UEC Data'!P:P,MATCH('Intensity Data'!$B265,'UEC Data'!$C:$C,0))</f>
        <v>1.8650451361490836E-2</v>
      </c>
      <c r="P265" s="7">
        <f>INDEX('Saturation Data'!Q:Q,MATCH('Intensity Data'!$B265,'Saturation Data'!$C:$C,0))*INDEX('UEC Data'!Q:Q,MATCH('Intensity Data'!$B265,'UEC Data'!$C:$C,0))</f>
        <v>3.2815835217028686E-3</v>
      </c>
      <c r="Q265" s="7">
        <f>INDEX('Saturation Data'!R:R,MATCH('Intensity Data'!$B265,'Saturation Data'!$C:$C,0))*INDEX('UEC Data'!R:R,MATCH('Intensity Data'!$B265,'UEC Data'!$C:$C,0))</f>
        <v>7.605196877406465E-3</v>
      </c>
      <c r="R265" s="7">
        <f>INDEX('Saturation Data'!S:S,MATCH('Intensity Data'!$B265,'Saturation Data'!$C:$C,0))*INDEX('UEC Data'!S:S,MATCH('Intensity Data'!$B265,'UEC Data'!$C:$C,0))</f>
        <v>2.1395208930888088E-2</v>
      </c>
      <c r="S265" s="7">
        <f>INDEX('Saturation Data'!T:T,MATCH('Intensity Data'!$B265,'Saturation Data'!$C:$C,0))*INDEX('UEC Data'!T:T,MATCH('Intensity Data'!$B265,'UEC Data'!$C:$C,0))</f>
        <v>1.5704202176601737E-2</v>
      </c>
      <c r="T265" s="7">
        <f>INDEX('Saturation Data'!U:U,MATCH('Intensity Data'!$B265,'Saturation Data'!$C:$C,0))*INDEX('UEC Data'!U:U,MATCH('Intensity Data'!$B265,'UEC Data'!$C:$C,0))</f>
        <v>6.7884169864783267E-2</v>
      </c>
      <c r="U265" s="7">
        <f>INDEX('Saturation Data'!V:V,MATCH('Intensity Data'!$B265,'Saturation Data'!$C:$C,0))*INDEX('UEC Data'!V:V,MATCH('Intensity Data'!$B265,'UEC Data'!$C:$C,0))</f>
        <v>8.6898096992794483E-3</v>
      </c>
      <c r="V265" t="str">
        <f t="shared" si="70"/>
        <v>Office Equipment</v>
      </c>
    </row>
    <row r="266" spans="1:22" x14ac:dyDescent="0.2">
      <c r="A266" t="str">
        <f t="shared" si="68"/>
        <v/>
      </c>
      <c r="B266" t="str">
        <f t="shared" si="69"/>
        <v>WY2019 CPAMiscellaneous_Non-HVAC Motors</v>
      </c>
      <c r="C266" t="s">
        <v>115</v>
      </c>
      <c r="D266" t="s">
        <v>120</v>
      </c>
      <c r="E266" s="4" t="s">
        <v>105</v>
      </c>
      <c r="F266" s="4" t="s">
        <v>45</v>
      </c>
      <c r="G266" s="4" t="s">
        <v>46</v>
      </c>
      <c r="H266" s="7">
        <f>INDEX('Saturation Data'!I:I,MATCH('Intensity Data'!$B266,'Saturation Data'!$C:$C,0))*INDEX('UEC Data'!I:I,MATCH('Intensity Data'!$B266,'UEC Data'!$C:$C,0))</f>
        <v>0.28464629988000373</v>
      </c>
      <c r="I266" s="7">
        <f>INDEX('Saturation Data'!J:J,MATCH('Intensity Data'!$B266,'Saturation Data'!$C:$C,0))*INDEX('UEC Data'!J:J,MATCH('Intensity Data'!$B266,'UEC Data'!$C:$C,0))</f>
        <v>5.2112725944250364E-2</v>
      </c>
      <c r="J266" s="7">
        <f>INDEX('Saturation Data'!K:K,MATCH('Intensity Data'!$B266,'Saturation Data'!$C:$C,0))*INDEX('UEC Data'!K:K,MATCH('Intensity Data'!$B266,'UEC Data'!$C:$C,0))</f>
        <v>7.0626637217901175E-2</v>
      </c>
      <c r="K266" s="7">
        <f>INDEX('Saturation Data'!L:L,MATCH('Intensity Data'!$B266,'Saturation Data'!$C:$C,0))*INDEX('UEC Data'!L:L,MATCH('Intensity Data'!$B266,'UEC Data'!$C:$C,0))</f>
        <v>2.6698645484336182E-2</v>
      </c>
      <c r="L266" s="7">
        <f>INDEX('Saturation Data'!M:M,MATCH('Intensity Data'!$B266,'Saturation Data'!$C:$C,0))*INDEX('UEC Data'!M:M,MATCH('Intensity Data'!$B266,'UEC Data'!$C:$C,0))</f>
        <v>0.10339625691991135</v>
      </c>
      <c r="M266" s="7">
        <f>INDEX('Saturation Data'!N:N,MATCH('Intensity Data'!$B266,'Saturation Data'!$C:$C,0))*INDEX('UEC Data'!N:N,MATCH('Intensity Data'!$B266,'UEC Data'!$C:$C,0))</f>
        <v>5.1408216239916808E-2</v>
      </c>
      <c r="N266" s="7">
        <f>INDEX('Saturation Data'!O:O,MATCH('Intensity Data'!$B266,'Saturation Data'!$C:$C,0))*INDEX('UEC Data'!O:O,MATCH('Intensity Data'!$B266,'UEC Data'!$C:$C,0))</f>
        <v>0.38923029065109743</v>
      </c>
      <c r="O266" s="7">
        <f>INDEX('Saturation Data'!P:P,MATCH('Intensity Data'!$B266,'Saturation Data'!$C:$C,0))*INDEX('UEC Data'!P:P,MATCH('Intensity Data'!$B266,'UEC Data'!$C:$C,0))</f>
        <v>6.7309539642830887E-2</v>
      </c>
      <c r="P266" s="7">
        <f>INDEX('Saturation Data'!Q:Q,MATCH('Intensity Data'!$B266,'Saturation Data'!$C:$C,0))*INDEX('UEC Data'!Q:Q,MATCH('Intensity Data'!$B266,'UEC Data'!$C:$C,0))</f>
        <v>2.0134625032331627E-2</v>
      </c>
      <c r="Q266" s="7">
        <f>INDEX('Saturation Data'!R:R,MATCH('Intensity Data'!$B266,'Saturation Data'!$C:$C,0))*INDEX('UEC Data'!R:R,MATCH('Intensity Data'!$B266,'UEC Data'!$C:$C,0))</f>
        <v>0.1094794526449437</v>
      </c>
      <c r="R266" s="7">
        <f>INDEX('Saturation Data'!S:S,MATCH('Intensity Data'!$B266,'Saturation Data'!$C:$C,0))*INDEX('UEC Data'!S:S,MATCH('Intensity Data'!$B266,'UEC Data'!$C:$C,0))</f>
        <v>4.9263035853269764E-2</v>
      </c>
      <c r="S266" s="7">
        <f>INDEX('Saturation Data'!T:T,MATCH('Intensity Data'!$B266,'Saturation Data'!$C:$C,0))*INDEX('UEC Data'!T:T,MATCH('Intensity Data'!$B266,'UEC Data'!$C:$C,0))</f>
        <v>6.2849093644055415E-2</v>
      </c>
      <c r="T266" s="7">
        <f>INDEX('Saturation Data'!U:U,MATCH('Intensity Data'!$B266,'Saturation Data'!$C:$C,0))*INDEX('UEC Data'!U:U,MATCH('Intensity Data'!$B266,'UEC Data'!$C:$C,0))</f>
        <v>4.8173104985421311</v>
      </c>
      <c r="U266" s="7">
        <f>INDEX('Saturation Data'!V:V,MATCH('Intensity Data'!$B266,'Saturation Data'!$C:$C,0))*INDEX('UEC Data'!V:V,MATCH('Intensity Data'!$B266,'UEC Data'!$C:$C,0))</f>
        <v>8.1146146863134205E-2</v>
      </c>
      <c r="V266" t="str">
        <f t="shared" si="70"/>
        <v>Miscellaneous</v>
      </c>
    </row>
    <row r="267" spans="1:22" x14ac:dyDescent="0.2">
      <c r="A267" t="str">
        <f t="shared" si="68"/>
        <v/>
      </c>
      <c r="B267" t="str">
        <f t="shared" si="69"/>
        <v>WY2019 CPAMiscellaneous_Pool Pump</v>
      </c>
      <c r="C267" t="s">
        <v>115</v>
      </c>
      <c r="D267" t="s">
        <v>120</v>
      </c>
      <c r="E267" s="4" t="s">
        <v>106</v>
      </c>
      <c r="F267" s="4" t="s">
        <v>45</v>
      </c>
      <c r="G267" s="4" t="s">
        <v>47</v>
      </c>
      <c r="H267" s="7">
        <f>INDEX('Saturation Data'!I:I,MATCH('Intensity Data'!$B267,'Saturation Data'!$C:$C,0))*INDEX('UEC Data'!I:I,MATCH('Intensity Data'!$B267,'UEC Data'!$C:$C,0))</f>
        <v>0</v>
      </c>
      <c r="I267" s="7">
        <f>INDEX('Saturation Data'!J:J,MATCH('Intensity Data'!$B267,'Saturation Data'!$C:$C,0))*INDEX('UEC Data'!J:J,MATCH('Intensity Data'!$B267,'UEC Data'!$C:$C,0))</f>
        <v>0</v>
      </c>
      <c r="J267" s="7">
        <f>INDEX('Saturation Data'!K:K,MATCH('Intensity Data'!$B267,'Saturation Data'!$C:$C,0))*INDEX('UEC Data'!K:K,MATCH('Intensity Data'!$B267,'UEC Data'!$C:$C,0))</f>
        <v>0</v>
      </c>
      <c r="K267" s="7">
        <f>INDEX('Saturation Data'!L:L,MATCH('Intensity Data'!$B267,'Saturation Data'!$C:$C,0))*INDEX('UEC Data'!L:L,MATCH('Intensity Data'!$B267,'UEC Data'!$C:$C,0))</f>
        <v>0</v>
      </c>
      <c r="L267" s="7">
        <f>INDEX('Saturation Data'!M:M,MATCH('Intensity Data'!$B267,'Saturation Data'!$C:$C,0))*INDEX('UEC Data'!M:M,MATCH('Intensity Data'!$B267,'UEC Data'!$C:$C,0))</f>
        <v>0</v>
      </c>
      <c r="M267" s="7">
        <f>INDEX('Saturation Data'!N:N,MATCH('Intensity Data'!$B267,'Saturation Data'!$C:$C,0))*INDEX('UEC Data'!N:N,MATCH('Intensity Data'!$B267,'UEC Data'!$C:$C,0))</f>
        <v>0</v>
      </c>
      <c r="N267" s="7">
        <f>INDEX('Saturation Data'!O:O,MATCH('Intensity Data'!$B267,'Saturation Data'!$C:$C,0))*INDEX('UEC Data'!O:O,MATCH('Intensity Data'!$B267,'UEC Data'!$C:$C,0))</f>
        <v>0</v>
      </c>
      <c r="O267" s="7">
        <f>INDEX('Saturation Data'!P:P,MATCH('Intensity Data'!$B267,'Saturation Data'!$C:$C,0))*INDEX('UEC Data'!P:P,MATCH('Intensity Data'!$B267,'UEC Data'!$C:$C,0))</f>
        <v>1.036279546754143E-2</v>
      </c>
      <c r="P267" s="7">
        <f>INDEX('Saturation Data'!Q:Q,MATCH('Intensity Data'!$B267,'Saturation Data'!$C:$C,0))*INDEX('UEC Data'!Q:Q,MATCH('Intensity Data'!$B267,'UEC Data'!$C:$C,0))</f>
        <v>8.380852959013256E-4</v>
      </c>
      <c r="Q267" s="7">
        <f>INDEX('Saturation Data'!R:R,MATCH('Intensity Data'!$B267,'Saturation Data'!$C:$C,0))*INDEX('UEC Data'!R:R,MATCH('Intensity Data'!$B267,'UEC Data'!$C:$C,0))</f>
        <v>9.2042013303696366E-3</v>
      </c>
      <c r="R267" s="7">
        <f>INDEX('Saturation Data'!S:S,MATCH('Intensity Data'!$B267,'Saturation Data'!$C:$C,0))*INDEX('UEC Data'!S:S,MATCH('Intensity Data'!$B267,'UEC Data'!$C:$C,0))</f>
        <v>0</v>
      </c>
      <c r="S267" s="7">
        <f>INDEX('Saturation Data'!T:T,MATCH('Intensity Data'!$B267,'Saturation Data'!$C:$C,0))*INDEX('UEC Data'!T:T,MATCH('Intensity Data'!$B267,'UEC Data'!$C:$C,0))</f>
        <v>0</v>
      </c>
      <c r="T267" s="7">
        <f>INDEX('Saturation Data'!U:U,MATCH('Intensity Data'!$B267,'Saturation Data'!$C:$C,0))*INDEX('UEC Data'!U:U,MATCH('Intensity Data'!$B267,'UEC Data'!$C:$C,0))</f>
        <v>0</v>
      </c>
      <c r="U267" s="7">
        <f>INDEX('Saturation Data'!V:V,MATCH('Intensity Data'!$B267,'Saturation Data'!$C:$C,0))*INDEX('UEC Data'!V:V,MATCH('Intensity Data'!$B267,'UEC Data'!$C:$C,0))</f>
        <v>4.1036341036599359E-4</v>
      </c>
      <c r="V267" t="str">
        <f t="shared" si="70"/>
        <v>Miscellaneous</v>
      </c>
    </row>
    <row r="268" spans="1:22" x14ac:dyDescent="0.2">
      <c r="A268" t="str">
        <f t="shared" si="68"/>
        <v/>
      </c>
      <c r="B268" t="str">
        <f t="shared" si="69"/>
        <v>WY2019 CPAMiscellaneous_Pool Heater</v>
      </c>
      <c r="C268" t="s">
        <v>115</v>
      </c>
      <c r="D268" t="s">
        <v>120</v>
      </c>
      <c r="E268" s="4" t="s">
        <v>107</v>
      </c>
      <c r="F268" s="4" t="s">
        <v>45</v>
      </c>
      <c r="G268" s="4" t="s">
        <v>48</v>
      </c>
      <c r="H268" s="7">
        <f>INDEX('Saturation Data'!I:I,MATCH('Intensity Data'!$B268,'Saturation Data'!$C:$C,0))*INDEX('UEC Data'!I:I,MATCH('Intensity Data'!$B268,'UEC Data'!$C:$C,0))</f>
        <v>0</v>
      </c>
      <c r="I268" s="7">
        <f>INDEX('Saturation Data'!J:J,MATCH('Intensity Data'!$B268,'Saturation Data'!$C:$C,0))*INDEX('UEC Data'!J:J,MATCH('Intensity Data'!$B268,'UEC Data'!$C:$C,0))</f>
        <v>0</v>
      </c>
      <c r="J268" s="7">
        <f>INDEX('Saturation Data'!K:K,MATCH('Intensity Data'!$B268,'Saturation Data'!$C:$C,0))*INDEX('UEC Data'!K:K,MATCH('Intensity Data'!$B268,'UEC Data'!$C:$C,0))</f>
        <v>0</v>
      </c>
      <c r="K268" s="7">
        <f>INDEX('Saturation Data'!L:L,MATCH('Intensity Data'!$B268,'Saturation Data'!$C:$C,0))*INDEX('UEC Data'!L:L,MATCH('Intensity Data'!$B268,'UEC Data'!$C:$C,0))</f>
        <v>0</v>
      </c>
      <c r="L268" s="7">
        <f>INDEX('Saturation Data'!M:M,MATCH('Intensity Data'!$B268,'Saturation Data'!$C:$C,0))*INDEX('UEC Data'!M:M,MATCH('Intensity Data'!$B268,'UEC Data'!$C:$C,0))</f>
        <v>0</v>
      </c>
      <c r="M268" s="7">
        <f>INDEX('Saturation Data'!N:N,MATCH('Intensity Data'!$B268,'Saturation Data'!$C:$C,0))*INDEX('UEC Data'!N:N,MATCH('Intensity Data'!$B268,'UEC Data'!$C:$C,0))</f>
        <v>0</v>
      </c>
      <c r="N268" s="7">
        <f>INDEX('Saturation Data'!O:O,MATCH('Intensity Data'!$B268,'Saturation Data'!$C:$C,0))*INDEX('UEC Data'!O:O,MATCH('Intensity Data'!$B268,'UEC Data'!$C:$C,0))</f>
        <v>0</v>
      </c>
      <c r="O268" s="7">
        <f>INDEX('Saturation Data'!P:P,MATCH('Intensity Data'!$B268,'Saturation Data'!$C:$C,0))*INDEX('UEC Data'!P:P,MATCH('Intensity Data'!$B268,'UEC Data'!$C:$C,0))</f>
        <v>5.3845822171667774E-3</v>
      </c>
      <c r="P268" s="7">
        <f>INDEX('Saturation Data'!Q:Q,MATCH('Intensity Data'!$B268,'Saturation Data'!$C:$C,0))*INDEX('UEC Data'!Q:Q,MATCH('Intensity Data'!$B268,'UEC Data'!$C:$C,0))</f>
        <v>9.0523479937917913E-5</v>
      </c>
      <c r="Q268" s="7">
        <f>INDEX('Saturation Data'!R:R,MATCH('Intensity Data'!$B268,'Saturation Data'!$C:$C,0))*INDEX('UEC Data'!R:R,MATCH('Intensity Data'!$B268,'UEC Data'!$C:$C,0))</f>
        <v>4.2382888096846004E-3</v>
      </c>
      <c r="R268" s="7">
        <f>INDEX('Saturation Data'!S:S,MATCH('Intensity Data'!$B268,'Saturation Data'!$C:$C,0))*INDEX('UEC Data'!S:S,MATCH('Intensity Data'!$B268,'UEC Data'!$C:$C,0))</f>
        <v>0</v>
      </c>
      <c r="S268" s="7">
        <f>INDEX('Saturation Data'!T:T,MATCH('Intensity Data'!$B268,'Saturation Data'!$C:$C,0))*INDEX('UEC Data'!T:T,MATCH('Intensity Data'!$B268,'UEC Data'!$C:$C,0))</f>
        <v>0</v>
      </c>
      <c r="T268" s="7">
        <f>INDEX('Saturation Data'!U:U,MATCH('Intensity Data'!$B268,'Saturation Data'!$C:$C,0))*INDEX('UEC Data'!U:U,MATCH('Intensity Data'!$B268,'UEC Data'!$C:$C,0))</f>
        <v>0</v>
      </c>
      <c r="U268" s="7">
        <f>INDEX('Saturation Data'!V:V,MATCH('Intensity Data'!$B268,'Saturation Data'!$C:$C,0))*INDEX('UEC Data'!V:V,MATCH('Intensity Data'!$B268,'UEC Data'!$C:$C,0))</f>
        <v>1.3297282792285831E-4</v>
      </c>
      <c r="V268" t="str">
        <f t="shared" si="70"/>
        <v>Miscellaneous</v>
      </c>
    </row>
    <row r="269" spans="1:22" x14ac:dyDescent="0.2">
      <c r="A269" t="str">
        <f t="shared" si="68"/>
        <v/>
      </c>
      <c r="B269" t="str">
        <f t="shared" si="69"/>
        <v>WY2019 CPAMiscellaneous_Clothes Washer</v>
      </c>
      <c r="C269" t="s">
        <v>115</v>
      </c>
      <c r="D269" t="s">
        <v>120</v>
      </c>
      <c r="E269" s="4" t="s">
        <v>108</v>
      </c>
      <c r="F269" s="4" t="s">
        <v>45</v>
      </c>
      <c r="G269" s="4" t="s">
        <v>49</v>
      </c>
      <c r="H269" s="7">
        <f>INDEX('Saturation Data'!I:I,MATCH('Intensity Data'!$B269,'Saturation Data'!$C:$C,0))*INDEX('UEC Data'!I:I,MATCH('Intensity Data'!$B269,'UEC Data'!$C:$C,0))</f>
        <v>0</v>
      </c>
      <c r="I269" s="7">
        <f>INDEX('Saturation Data'!J:J,MATCH('Intensity Data'!$B269,'Saturation Data'!$C:$C,0))*INDEX('UEC Data'!J:J,MATCH('Intensity Data'!$B269,'UEC Data'!$C:$C,0))</f>
        <v>0</v>
      </c>
      <c r="J269" s="7">
        <f>INDEX('Saturation Data'!K:K,MATCH('Intensity Data'!$B269,'Saturation Data'!$C:$C,0))*INDEX('UEC Data'!K:K,MATCH('Intensity Data'!$B269,'UEC Data'!$C:$C,0))</f>
        <v>1.175454606255018E-4</v>
      </c>
      <c r="K269" s="7">
        <f>INDEX('Saturation Data'!L:L,MATCH('Intensity Data'!$B269,'Saturation Data'!$C:$C,0))*INDEX('UEC Data'!L:L,MATCH('Intensity Data'!$B269,'UEC Data'!$C:$C,0))</f>
        <v>0</v>
      </c>
      <c r="L269" s="7">
        <f>INDEX('Saturation Data'!M:M,MATCH('Intensity Data'!$B269,'Saturation Data'!$C:$C,0))*INDEX('UEC Data'!M:M,MATCH('Intensity Data'!$B269,'UEC Data'!$C:$C,0))</f>
        <v>0</v>
      </c>
      <c r="M269" s="7">
        <f>INDEX('Saturation Data'!N:N,MATCH('Intensity Data'!$B269,'Saturation Data'!$C:$C,0))*INDEX('UEC Data'!N:N,MATCH('Intensity Data'!$B269,'UEC Data'!$C:$C,0))</f>
        <v>0</v>
      </c>
      <c r="N269" s="7">
        <f>INDEX('Saturation Data'!O:O,MATCH('Intensity Data'!$B269,'Saturation Data'!$C:$C,0))*INDEX('UEC Data'!O:O,MATCH('Intensity Data'!$B269,'UEC Data'!$C:$C,0))</f>
        <v>1.9754400792976592E-2</v>
      </c>
      <c r="O269" s="7">
        <f>INDEX('Saturation Data'!P:P,MATCH('Intensity Data'!$B269,'Saturation Data'!$C:$C,0))*INDEX('UEC Data'!P:P,MATCH('Intensity Data'!$B269,'UEC Data'!$C:$C,0))</f>
        <v>5.4281222399427673E-4</v>
      </c>
      <c r="P269" s="7">
        <f>INDEX('Saturation Data'!Q:Q,MATCH('Intensity Data'!$B269,'Saturation Data'!$C:$C,0))*INDEX('UEC Data'!Q:Q,MATCH('Intensity Data'!$B269,'UEC Data'!$C:$C,0))</f>
        <v>6.6068951366354703E-4</v>
      </c>
      <c r="Q269" s="7">
        <f>INDEX('Saturation Data'!R:R,MATCH('Intensity Data'!$B269,'Saturation Data'!$C:$C,0))*INDEX('UEC Data'!R:R,MATCH('Intensity Data'!$B269,'UEC Data'!$C:$C,0))</f>
        <v>1.2793415605984949E-2</v>
      </c>
      <c r="R269" s="7">
        <f>INDEX('Saturation Data'!S:S,MATCH('Intensity Data'!$B269,'Saturation Data'!$C:$C,0))*INDEX('UEC Data'!S:S,MATCH('Intensity Data'!$B269,'UEC Data'!$C:$C,0))</f>
        <v>0</v>
      </c>
      <c r="S269" s="7">
        <f>INDEX('Saturation Data'!T:T,MATCH('Intensity Data'!$B269,'Saturation Data'!$C:$C,0))*INDEX('UEC Data'!T:T,MATCH('Intensity Data'!$B269,'UEC Data'!$C:$C,0))</f>
        <v>0</v>
      </c>
      <c r="T269" s="7">
        <f>INDEX('Saturation Data'!U:U,MATCH('Intensity Data'!$B269,'Saturation Data'!$C:$C,0))*INDEX('UEC Data'!U:U,MATCH('Intensity Data'!$B269,'UEC Data'!$C:$C,0))</f>
        <v>0</v>
      </c>
      <c r="U269" s="7">
        <f>INDEX('Saturation Data'!V:V,MATCH('Intensity Data'!$B269,'Saturation Data'!$C:$C,0))*INDEX('UEC Data'!V:V,MATCH('Intensity Data'!$B269,'UEC Data'!$C:$C,0))</f>
        <v>1.941015813158552E-4</v>
      </c>
      <c r="V269" t="str">
        <f t="shared" si="70"/>
        <v>Miscellaneous</v>
      </c>
    </row>
    <row r="270" spans="1:22" x14ac:dyDescent="0.2">
      <c r="A270" t="str">
        <f t="shared" si="68"/>
        <v/>
      </c>
      <c r="B270" t="str">
        <f t="shared" si="69"/>
        <v>WY2019 CPAMiscellaneous_Clothes Dryer</v>
      </c>
      <c r="C270" t="s">
        <v>115</v>
      </c>
      <c r="D270" t="s">
        <v>120</v>
      </c>
      <c r="E270" s="4" t="s">
        <v>109</v>
      </c>
      <c r="F270" s="4" t="s">
        <v>45</v>
      </c>
      <c r="G270" s="4" t="s">
        <v>50</v>
      </c>
      <c r="H270" s="7">
        <f>INDEX('Saturation Data'!I:I,MATCH('Intensity Data'!$B270,'Saturation Data'!$C:$C,0))*INDEX('UEC Data'!I:I,MATCH('Intensity Data'!$B270,'UEC Data'!$C:$C,0))</f>
        <v>0</v>
      </c>
      <c r="I270" s="7">
        <f>INDEX('Saturation Data'!J:J,MATCH('Intensity Data'!$B270,'Saturation Data'!$C:$C,0))*INDEX('UEC Data'!J:J,MATCH('Intensity Data'!$B270,'UEC Data'!$C:$C,0))</f>
        <v>0</v>
      </c>
      <c r="J270" s="7">
        <f>INDEX('Saturation Data'!K:K,MATCH('Intensity Data'!$B270,'Saturation Data'!$C:$C,0))*INDEX('UEC Data'!K:K,MATCH('Intensity Data'!$B270,'UEC Data'!$C:$C,0))</f>
        <v>2.1802263983135221E-4</v>
      </c>
      <c r="K270" s="7">
        <f>INDEX('Saturation Data'!L:L,MATCH('Intensity Data'!$B270,'Saturation Data'!$C:$C,0))*INDEX('UEC Data'!L:L,MATCH('Intensity Data'!$B270,'UEC Data'!$C:$C,0))</f>
        <v>0</v>
      </c>
      <c r="L270" s="7">
        <f>INDEX('Saturation Data'!M:M,MATCH('Intensity Data'!$B270,'Saturation Data'!$C:$C,0))*INDEX('UEC Data'!M:M,MATCH('Intensity Data'!$B270,'UEC Data'!$C:$C,0))</f>
        <v>0</v>
      </c>
      <c r="M270" s="7">
        <f>INDEX('Saturation Data'!N:N,MATCH('Intensity Data'!$B270,'Saturation Data'!$C:$C,0))*INDEX('UEC Data'!N:N,MATCH('Intensity Data'!$B270,'UEC Data'!$C:$C,0))</f>
        <v>0</v>
      </c>
      <c r="N270" s="7">
        <f>INDEX('Saturation Data'!O:O,MATCH('Intensity Data'!$B270,'Saturation Data'!$C:$C,0))*INDEX('UEC Data'!O:O,MATCH('Intensity Data'!$B270,'UEC Data'!$C:$C,0))</f>
        <v>5.9031672134588334E-2</v>
      </c>
      <c r="O270" s="7">
        <f>INDEX('Saturation Data'!P:P,MATCH('Intensity Data'!$B270,'Saturation Data'!$C:$C,0))*INDEX('UEC Data'!P:P,MATCH('Intensity Data'!$B270,'UEC Data'!$C:$C,0))</f>
        <v>1.2920663787045303E-3</v>
      </c>
      <c r="P270" s="7">
        <f>INDEX('Saturation Data'!Q:Q,MATCH('Intensity Data'!$B270,'Saturation Data'!$C:$C,0))*INDEX('UEC Data'!Q:Q,MATCH('Intensity Data'!$B270,'UEC Data'!$C:$C,0))</f>
        <v>1.5726519588776194E-3</v>
      </c>
      <c r="Q270" s="7">
        <f>INDEX('Saturation Data'!R:R,MATCH('Intensity Data'!$B270,'Saturation Data'!$C:$C,0))*INDEX('UEC Data'!R:R,MATCH('Intensity Data'!$B270,'UEC Data'!$C:$C,0))</f>
        <v>1.6114574186496099E-2</v>
      </c>
      <c r="R270" s="7">
        <f>INDEX('Saturation Data'!S:S,MATCH('Intensity Data'!$B270,'Saturation Data'!$C:$C,0))*INDEX('UEC Data'!S:S,MATCH('Intensity Data'!$B270,'UEC Data'!$C:$C,0))</f>
        <v>0</v>
      </c>
      <c r="S270" s="7">
        <f>INDEX('Saturation Data'!T:T,MATCH('Intensity Data'!$B270,'Saturation Data'!$C:$C,0))*INDEX('UEC Data'!T:T,MATCH('Intensity Data'!$B270,'UEC Data'!$C:$C,0))</f>
        <v>0</v>
      </c>
      <c r="T270" s="7">
        <f>INDEX('Saturation Data'!U:U,MATCH('Intensity Data'!$B270,'Saturation Data'!$C:$C,0))*INDEX('UEC Data'!U:U,MATCH('Intensity Data'!$B270,'UEC Data'!$C:$C,0))</f>
        <v>0</v>
      </c>
      <c r="U270" s="7">
        <f>INDEX('Saturation Data'!V:V,MATCH('Intensity Data'!$B270,'Saturation Data'!$C:$C,0))*INDEX('UEC Data'!V:V,MATCH('Intensity Data'!$B270,'UEC Data'!$C:$C,0))</f>
        <v>4.2002157080490808E-4</v>
      </c>
      <c r="V270" t="str">
        <f t="shared" si="70"/>
        <v>Miscellaneous</v>
      </c>
    </row>
    <row r="271" spans="1:22" x14ac:dyDescent="0.2">
      <c r="A271" t="str">
        <f t="shared" si="68"/>
        <v/>
      </c>
      <c r="B271" t="str">
        <f t="shared" si="69"/>
        <v>WY2019 CPAMiscellaneous_Other Miscellaneous</v>
      </c>
      <c r="C271" t="s">
        <v>115</v>
      </c>
      <c r="D271" t="s">
        <v>120</v>
      </c>
      <c r="E271" s="4" t="s">
        <v>110</v>
      </c>
      <c r="F271" s="4" t="s">
        <v>45</v>
      </c>
      <c r="G271" s="4" t="s">
        <v>51</v>
      </c>
      <c r="H271" s="7">
        <f>INDEX('Saturation Data'!I:I,MATCH('Intensity Data'!$B271,'Saturation Data'!$C:$C,0))*INDEX('UEC Data'!I:I,MATCH('Intensity Data'!$B271,'UEC Data'!$C:$C,0))</f>
        <v>1.2872133370408414</v>
      </c>
      <c r="I271" s="7">
        <f>INDEX('Saturation Data'!J:J,MATCH('Intensity Data'!$B271,'Saturation Data'!$C:$C,0))*INDEX('UEC Data'!J:J,MATCH('Intensity Data'!$B271,'UEC Data'!$C:$C,0))</f>
        <v>1.0125540802961925</v>
      </c>
      <c r="J271" s="7">
        <f>INDEX('Saturation Data'!K:K,MATCH('Intensity Data'!$B271,'Saturation Data'!$C:$C,0))*INDEX('UEC Data'!K:K,MATCH('Intensity Data'!$B271,'UEC Data'!$C:$C,0))</f>
        <v>0.6647826983678059</v>
      </c>
      <c r="K271" s="7">
        <f>INDEX('Saturation Data'!L:L,MATCH('Intensity Data'!$B271,'Saturation Data'!$C:$C,0))*INDEX('UEC Data'!L:L,MATCH('Intensity Data'!$B271,'UEC Data'!$C:$C,0))</f>
        <v>0.51875663638218839</v>
      </c>
      <c r="L271" s="7">
        <f>INDEX('Saturation Data'!M:M,MATCH('Intensity Data'!$B271,'Saturation Data'!$C:$C,0))*INDEX('UEC Data'!M:M,MATCH('Intensity Data'!$B271,'UEC Data'!$C:$C,0))</f>
        <v>2.0703411152873148</v>
      </c>
      <c r="M271" s="7">
        <f>INDEX('Saturation Data'!N:N,MATCH('Intensity Data'!$B271,'Saturation Data'!$C:$C,0))*INDEX('UEC Data'!N:N,MATCH('Intensity Data'!$B271,'UEC Data'!$C:$C,0))</f>
        <v>0.47035782376509083</v>
      </c>
      <c r="N271" s="7">
        <f>INDEX('Saturation Data'!O:O,MATCH('Intensity Data'!$B271,'Saturation Data'!$C:$C,0))*INDEX('UEC Data'!O:O,MATCH('Intensity Data'!$B271,'UEC Data'!$C:$C,0))</f>
        <v>4.0870198891427716</v>
      </c>
      <c r="O271" s="7">
        <f>INDEX('Saturation Data'!P:P,MATCH('Intensity Data'!$B271,'Saturation Data'!$C:$C,0))*INDEX('UEC Data'!P:P,MATCH('Intensity Data'!$B271,'UEC Data'!$C:$C,0))</f>
        <v>0.33353778740443857</v>
      </c>
      <c r="P271" s="7">
        <f>INDEX('Saturation Data'!Q:Q,MATCH('Intensity Data'!$B271,'Saturation Data'!$C:$C,0))*INDEX('UEC Data'!Q:Q,MATCH('Intensity Data'!$B271,'UEC Data'!$C:$C,0))</f>
        <v>0.21083207034562298</v>
      </c>
      <c r="Q271" s="7">
        <f>INDEX('Saturation Data'!R:R,MATCH('Intensity Data'!$B271,'Saturation Data'!$C:$C,0))*INDEX('UEC Data'!R:R,MATCH('Intensity Data'!$B271,'UEC Data'!$C:$C,0))</f>
        <v>0.55530826688979495</v>
      </c>
      <c r="R271" s="7">
        <f>INDEX('Saturation Data'!S:S,MATCH('Intensity Data'!$B271,'Saturation Data'!$C:$C,0))*INDEX('UEC Data'!S:S,MATCH('Intensity Data'!$B271,'UEC Data'!$C:$C,0))</f>
        <v>0.34487831475148634</v>
      </c>
      <c r="S271" s="7">
        <f>INDEX('Saturation Data'!T:T,MATCH('Intensity Data'!$B271,'Saturation Data'!$C:$C,0))*INDEX('UEC Data'!T:T,MATCH('Intensity Data'!$B271,'UEC Data'!$C:$C,0))</f>
        <v>0.27839989111571473</v>
      </c>
      <c r="T271" s="7">
        <f>INDEX('Saturation Data'!U:U,MATCH('Intensity Data'!$B271,'Saturation Data'!$C:$C,0))*INDEX('UEC Data'!U:U,MATCH('Intensity Data'!$B271,'UEC Data'!$C:$C,0))</f>
        <v>18.389281199746843</v>
      </c>
      <c r="U271" s="7">
        <f>INDEX('Saturation Data'!V:V,MATCH('Intensity Data'!$B271,'Saturation Data'!$C:$C,0))*INDEX('UEC Data'!V:V,MATCH('Intensity Data'!$B271,'UEC Data'!$C:$C,0))</f>
        <v>0.5259442513092597</v>
      </c>
      <c r="V271" t="str">
        <f t="shared" si="70"/>
        <v>Miscellaneous</v>
      </c>
    </row>
    <row r="272" spans="1:22" x14ac:dyDescent="0.2">
      <c r="A272">
        <f t="shared" si="68"/>
        <v>1</v>
      </c>
      <c r="B272" t="str">
        <f t="shared" si="69"/>
        <v>WA2019 CPACooling_Air-Cooled Chiller</v>
      </c>
      <c r="C272" t="s">
        <v>116</v>
      </c>
      <c r="D272" t="s">
        <v>120</v>
      </c>
      <c r="E272" s="4" t="s">
        <v>66</v>
      </c>
      <c r="F272" s="4" t="s">
        <v>3</v>
      </c>
      <c r="G272" s="4" t="s">
        <v>4</v>
      </c>
      <c r="H272" s="7">
        <f>INDEX('Saturation Data'!I:I,MATCH('Intensity Data'!$B272,'Saturation Data'!$C:$C,0))*INDEX('UEC Data'!I:I,MATCH('Intensity Data'!$B272,'UEC Data'!$C:$C,0))</f>
        <v>0.42305044198435482</v>
      </c>
      <c r="I272" s="7">
        <f>INDEX('Saturation Data'!J:J,MATCH('Intensity Data'!$B272,'Saturation Data'!$C:$C,0))*INDEX('UEC Data'!J:J,MATCH('Intensity Data'!$B272,'UEC Data'!$C:$C,0))</f>
        <v>0</v>
      </c>
      <c r="J272" s="7">
        <f>INDEX('Saturation Data'!K:K,MATCH('Intensity Data'!$B272,'Saturation Data'!$C:$C,0))*INDEX('UEC Data'!K:K,MATCH('Intensity Data'!$B272,'UEC Data'!$C:$C,0))</f>
        <v>3.1829192587471106E-2</v>
      </c>
      <c r="K272" s="7">
        <f>INDEX('Saturation Data'!L:L,MATCH('Intensity Data'!$B272,'Saturation Data'!$C:$C,0))*INDEX('UEC Data'!L:L,MATCH('Intensity Data'!$B272,'UEC Data'!$C:$C,0))</f>
        <v>0</v>
      </c>
      <c r="L272" s="7">
        <f>INDEX('Saturation Data'!M:M,MATCH('Intensity Data'!$B272,'Saturation Data'!$C:$C,0))*INDEX('UEC Data'!M:M,MATCH('Intensity Data'!$B272,'UEC Data'!$C:$C,0))</f>
        <v>0</v>
      </c>
      <c r="M272" s="7">
        <f>INDEX('Saturation Data'!N:N,MATCH('Intensity Data'!$B272,'Saturation Data'!$C:$C,0))*INDEX('UEC Data'!N:N,MATCH('Intensity Data'!$B272,'UEC Data'!$C:$C,0))</f>
        <v>2.0532570245851881E-2</v>
      </c>
      <c r="N272" s="7">
        <f>INDEX('Saturation Data'!O:O,MATCH('Intensity Data'!$B272,'Saturation Data'!$C:$C,0))*INDEX('UEC Data'!O:O,MATCH('Intensity Data'!$B272,'UEC Data'!$C:$C,0))</f>
        <v>0.93414156804335469</v>
      </c>
      <c r="O272" s="7">
        <f>INDEX('Saturation Data'!P:P,MATCH('Intensity Data'!$B272,'Saturation Data'!$C:$C,0))*INDEX('UEC Data'!P:P,MATCH('Intensity Data'!$B272,'UEC Data'!$C:$C,0))</f>
        <v>1.2104839442084709</v>
      </c>
      <c r="P272" s="7">
        <f>INDEX('Saturation Data'!Q:Q,MATCH('Intensity Data'!$B272,'Saturation Data'!$C:$C,0))*INDEX('UEC Data'!Q:Q,MATCH('Intensity Data'!$B272,'UEC Data'!$C:$C,0))</f>
        <v>0.43376505787317288</v>
      </c>
      <c r="Q272" s="7">
        <f>INDEX('Saturation Data'!R:R,MATCH('Intensity Data'!$B272,'Saturation Data'!$C:$C,0))*INDEX('UEC Data'!R:R,MATCH('Intensity Data'!$B272,'UEC Data'!$C:$C,0))</f>
        <v>9.8263467202405284E-3</v>
      </c>
      <c r="R272" s="7">
        <f>INDEX('Saturation Data'!S:S,MATCH('Intensity Data'!$B272,'Saturation Data'!$C:$C,0))*INDEX('UEC Data'!S:S,MATCH('Intensity Data'!$B272,'UEC Data'!$C:$C,0))</f>
        <v>0</v>
      </c>
      <c r="S272" s="7">
        <f>INDEX('Saturation Data'!T:T,MATCH('Intensity Data'!$B272,'Saturation Data'!$C:$C,0))*INDEX('UEC Data'!T:T,MATCH('Intensity Data'!$B272,'UEC Data'!$C:$C,0))</f>
        <v>0.18784726191569112</v>
      </c>
      <c r="T272" s="7">
        <f>INDEX('Saturation Data'!U:U,MATCH('Intensity Data'!$B272,'Saturation Data'!$C:$C,0))*INDEX('UEC Data'!U:U,MATCH('Intensity Data'!$B272,'UEC Data'!$C:$C,0))</f>
        <v>5.2921512041472534</v>
      </c>
      <c r="U272" s="7">
        <f>INDEX('Saturation Data'!V:V,MATCH('Intensity Data'!$B272,'Saturation Data'!$C:$C,0))*INDEX('UEC Data'!V:V,MATCH('Intensity Data'!$B272,'UEC Data'!$C:$C,0))</f>
        <v>0.15801141927852574</v>
      </c>
      <c r="V272" t="str">
        <f t="shared" si="70"/>
        <v>HVAC</v>
      </c>
    </row>
    <row r="273" spans="1:22" x14ac:dyDescent="0.2">
      <c r="A273" t="str">
        <f t="shared" si="68"/>
        <v/>
      </c>
      <c r="B273" t="str">
        <f t="shared" si="69"/>
        <v>WA2019 CPACooling_Water-Cooled Chiller</v>
      </c>
      <c r="C273" t="s">
        <v>116</v>
      </c>
      <c r="D273" t="s">
        <v>120</v>
      </c>
      <c r="E273" s="4" t="s">
        <v>67</v>
      </c>
      <c r="F273" s="4" t="s">
        <v>3</v>
      </c>
      <c r="G273" s="4" t="s">
        <v>5</v>
      </c>
      <c r="H273" s="7">
        <f>INDEX('Saturation Data'!I:I,MATCH('Intensity Data'!$B273,'Saturation Data'!$C:$C,0))*INDEX('UEC Data'!I:I,MATCH('Intensity Data'!$B273,'UEC Data'!$C:$C,0))</f>
        <v>0.28481212068468159</v>
      </c>
      <c r="I273" s="7">
        <f>INDEX('Saturation Data'!J:J,MATCH('Intensity Data'!$B273,'Saturation Data'!$C:$C,0))*INDEX('UEC Data'!J:J,MATCH('Intensity Data'!$B273,'UEC Data'!$C:$C,0))</f>
        <v>0</v>
      </c>
      <c r="J273" s="7">
        <f>INDEX('Saturation Data'!K:K,MATCH('Intensity Data'!$B273,'Saturation Data'!$C:$C,0))*INDEX('UEC Data'!K:K,MATCH('Intensity Data'!$B273,'UEC Data'!$C:$C,0))</f>
        <v>2.1307962806323636E-2</v>
      </c>
      <c r="K273" s="7">
        <f>INDEX('Saturation Data'!L:L,MATCH('Intensity Data'!$B273,'Saturation Data'!$C:$C,0))*INDEX('UEC Data'!L:L,MATCH('Intensity Data'!$B273,'UEC Data'!$C:$C,0))</f>
        <v>0</v>
      </c>
      <c r="L273" s="7">
        <f>INDEX('Saturation Data'!M:M,MATCH('Intensity Data'!$B273,'Saturation Data'!$C:$C,0))*INDEX('UEC Data'!M:M,MATCH('Intensity Data'!$B273,'UEC Data'!$C:$C,0))</f>
        <v>0</v>
      </c>
      <c r="M273" s="7">
        <f>INDEX('Saturation Data'!N:N,MATCH('Intensity Data'!$B273,'Saturation Data'!$C:$C,0))*INDEX('UEC Data'!N:N,MATCH('Intensity Data'!$B273,'UEC Data'!$C:$C,0))</f>
        <v>1.3745470982793788E-2</v>
      </c>
      <c r="N273" s="7">
        <f>INDEX('Saturation Data'!O:O,MATCH('Intensity Data'!$B273,'Saturation Data'!$C:$C,0))*INDEX('UEC Data'!O:O,MATCH('Intensity Data'!$B273,'UEC Data'!$C:$C,0))</f>
        <v>4.756123549967552</v>
      </c>
      <c r="O273" s="7">
        <f>INDEX('Saturation Data'!P:P,MATCH('Intensity Data'!$B273,'Saturation Data'!$C:$C,0))*INDEX('UEC Data'!P:P,MATCH('Intensity Data'!$B273,'UEC Data'!$C:$C,0))</f>
        <v>0</v>
      </c>
      <c r="P273" s="7">
        <f>INDEX('Saturation Data'!Q:Q,MATCH('Intensity Data'!$B273,'Saturation Data'!$C:$C,0))*INDEX('UEC Data'!Q:Q,MATCH('Intensity Data'!$B273,'UEC Data'!$C:$C,0))</f>
        <v>0</v>
      </c>
      <c r="Q273" s="7">
        <f>INDEX('Saturation Data'!R:R,MATCH('Intensity Data'!$B273,'Saturation Data'!$C:$C,0))*INDEX('UEC Data'!R:R,MATCH('Intensity Data'!$B273,'UEC Data'!$C:$C,0))</f>
        <v>4.530568907390338E-2</v>
      </c>
      <c r="R273" s="7">
        <f>INDEX('Saturation Data'!S:S,MATCH('Intensity Data'!$B273,'Saturation Data'!$C:$C,0))*INDEX('UEC Data'!S:S,MATCH('Intensity Data'!$B273,'UEC Data'!$C:$C,0))</f>
        <v>0</v>
      </c>
      <c r="S273" s="7">
        <f>INDEX('Saturation Data'!T:T,MATCH('Intensity Data'!$B273,'Saturation Data'!$C:$C,0))*INDEX('UEC Data'!T:T,MATCH('Intensity Data'!$B273,'UEC Data'!$C:$C,0))</f>
        <v>2.1984315708701043E-2</v>
      </c>
      <c r="T273" s="7">
        <f>INDEX('Saturation Data'!U:U,MATCH('Intensity Data'!$B273,'Saturation Data'!$C:$C,0))*INDEX('UEC Data'!U:U,MATCH('Intensity Data'!$B273,'UEC Data'!$C:$C,0))</f>
        <v>3.5628583683004691</v>
      </c>
      <c r="U273" s="7">
        <f>INDEX('Saturation Data'!V:V,MATCH('Intensity Data'!$B273,'Saturation Data'!$C:$C,0))*INDEX('UEC Data'!V:V,MATCH('Intensity Data'!$B273,'UEC Data'!$C:$C,0))</f>
        <v>8.8915263931500038E-2</v>
      </c>
      <c r="V273" t="str">
        <f t="shared" si="70"/>
        <v>HVAC</v>
      </c>
    </row>
    <row r="274" spans="1:22" x14ac:dyDescent="0.2">
      <c r="A274" t="str">
        <f t="shared" si="68"/>
        <v/>
      </c>
      <c r="B274" t="str">
        <f t="shared" si="69"/>
        <v>WA2019 CPACooling_RTU</v>
      </c>
      <c r="C274" t="s">
        <v>116</v>
      </c>
      <c r="D274" t="s">
        <v>120</v>
      </c>
      <c r="E274" s="4" t="s">
        <v>68</v>
      </c>
      <c r="F274" s="4" t="s">
        <v>3</v>
      </c>
      <c r="G274" s="4" t="s">
        <v>6</v>
      </c>
      <c r="H274" s="7">
        <f>INDEX('Saturation Data'!I:I,MATCH('Intensity Data'!$B274,'Saturation Data'!$C:$C,0))*INDEX('UEC Data'!I:I,MATCH('Intensity Data'!$B274,'UEC Data'!$C:$C,0))</f>
        <v>1.4340299414897388</v>
      </c>
      <c r="I274" s="7">
        <f>INDEX('Saturation Data'!J:J,MATCH('Intensity Data'!$B274,'Saturation Data'!$C:$C,0))*INDEX('UEC Data'!J:J,MATCH('Intensity Data'!$B274,'UEC Data'!$C:$C,0))</f>
        <v>2.3653027824208706</v>
      </c>
      <c r="J274" s="7">
        <f>INDEX('Saturation Data'!K:K,MATCH('Intensity Data'!$B274,'Saturation Data'!$C:$C,0))*INDEX('UEC Data'!K:K,MATCH('Intensity Data'!$B274,'UEC Data'!$C:$C,0))</f>
        <v>2.5365108108240015</v>
      </c>
      <c r="K274" s="7">
        <f>INDEX('Saturation Data'!L:L,MATCH('Intensity Data'!$B274,'Saturation Data'!$C:$C,0))*INDEX('UEC Data'!L:L,MATCH('Intensity Data'!$B274,'UEC Data'!$C:$C,0))</f>
        <v>2.4278865690092961</v>
      </c>
      <c r="L274" s="7">
        <f>INDEX('Saturation Data'!M:M,MATCH('Intensity Data'!$B274,'Saturation Data'!$C:$C,0))*INDEX('UEC Data'!M:M,MATCH('Intensity Data'!$B274,'UEC Data'!$C:$C,0))</f>
        <v>2.9056339524849157</v>
      </c>
      <c r="M274" s="7">
        <f>INDEX('Saturation Data'!N:N,MATCH('Intensity Data'!$B274,'Saturation Data'!$C:$C,0))*INDEX('UEC Data'!N:N,MATCH('Intensity Data'!$B274,'UEC Data'!$C:$C,0))</f>
        <v>3.2328075992057657</v>
      </c>
      <c r="N274" s="7">
        <f>INDEX('Saturation Data'!O:O,MATCH('Intensity Data'!$B274,'Saturation Data'!$C:$C,0))*INDEX('UEC Data'!O:O,MATCH('Intensity Data'!$B274,'UEC Data'!$C:$C,0))</f>
        <v>0.611110563044721</v>
      </c>
      <c r="O274" s="7">
        <f>INDEX('Saturation Data'!P:P,MATCH('Intensity Data'!$B274,'Saturation Data'!$C:$C,0))*INDEX('UEC Data'!P:P,MATCH('Intensity Data'!$B274,'UEC Data'!$C:$C,0))</f>
        <v>1.1633086133682791</v>
      </c>
      <c r="P274" s="7">
        <f>INDEX('Saturation Data'!Q:Q,MATCH('Intensity Data'!$B274,'Saturation Data'!$C:$C,0))*INDEX('UEC Data'!Q:Q,MATCH('Intensity Data'!$B274,'UEC Data'!$C:$C,0))</f>
        <v>0.41686024041567027</v>
      </c>
      <c r="Q274" s="7">
        <f>INDEX('Saturation Data'!R:R,MATCH('Intensity Data'!$B274,'Saturation Data'!$C:$C,0))*INDEX('UEC Data'!R:R,MATCH('Intensity Data'!$B274,'UEC Data'!$C:$C,0))</f>
        <v>0.24024557990331583</v>
      </c>
      <c r="R274" s="7">
        <f>INDEX('Saturation Data'!S:S,MATCH('Intensity Data'!$B274,'Saturation Data'!$C:$C,0))*INDEX('UEC Data'!S:S,MATCH('Intensity Data'!$B274,'UEC Data'!$C:$C,0))</f>
        <v>0.28458885139897339</v>
      </c>
      <c r="S274" s="7">
        <f>INDEX('Saturation Data'!T:T,MATCH('Intensity Data'!$B274,'Saturation Data'!$C:$C,0))*INDEX('UEC Data'!T:T,MATCH('Intensity Data'!$B274,'UEC Data'!$C:$C,0))</f>
        <v>0.2745412681213561</v>
      </c>
      <c r="T274" s="7">
        <f>INDEX('Saturation Data'!U:U,MATCH('Intensity Data'!$B274,'Saturation Data'!$C:$C,0))*INDEX('UEC Data'!U:U,MATCH('Intensity Data'!$B274,'UEC Data'!$C:$C,0))</f>
        <v>17.939003316107623</v>
      </c>
      <c r="U274" s="7">
        <f>INDEX('Saturation Data'!V:V,MATCH('Intensity Data'!$B274,'Saturation Data'!$C:$C,0))*INDEX('UEC Data'!V:V,MATCH('Intensity Data'!$B274,'UEC Data'!$C:$C,0))</f>
        <v>1.0577601304018425</v>
      </c>
      <c r="V274" t="str">
        <f t="shared" si="70"/>
        <v>HVAC</v>
      </c>
    </row>
    <row r="275" spans="1:22" x14ac:dyDescent="0.2">
      <c r="A275" t="str">
        <f t="shared" si="68"/>
        <v/>
      </c>
      <c r="B275" t="str">
        <f t="shared" si="69"/>
        <v>WA2019 CPACooling_PTAC</v>
      </c>
      <c r="C275" t="s">
        <v>116</v>
      </c>
      <c r="D275" t="s">
        <v>120</v>
      </c>
      <c r="E275" s="4" t="s">
        <v>69</v>
      </c>
      <c r="F275" s="4" t="s">
        <v>3</v>
      </c>
      <c r="G275" s="4" t="s">
        <v>7</v>
      </c>
      <c r="H275" s="7">
        <f>INDEX('Saturation Data'!I:I,MATCH('Intensity Data'!$B275,'Saturation Data'!$C:$C,0))*INDEX('UEC Data'!I:I,MATCH('Intensity Data'!$B275,'UEC Data'!$C:$C,0))</f>
        <v>8.9251179926819052E-2</v>
      </c>
      <c r="I275" s="7">
        <f>INDEX('Saturation Data'!J:J,MATCH('Intensity Data'!$B275,'Saturation Data'!$C:$C,0))*INDEX('UEC Data'!J:J,MATCH('Intensity Data'!$B275,'UEC Data'!$C:$C,0))</f>
        <v>9.8227790642587617E-2</v>
      </c>
      <c r="J275" s="7">
        <f>INDEX('Saturation Data'!K:K,MATCH('Intensity Data'!$B275,'Saturation Data'!$C:$C,0))*INDEX('UEC Data'!K:K,MATCH('Intensity Data'!$B275,'UEC Data'!$C:$C,0))</f>
        <v>0.13070623991427754</v>
      </c>
      <c r="K275" s="7">
        <f>INDEX('Saturation Data'!L:L,MATCH('Intensity Data'!$B275,'Saturation Data'!$C:$C,0))*INDEX('UEC Data'!L:L,MATCH('Intensity Data'!$B275,'UEC Data'!$C:$C,0))</f>
        <v>8.9945706939520809E-2</v>
      </c>
      <c r="L275" s="7">
        <f>INDEX('Saturation Data'!M:M,MATCH('Intensity Data'!$B275,'Saturation Data'!$C:$C,0))*INDEX('UEC Data'!M:M,MATCH('Intensity Data'!$B275,'UEC Data'!$C:$C,0))</f>
        <v>0.12521738942107993</v>
      </c>
      <c r="M275" s="7">
        <f>INDEX('Saturation Data'!N:N,MATCH('Intensity Data'!$B275,'Saturation Data'!$C:$C,0))*INDEX('UEC Data'!N:N,MATCH('Intensity Data'!$B275,'UEC Data'!$C:$C,0))</f>
        <v>0.11361006975728324</v>
      </c>
      <c r="N275" s="7">
        <f>INDEX('Saturation Data'!O:O,MATCH('Intensity Data'!$B275,'Saturation Data'!$C:$C,0))*INDEX('UEC Data'!O:O,MATCH('Intensity Data'!$B275,'UEC Data'!$C:$C,0))</f>
        <v>2.5242168326777059E-2</v>
      </c>
      <c r="O275" s="7">
        <f>INDEX('Saturation Data'!P:P,MATCH('Intensity Data'!$B275,'Saturation Data'!$C:$C,0))*INDEX('UEC Data'!P:P,MATCH('Intensity Data'!$B275,'UEC Data'!$C:$C,0))</f>
        <v>8.8906807333939866E-2</v>
      </c>
      <c r="P275" s="7">
        <f>INDEX('Saturation Data'!Q:Q,MATCH('Intensity Data'!$B275,'Saturation Data'!$C:$C,0))*INDEX('UEC Data'!Q:Q,MATCH('Intensity Data'!$B275,'UEC Data'!$C:$C,0))</f>
        <v>3.1858883063288122E-2</v>
      </c>
      <c r="Q275" s="7">
        <f>INDEX('Saturation Data'!R:R,MATCH('Intensity Data'!$B275,'Saturation Data'!$C:$C,0))*INDEX('UEC Data'!R:R,MATCH('Intensity Data'!$B275,'UEC Data'!$C:$C,0))</f>
        <v>0.69529638974821295</v>
      </c>
      <c r="R275" s="7">
        <f>INDEX('Saturation Data'!S:S,MATCH('Intensity Data'!$B275,'Saturation Data'!$C:$C,0))*INDEX('UEC Data'!S:S,MATCH('Intensity Data'!$B275,'UEC Data'!$C:$C,0))</f>
        <v>2.1983491672312273E-2</v>
      </c>
      <c r="S275" s="7">
        <f>INDEX('Saturation Data'!T:T,MATCH('Intensity Data'!$B275,'Saturation Data'!$C:$C,0))*INDEX('UEC Data'!T:T,MATCH('Intensity Data'!$B275,'UEC Data'!$C:$C,0))</f>
        <v>1.9469342055637596E-2</v>
      </c>
      <c r="T275" s="7">
        <f>INDEX('Saturation Data'!U:U,MATCH('Intensity Data'!$B275,'Saturation Data'!$C:$C,0))*INDEX('UEC Data'!U:U,MATCH('Intensity Data'!$B275,'UEC Data'!$C:$C,0))</f>
        <v>1.1164879939748327</v>
      </c>
      <c r="U275" s="7">
        <f>INDEX('Saturation Data'!V:V,MATCH('Intensity Data'!$B275,'Saturation Data'!$C:$C,0))*INDEX('UEC Data'!V:V,MATCH('Intensity Data'!$B275,'UEC Data'!$C:$C,0))</f>
        <v>0.11129462260312829</v>
      </c>
      <c r="V275" t="str">
        <f t="shared" si="70"/>
        <v>HVAC</v>
      </c>
    </row>
    <row r="276" spans="1:22" x14ac:dyDescent="0.2">
      <c r="A276" t="str">
        <f t="shared" si="68"/>
        <v/>
      </c>
      <c r="B276" t="str">
        <f t="shared" si="69"/>
        <v>WA2019 CPACooling_PTHP</v>
      </c>
      <c r="C276" t="s">
        <v>116</v>
      </c>
      <c r="D276" t="s">
        <v>120</v>
      </c>
      <c r="E276" s="4" t="s">
        <v>70</v>
      </c>
      <c r="F276" s="4" t="s">
        <v>3</v>
      </c>
      <c r="G276" s="4" t="s">
        <v>8</v>
      </c>
      <c r="H276" s="7">
        <f>INDEX('Saturation Data'!I:I,MATCH('Intensity Data'!$B276,'Saturation Data'!$C:$C,0))*INDEX('UEC Data'!I:I,MATCH('Intensity Data'!$B276,'UEC Data'!$C:$C,0))</f>
        <v>2.4046807426049817E-2</v>
      </c>
      <c r="I276" s="7">
        <f>INDEX('Saturation Data'!J:J,MATCH('Intensity Data'!$B276,'Saturation Data'!$C:$C,0))*INDEX('UEC Data'!J:J,MATCH('Intensity Data'!$B276,'UEC Data'!$C:$C,0))</f>
        <v>2.6461041213725653E-2</v>
      </c>
      <c r="J276" s="7">
        <f>INDEX('Saturation Data'!K:K,MATCH('Intensity Data'!$B276,'Saturation Data'!$C:$C,0))*INDEX('UEC Data'!K:K,MATCH('Intensity Data'!$B276,'UEC Data'!$C:$C,0))</f>
        <v>2.28572114906124E-2</v>
      </c>
      <c r="K276" s="7">
        <f>INDEX('Saturation Data'!L:L,MATCH('Intensity Data'!$B276,'Saturation Data'!$C:$C,0))*INDEX('UEC Data'!L:L,MATCH('Intensity Data'!$B276,'UEC Data'!$C:$C,0))</f>
        <v>2.7141494241186365E-2</v>
      </c>
      <c r="L276" s="7">
        <f>INDEX('Saturation Data'!M:M,MATCH('Intensity Data'!$B276,'Saturation Data'!$C:$C,0))*INDEX('UEC Data'!M:M,MATCH('Intensity Data'!$B276,'UEC Data'!$C:$C,0))</f>
        <v>7.6613476202893577E-2</v>
      </c>
      <c r="M276" s="7">
        <f>INDEX('Saturation Data'!N:N,MATCH('Intensity Data'!$B276,'Saturation Data'!$C:$C,0))*INDEX('UEC Data'!N:N,MATCH('Intensity Data'!$B276,'UEC Data'!$C:$C,0))</f>
        <v>2.6151450898808954E-2</v>
      </c>
      <c r="N276" s="7">
        <f>INDEX('Saturation Data'!O:O,MATCH('Intensity Data'!$B276,'Saturation Data'!$C:$C,0))*INDEX('UEC Data'!O:O,MATCH('Intensity Data'!$B276,'UEC Data'!$C:$C,0))</f>
        <v>0</v>
      </c>
      <c r="O276" s="7">
        <f>INDEX('Saturation Data'!P:P,MATCH('Intensity Data'!$B276,'Saturation Data'!$C:$C,0))*INDEX('UEC Data'!P:P,MATCH('Intensity Data'!$B276,'UEC Data'!$C:$C,0))</f>
        <v>5.2807205897514135E-2</v>
      </c>
      <c r="P276" s="7">
        <f>INDEX('Saturation Data'!Q:Q,MATCH('Intensity Data'!$B276,'Saturation Data'!$C:$C,0))*INDEX('UEC Data'!Q:Q,MATCH('Intensity Data'!$B276,'UEC Data'!$C:$C,0))</f>
        <v>1.8922944688236926E-2</v>
      </c>
      <c r="Q276" s="7">
        <f>INDEX('Saturation Data'!R:R,MATCH('Intensity Data'!$B276,'Saturation Data'!$C:$C,0))*INDEX('UEC Data'!R:R,MATCH('Intensity Data'!$B276,'UEC Data'!$C:$C,0))</f>
        <v>0.19883126603238258</v>
      </c>
      <c r="R276" s="7">
        <f>INDEX('Saturation Data'!S:S,MATCH('Intensity Data'!$B276,'Saturation Data'!$C:$C,0))*INDEX('UEC Data'!S:S,MATCH('Intensity Data'!$B276,'UEC Data'!$C:$C,0))</f>
        <v>5.2529875157693723E-3</v>
      </c>
      <c r="S276" s="7">
        <f>INDEX('Saturation Data'!T:T,MATCH('Intensity Data'!$B276,'Saturation Data'!$C:$C,0))*INDEX('UEC Data'!T:T,MATCH('Intensity Data'!$B276,'UEC Data'!$C:$C,0))</f>
        <v>1.653107782947461E-3</v>
      </c>
      <c r="T276" s="7">
        <f>INDEX('Saturation Data'!U:U,MATCH('Intensity Data'!$B276,'Saturation Data'!$C:$C,0))*INDEX('UEC Data'!U:U,MATCH('Intensity Data'!$B276,'UEC Data'!$C:$C,0))</f>
        <v>0.30081363413484602</v>
      </c>
      <c r="U276" s="7">
        <f>INDEX('Saturation Data'!V:V,MATCH('Intensity Data'!$B276,'Saturation Data'!$C:$C,0))*INDEX('UEC Data'!V:V,MATCH('Intensity Data'!$B276,'UEC Data'!$C:$C,0))</f>
        <v>4.8258892415150426E-2</v>
      </c>
      <c r="V276" t="str">
        <f t="shared" si="70"/>
        <v>HVAC</v>
      </c>
    </row>
    <row r="277" spans="1:22" x14ac:dyDescent="0.2">
      <c r="A277" t="str">
        <f t="shared" si="68"/>
        <v/>
      </c>
      <c r="B277" t="str">
        <f t="shared" si="69"/>
        <v>WA2019 CPACooling_Evaporative AC</v>
      </c>
      <c r="C277" t="s">
        <v>116</v>
      </c>
      <c r="D277" t="s">
        <v>120</v>
      </c>
      <c r="E277" s="4" t="s">
        <v>71</v>
      </c>
      <c r="F277" s="4" t="s">
        <v>3</v>
      </c>
      <c r="G277" s="4" t="s">
        <v>9</v>
      </c>
      <c r="H277" s="7">
        <f>INDEX('Saturation Data'!I:I,MATCH('Intensity Data'!$B277,'Saturation Data'!$C:$C,0))*INDEX('UEC Data'!I:I,MATCH('Intensity Data'!$B277,'UEC Data'!$C:$C,0))</f>
        <v>6.0842498200976841E-4</v>
      </c>
      <c r="I277" s="7">
        <f>INDEX('Saturation Data'!J:J,MATCH('Intensity Data'!$B277,'Saturation Data'!$C:$C,0))*INDEX('UEC Data'!J:J,MATCH('Intensity Data'!$B277,'UEC Data'!$C:$C,0))</f>
        <v>6.6961850592428031E-4</v>
      </c>
      <c r="J277" s="7">
        <f>INDEX('Saturation Data'!K:K,MATCH('Intensity Data'!$B277,'Saturation Data'!$C:$C,0))*INDEX('UEC Data'!K:K,MATCH('Intensity Data'!$B277,'UEC Data'!$C:$C,0))</f>
        <v>5.1883324080920626E-2</v>
      </c>
      <c r="K277" s="7">
        <f>INDEX('Saturation Data'!L:L,MATCH('Intensity Data'!$B277,'Saturation Data'!$C:$C,0))*INDEX('UEC Data'!L:L,MATCH('Intensity Data'!$B277,'UEC Data'!$C:$C,0))</f>
        <v>6.8733600999263181E-4</v>
      </c>
      <c r="L277" s="7">
        <f>INDEX('Saturation Data'!M:M,MATCH('Intensity Data'!$B277,'Saturation Data'!$C:$C,0))*INDEX('UEC Data'!M:M,MATCH('Intensity Data'!$B277,'UEC Data'!$C:$C,0))</f>
        <v>5.2493427298677932E-2</v>
      </c>
      <c r="M277" s="7">
        <f>INDEX('Saturation Data'!N:N,MATCH('Intensity Data'!$B277,'Saturation Data'!$C:$C,0))*INDEX('UEC Data'!N:N,MATCH('Intensity Data'!$B277,'UEC Data'!$C:$C,0))</f>
        <v>2.1312643830577436E-2</v>
      </c>
      <c r="N277" s="7">
        <f>INDEX('Saturation Data'!O:O,MATCH('Intensity Data'!$B277,'Saturation Data'!$C:$C,0))*INDEX('UEC Data'!O:O,MATCH('Intensity Data'!$B277,'UEC Data'!$C:$C,0))</f>
        <v>0</v>
      </c>
      <c r="O277" s="7">
        <f>INDEX('Saturation Data'!P:P,MATCH('Intensity Data'!$B277,'Saturation Data'!$C:$C,0))*INDEX('UEC Data'!P:P,MATCH('Intensity Data'!$B277,'UEC Data'!$C:$C,0))</f>
        <v>3.9678116612291216E-5</v>
      </c>
      <c r="P277" s="7">
        <f>INDEX('Saturation Data'!Q:Q,MATCH('Intensity Data'!$B277,'Saturation Data'!$C:$C,0))*INDEX('UEC Data'!Q:Q,MATCH('Intensity Data'!$B277,'UEC Data'!$C:$C,0))</f>
        <v>1.4218264216534629E-5</v>
      </c>
      <c r="Q277" s="7">
        <f>INDEX('Saturation Data'!R:R,MATCH('Intensity Data'!$B277,'Saturation Data'!$C:$C,0))*INDEX('UEC Data'!R:R,MATCH('Intensity Data'!$B277,'UEC Data'!$C:$C,0))</f>
        <v>2.8929764881182964E-3</v>
      </c>
      <c r="R277" s="7">
        <f>INDEX('Saturation Data'!S:S,MATCH('Intensity Data'!$B277,'Saturation Data'!$C:$C,0))*INDEX('UEC Data'!S:S,MATCH('Intensity Data'!$B277,'UEC Data'!$C:$C,0))</f>
        <v>0</v>
      </c>
      <c r="S277" s="7">
        <f>INDEX('Saturation Data'!T:T,MATCH('Intensity Data'!$B277,'Saturation Data'!$C:$C,0))*INDEX('UEC Data'!T:T,MATCH('Intensity Data'!$B277,'UEC Data'!$C:$C,0))</f>
        <v>6.6154522438880976E-4</v>
      </c>
      <c r="T277" s="7">
        <f>INDEX('Saturation Data'!U:U,MATCH('Intensity Data'!$B277,'Saturation Data'!$C:$C,0))*INDEX('UEC Data'!U:U,MATCH('Intensity Data'!$B277,'UEC Data'!$C:$C,0))</f>
        <v>7.6110947575734819E-3</v>
      </c>
      <c r="U277" s="7">
        <f>INDEX('Saturation Data'!V:V,MATCH('Intensity Data'!$B277,'Saturation Data'!$C:$C,0))*INDEX('UEC Data'!V:V,MATCH('Intensity Data'!$B277,'UEC Data'!$C:$C,0))</f>
        <v>6.5118235015077165E-5</v>
      </c>
      <c r="V277" t="str">
        <f t="shared" si="70"/>
        <v>HVAC</v>
      </c>
    </row>
    <row r="278" spans="1:22" x14ac:dyDescent="0.2">
      <c r="A278" t="str">
        <f t="shared" si="68"/>
        <v/>
      </c>
      <c r="B278" t="str">
        <f t="shared" si="69"/>
        <v>WA2019 CPACooling_Air-Source Heat Pump</v>
      </c>
      <c r="C278" t="s">
        <v>116</v>
      </c>
      <c r="D278" t="s">
        <v>120</v>
      </c>
      <c r="E278" s="4" t="s">
        <v>72</v>
      </c>
      <c r="F278" s="4" t="s">
        <v>3</v>
      </c>
      <c r="G278" s="4" t="s">
        <v>10</v>
      </c>
      <c r="H278" s="7">
        <f>INDEX('Saturation Data'!I:I,MATCH('Intensity Data'!$B278,'Saturation Data'!$C:$C,0))*INDEX('UEC Data'!I:I,MATCH('Intensity Data'!$B278,'UEC Data'!$C:$C,0))</f>
        <v>0.45851457994397637</v>
      </c>
      <c r="I278" s="7">
        <f>INDEX('Saturation Data'!J:J,MATCH('Intensity Data'!$B278,'Saturation Data'!$C:$C,0))*INDEX('UEC Data'!J:J,MATCH('Intensity Data'!$B278,'UEC Data'!$C:$C,0))</f>
        <v>0.50454819145132246</v>
      </c>
      <c r="J278" s="7">
        <f>INDEX('Saturation Data'!K:K,MATCH('Intensity Data'!$B278,'Saturation Data'!$C:$C,0))*INDEX('UEC Data'!K:K,MATCH('Intensity Data'!$B278,'UEC Data'!$C:$C,0))</f>
        <v>0.1344273129327436</v>
      </c>
      <c r="K278" s="7">
        <f>INDEX('Saturation Data'!L:L,MATCH('Intensity Data'!$B278,'Saturation Data'!$C:$C,0))*INDEX('UEC Data'!L:L,MATCH('Intensity Data'!$B278,'UEC Data'!$C:$C,0))</f>
        <v>0.51752278839177834</v>
      </c>
      <c r="L278" s="7">
        <f>INDEX('Saturation Data'!M:M,MATCH('Intensity Data'!$B278,'Saturation Data'!$C:$C,0))*INDEX('UEC Data'!M:M,MATCH('Intensity Data'!$B278,'UEC Data'!$C:$C,0))</f>
        <v>0.32757890479472335</v>
      </c>
      <c r="M278" s="7">
        <f>INDEX('Saturation Data'!N:N,MATCH('Intensity Data'!$B278,'Saturation Data'!$C:$C,0))*INDEX('UEC Data'!N:N,MATCH('Intensity Data'!$B278,'UEC Data'!$C:$C,0))</f>
        <v>0.30033695200940036</v>
      </c>
      <c r="N278" s="7">
        <f>INDEX('Saturation Data'!O:O,MATCH('Intensity Data'!$B278,'Saturation Data'!$C:$C,0))*INDEX('UEC Data'!O:O,MATCH('Intensity Data'!$B278,'UEC Data'!$C:$C,0))</f>
        <v>3.2089415086385048E-2</v>
      </c>
      <c r="O278" s="7">
        <f>INDEX('Saturation Data'!P:P,MATCH('Intensity Data'!$B278,'Saturation Data'!$C:$C,0))*INDEX('UEC Data'!P:P,MATCH('Intensity Data'!$B278,'UEC Data'!$C:$C,0))</f>
        <v>0.19671680608524894</v>
      </c>
      <c r="P278" s="7">
        <f>INDEX('Saturation Data'!Q:Q,MATCH('Intensity Data'!$B278,'Saturation Data'!$C:$C,0))*INDEX('UEC Data'!Q:Q,MATCH('Intensity Data'!$B278,'UEC Data'!$C:$C,0))</f>
        <v>7.04915395073578E-2</v>
      </c>
      <c r="Q278" s="7">
        <f>INDEX('Saturation Data'!R:R,MATCH('Intensity Data'!$B278,'Saturation Data'!$C:$C,0))*INDEX('UEC Data'!R:R,MATCH('Intensity Data'!$B278,'UEC Data'!$C:$C,0))</f>
        <v>7.7652059701011855E-2</v>
      </c>
      <c r="R278" s="7">
        <f>INDEX('Saturation Data'!S:S,MATCH('Intensity Data'!$B278,'Saturation Data'!$C:$C,0))*INDEX('UEC Data'!S:S,MATCH('Intensity Data'!$B278,'UEC Data'!$C:$C,0))</f>
        <v>3.0045523796017232E-2</v>
      </c>
      <c r="S278" s="7">
        <f>INDEX('Saturation Data'!T:T,MATCH('Intensity Data'!$B278,'Saturation Data'!$C:$C,0))*INDEX('UEC Data'!T:T,MATCH('Intensity Data'!$B278,'UEC Data'!$C:$C,0))</f>
        <v>2.5898688599510226E-2</v>
      </c>
      <c r="T278" s="7">
        <f>INDEX('Saturation Data'!U:U,MATCH('Intensity Data'!$B278,'Saturation Data'!$C:$C,0))*INDEX('UEC Data'!U:U,MATCH('Intensity Data'!$B278,'UEC Data'!$C:$C,0))</f>
        <v>5.7357899804754808</v>
      </c>
      <c r="U278" s="7">
        <f>INDEX('Saturation Data'!V:V,MATCH('Intensity Data'!$B278,'Saturation Data'!$C:$C,0))*INDEX('UEC Data'!V:V,MATCH('Intensity Data'!$B278,'UEC Data'!$C:$C,0))</f>
        <v>0.10214312311571687</v>
      </c>
      <c r="V278" t="str">
        <f t="shared" si="70"/>
        <v>HVAC</v>
      </c>
    </row>
    <row r="279" spans="1:22" x14ac:dyDescent="0.2">
      <c r="A279" t="str">
        <f t="shared" si="68"/>
        <v/>
      </c>
      <c r="B279" t="str">
        <f t="shared" si="69"/>
        <v>WA2019 CPACooling_Geothermal Heat Pump</v>
      </c>
      <c r="C279" t="s">
        <v>116</v>
      </c>
      <c r="D279" t="s">
        <v>120</v>
      </c>
      <c r="E279" s="4" t="s">
        <v>73</v>
      </c>
      <c r="F279" s="4" t="s">
        <v>3</v>
      </c>
      <c r="G279" s="4" t="s">
        <v>11</v>
      </c>
      <c r="H279" s="7">
        <f>INDEX('Saturation Data'!I:I,MATCH('Intensity Data'!$B279,'Saturation Data'!$C:$C,0))*INDEX('UEC Data'!I:I,MATCH('Intensity Data'!$B279,'UEC Data'!$C:$C,0))</f>
        <v>0.14982538118930683</v>
      </c>
      <c r="I279" s="7">
        <f>INDEX('Saturation Data'!J:J,MATCH('Intensity Data'!$B279,'Saturation Data'!$C:$C,0))*INDEX('UEC Data'!J:J,MATCH('Intensity Data'!$B279,'UEC Data'!$C:$C,0))</f>
        <v>0.1648382663647022</v>
      </c>
      <c r="J279" s="7">
        <f>INDEX('Saturation Data'!K:K,MATCH('Intensity Data'!$B279,'Saturation Data'!$C:$C,0))*INDEX('UEC Data'!K:K,MATCH('Intensity Data'!$B279,'UEC Data'!$C:$C,0))</f>
        <v>0</v>
      </c>
      <c r="K279" s="7">
        <f>INDEX('Saturation Data'!L:L,MATCH('Intensity Data'!$B279,'Saturation Data'!$C:$C,0))*INDEX('UEC Data'!L:L,MATCH('Intensity Data'!$B279,'UEC Data'!$C:$C,0))</f>
        <v>0.16900204290822668</v>
      </c>
      <c r="L279" s="7">
        <f>INDEX('Saturation Data'!M:M,MATCH('Intensity Data'!$B279,'Saturation Data'!$C:$C,0))*INDEX('UEC Data'!M:M,MATCH('Intensity Data'!$B279,'UEC Data'!$C:$C,0))</f>
        <v>0</v>
      </c>
      <c r="M279" s="7">
        <f>INDEX('Saturation Data'!N:N,MATCH('Intensity Data'!$B279,'Saturation Data'!$C:$C,0))*INDEX('UEC Data'!N:N,MATCH('Intensity Data'!$B279,'UEC Data'!$C:$C,0))</f>
        <v>0</v>
      </c>
      <c r="N279" s="7">
        <f>INDEX('Saturation Data'!O:O,MATCH('Intensity Data'!$B279,'Saturation Data'!$C:$C,0))*INDEX('UEC Data'!O:O,MATCH('Intensity Data'!$B279,'UEC Data'!$C:$C,0))</f>
        <v>2.9292831685057027E-2</v>
      </c>
      <c r="O279" s="7">
        <f>INDEX('Saturation Data'!P:P,MATCH('Intensity Data'!$B279,'Saturation Data'!$C:$C,0))*INDEX('UEC Data'!P:P,MATCH('Intensity Data'!$B279,'UEC Data'!$C:$C,0))</f>
        <v>8.669375131061173E-2</v>
      </c>
      <c r="P279" s="7">
        <f>INDEX('Saturation Data'!Q:Q,MATCH('Intensity Data'!$B279,'Saturation Data'!$C:$C,0))*INDEX('UEC Data'!Q:Q,MATCH('Intensity Data'!$B279,'UEC Data'!$C:$C,0))</f>
        <v>3.1065856126724162E-2</v>
      </c>
      <c r="Q279" s="7">
        <f>INDEX('Saturation Data'!R:R,MATCH('Intensity Data'!$B279,'Saturation Data'!$C:$C,0))*INDEX('UEC Data'!R:R,MATCH('Intensity Data'!$B279,'UEC Data'!$C:$C,0))</f>
        <v>7.8593538011742875E-2</v>
      </c>
      <c r="R279" s="7">
        <f>INDEX('Saturation Data'!S:S,MATCH('Intensity Data'!$B279,'Saturation Data'!$C:$C,0))*INDEX('UEC Data'!S:S,MATCH('Intensity Data'!$B279,'UEC Data'!$C:$C,0))</f>
        <v>0</v>
      </c>
      <c r="S279" s="7">
        <f>INDEX('Saturation Data'!T:T,MATCH('Intensity Data'!$B279,'Saturation Data'!$C:$C,0))*INDEX('UEC Data'!T:T,MATCH('Intensity Data'!$B279,'UEC Data'!$C:$C,0))</f>
        <v>0</v>
      </c>
      <c r="T279" s="7">
        <f>INDEX('Saturation Data'!U:U,MATCH('Intensity Data'!$B279,'Saturation Data'!$C:$C,0))*INDEX('UEC Data'!U:U,MATCH('Intensity Data'!$B279,'UEC Data'!$C:$C,0))</f>
        <v>1.8742412081019266</v>
      </c>
      <c r="U279" s="7">
        <f>INDEX('Saturation Data'!V:V,MATCH('Intensity Data'!$B279,'Saturation Data'!$C:$C,0))*INDEX('UEC Data'!V:V,MATCH('Intensity Data'!$B279,'UEC Data'!$C:$C,0))</f>
        <v>1.1894287161977816E-2</v>
      </c>
      <c r="V279" t="str">
        <f t="shared" si="70"/>
        <v>HVAC</v>
      </c>
    </row>
    <row r="280" spans="1:22" x14ac:dyDescent="0.2">
      <c r="A280" t="str">
        <f t="shared" si="68"/>
        <v/>
      </c>
      <c r="B280" t="str">
        <f t="shared" si="69"/>
        <v>WA2019 CPAHeating_Electric Furnace</v>
      </c>
      <c r="C280" t="s">
        <v>116</v>
      </c>
      <c r="D280" t="s">
        <v>120</v>
      </c>
      <c r="E280" s="4" t="s">
        <v>74</v>
      </c>
      <c r="F280" s="4" t="s">
        <v>12</v>
      </c>
      <c r="G280" s="4" t="s">
        <v>13</v>
      </c>
      <c r="H280" s="7">
        <f>INDEX('Saturation Data'!I:I,MATCH('Intensity Data'!$B280,'Saturation Data'!$C:$C,0))*INDEX('UEC Data'!I:I,MATCH('Intensity Data'!$B280,'UEC Data'!$C:$C,0))</f>
        <v>6.9565346532534336E-2</v>
      </c>
      <c r="I280" s="7">
        <f>INDEX('Saturation Data'!J:J,MATCH('Intensity Data'!$B280,'Saturation Data'!$C:$C,0))*INDEX('UEC Data'!J:J,MATCH('Intensity Data'!$B280,'UEC Data'!$C:$C,0))</f>
        <v>7.7445334704754204E-2</v>
      </c>
      <c r="J280" s="7">
        <f>INDEX('Saturation Data'!K:K,MATCH('Intensity Data'!$B280,'Saturation Data'!$C:$C,0))*INDEX('UEC Data'!K:K,MATCH('Intensity Data'!$B280,'UEC Data'!$C:$C,0))</f>
        <v>0.17601959582773694</v>
      </c>
      <c r="K280" s="7">
        <f>INDEX('Saturation Data'!L:L,MATCH('Intensity Data'!$B280,'Saturation Data'!$C:$C,0))*INDEX('UEC Data'!L:L,MATCH('Intensity Data'!$B280,'UEC Data'!$C:$C,0))</f>
        <v>3.9280182385836755E-2</v>
      </c>
      <c r="L280" s="7">
        <f>INDEX('Saturation Data'!M:M,MATCH('Intensity Data'!$B280,'Saturation Data'!$C:$C,0))*INDEX('UEC Data'!M:M,MATCH('Intensity Data'!$B280,'UEC Data'!$C:$C,0))</f>
        <v>0.91613970135733491</v>
      </c>
      <c r="M280" s="7">
        <f>INDEX('Saturation Data'!N:N,MATCH('Intensity Data'!$B280,'Saturation Data'!$C:$C,0))*INDEX('UEC Data'!N:N,MATCH('Intensity Data'!$B280,'UEC Data'!$C:$C,0))</f>
        <v>0.47212945030435804</v>
      </c>
      <c r="N280" s="7">
        <f>INDEX('Saturation Data'!O:O,MATCH('Intensity Data'!$B280,'Saturation Data'!$C:$C,0))*INDEX('UEC Data'!O:O,MATCH('Intensity Data'!$B280,'UEC Data'!$C:$C,0))</f>
        <v>0.50857266787222855</v>
      </c>
      <c r="O280" s="7">
        <f>INDEX('Saturation Data'!P:P,MATCH('Intensity Data'!$B280,'Saturation Data'!$C:$C,0))*INDEX('UEC Data'!P:P,MATCH('Intensity Data'!$B280,'UEC Data'!$C:$C,0))</f>
        <v>0</v>
      </c>
      <c r="P280" s="7">
        <f>INDEX('Saturation Data'!Q:Q,MATCH('Intensity Data'!$B280,'Saturation Data'!$C:$C,0))*INDEX('UEC Data'!Q:Q,MATCH('Intensity Data'!$B280,'UEC Data'!$C:$C,0))</f>
        <v>0</v>
      </c>
      <c r="Q280" s="7">
        <f>INDEX('Saturation Data'!R:R,MATCH('Intensity Data'!$B280,'Saturation Data'!$C:$C,0))*INDEX('UEC Data'!R:R,MATCH('Intensity Data'!$B280,'UEC Data'!$C:$C,0))</f>
        <v>4.3482582924265864E-2</v>
      </c>
      <c r="R280" s="7">
        <f>INDEX('Saturation Data'!S:S,MATCH('Intensity Data'!$B280,'Saturation Data'!$C:$C,0))*INDEX('UEC Data'!S:S,MATCH('Intensity Data'!$B280,'UEC Data'!$C:$C,0))</f>
        <v>0.17975937458893884</v>
      </c>
      <c r="S280" s="7">
        <f>INDEX('Saturation Data'!T:T,MATCH('Intensity Data'!$B280,'Saturation Data'!$C:$C,0))*INDEX('UEC Data'!T:T,MATCH('Intensity Data'!$B280,'UEC Data'!$C:$C,0))</f>
        <v>0.11606913249618912</v>
      </c>
      <c r="T280" s="7">
        <f>INDEX('Saturation Data'!U:U,MATCH('Intensity Data'!$B280,'Saturation Data'!$C:$C,0))*INDEX('UEC Data'!U:U,MATCH('Intensity Data'!$B280,'UEC Data'!$C:$C,0))</f>
        <v>4.265854790629231E-2</v>
      </c>
      <c r="U280" s="7">
        <f>INDEX('Saturation Data'!V:V,MATCH('Intensity Data'!$B280,'Saturation Data'!$C:$C,0))*INDEX('UEC Data'!V:V,MATCH('Intensity Data'!$B280,'UEC Data'!$C:$C,0))</f>
        <v>0.59441871180697448</v>
      </c>
      <c r="V280" t="str">
        <f t="shared" si="70"/>
        <v>HVAC</v>
      </c>
    </row>
    <row r="281" spans="1:22" x14ac:dyDescent="0.2">
      <c r="A281" t="str">
        <f t="shared" si="68"/>
        <v/>
      </c>
      <c r="B281" t="str">
        <f t="shared" si="69"/>
        <v>WA2019 CPAHeating_Electric Room Heat</v>
      </c>
      <c r="C281" t="s">
        <v>116</v>
      </c>
      <c r="D281" t="s">
        <v>120</v>
      </c>
      <c r="E281" s="4" t="s">
        <v>75</v>
      </c>
      <c r="F281" s="4" t="s">
        <v>12</v>
      </c>
      <c r="G281" s="4" t="s">
        <v>14</v>
      </c>
      <c r="H281" s="7">
        <f>INDEX('Saturation Data'!I:I,MATCH('Intensity Data'!$B281,'Saturation Data'!$C:$C,0))*INDEX('UEC Data'!I:I,MATCH('Intensity Data'!$B281,'UEC Data'!$C:$C,0))</f>
        <v>1.2766046984201305</v>
      </c>
      <c r="I281" s="7">
        <f>INDEX('Saturation Data'!J:J,MATCH('Intensity Data'!$B281,'Saturation Data'!$C:$C,0))*INDEX('UEC Data'!J:J,MATCH('Intensity Data'!$B281,'UEC Data'!$C:$C,0))</f>
        <v>1.4212116101307801</v>
      </c>
      <c r="J281" s="7">
        <f>INDEX('Saturation Data'!K:K,MATCH('Intensity Data'!$B281,'Saturation Data'!$C:$C,0))*INDEX('UEC Data'!K:K,MATCH('Intensity Data'!$B281,'UEC Data'!$C:$C,0))</f>
        <v>1.9602433451163273</v>
      </c>
      <c r="K281" s="7">
        <f>INDEX('Saturation Data'!L:L,MATCH('Intensity Data'!$B281,'Saturation Data'!$C:$C,0))*INDEX('UEC Data'!L:L,MATCH('Intensity Data'!$B281,'UEC Data'!$C:$C,0))</f>
        <v>0.72083685179526713</v>
      </c>
      <c r="L281" s="7">
        <f>INDEX('Saturation Data'!M:M,MATCH('Intensity Data'!$B281,'Saturation Data'!$C:$C,0))*INDEX('UEC Data'!M:M,MATCH('Intensity Data'!$B281,'UEC Data'!$C:$C,0))</f>
        <v>7.9064708825360014E-2</v>
      </c>
      <c r="M281" s="7">
        <f>INDEX('Saturation Data'!N:N,MATCH('Intensity Data'!$B281,'Saturation Data'!$C:$C,0))*INDEX('UEC Data'!N:N,MATCH('Intensity Data'!$B281,'UEC Data'!$C:$C,0))</f>
        <v>8.2797085866182951E-2</v>
      </c>
      <c r="N281" s="7">
        <f>INDEX('Saturation Data'!O:O,MATCH('Intensity Data'!$B281,'Saturation Data'!$C:$C,0))*INDEX('UEC Data'!O:O,MATCH('Intensity Data'!$B281,'UEC Data'!$C:$C,0))</f>
        <v>9.9798404213545713E-3</v>
      </c>
      <c r="O281" s="7">
        <f>INDEX('Saturation Data'!P:P,MATCH('Intensity Data'!$B281,'Saturation Data'!$C:$C,0))*INDEX('UEC Data'!P:P,MATCH('Intensity Data'!$B281,'UEC Data'!$C:$C,0))</f>
        <v>0.91312629461220307</v>
      </c>
      <c r="P281" s="7">
        <f>INDEX('Saturation Data'!Q:Q,MATCH('Intensity Data'!$B281,'Saturation Data'!$C:$C,0))*INDEX('UEC Data'!Q:Q,MATCH('Intensity Data'!$B281,'UEC Data'!$C:$C,0))</f>
        <v>0.27206610856415325</v>
      </c>
      <c r="Q281" s="7">
        <f>INDEX('Saturation Data'!R:R,MATCH('Intensity Data'!$B281,'Saturation Data'!$C:$C,0))*INDEX('UEC Data'!R:R,MATCH('Intensity Data'!$B281,'UEC Data'!$C:$C,0))</f>
        <v>1.4693764825461391</v>
      </c>
      <c r="R281" s="7">
        <f>INDEX('Saturation Data'!S:S,MATCH('Intensity Data'!$B281,'Saturation Data'!$C:$C,0))*INDEX('UEC Data'!S:S,MATCH('Intensity Data'!$B281,'UEC Data'!$C:$C,0))</f>
        <v>0.92601604967348017</v>
      </c>
      <c r="S281" s="7">
        <f>INDEX('Saturation Data'!T:T,MATCH('Intensity Data'!$B281,'Saturation Data'!$C:$C,0))*INDEX('UEC Data'!T:T,MATCH('Intensity Data'!$B281,'UEC Data'!$C:$C,0))</f>
        <v>0.5979208584193777</v>
      </c>
      <c r="T281" s="7">
        <f>INDEX('Saturation Data'!U:U,MATCH('Intensity Data'!$B281,'Saturation Data'!$C:$C,0))*INDEX('UEC Data'!U:U,MATCH('Intensity Data'!$B281,'UEC Data'!$C:$C,0))</f>
        <v>0.78283377283952738</v>
      </c>
      <c r="U281" s="7">
        <f>INDEX('Saturation Data'!V:V,MATCH('Intensity Data'!$B281,'Saturation Data'!$C:$C,0))*INDEX('UEC Data'!V:V,MATCH('Intensity Data'!$B281,'UEC Data'!$C:$C,0))</f>
        <v>0.67219534141022808</v>
      </c>
      <c r="V281" t="str">
        <f t="shared" si="70"/>
        <v>HVAC</v>
      </c>
    </row>
    <row r="282" spans="1:22" x14ac:dyDescent="0.2">
      <c r="A282" t="str">
        <f t="shared" si="68"/>
        <v/>
      </c>
      <c r="B282" t="str">
        <f t="shared" si="69"/>
        <v>WA2019 CPAHeating_PTHP</v>
      </c>
      <c r="C282" t="s">
        <v>116</v>
      </c>
      <c r="D282" t="s">
        <v>120</v>
      </c>
      <c r="E282" s="4" t="s">
        <v>76</v>
      </c>
      <c r="F282" s="4" t="s">
        <v>12</v>
      </c>
      <c r="G282" s="4" t="s">
        <v>8</v>
      </c>
      <c r="H282" s="7">
        <f>INDEX('Saturation Data'!I:I,MATCH('Intensity Data'!$B282,'Saturation Data'!$C:$C,0))*INDEX('UEC Data'!I:I,MATCH('Intensity Data'!$B282,'UEC Data'!$C:$C,0))</f>
        <v>3.200894759239406E-2</v>
      </c>
      <c r="I282" s="7">
        <f>INDEX('Saturation Data'!J:J,MATCH('Intensity Data'!$B282,'Saturation Data'!$C:$C,0))*INDEX('UEC Data'!J:J,MATCH('Intensity Data'!$B282,'UEC Data'!$C:$C,0))</f>
        <v>3.7850351602121725E-2</v>
      </c>
      <c r="J282" s="7">
        <f>INDEX('Saturation Data'!K:K,MATCH('Intensity Data'!$B282,'Saturation Data'!$C:$C,0))*INDEX('UEC Data'!K:K,MATCH('Intensity Data'!$B282,'UEC Data'!$C:$C,0))</f>
        <v>2.8310409843959057E-2</v>
      </c>
      <c r="K282" s="7">
        <f>INDEX('Saturation Data'!L:L,MATCH('Intensity Data'!$B282,'Saturation Data'!$C:$C,0))*INDEX('UEC Data'!L:L,MATCH('Intensity Data'!$B282,'UEC Data'!$C:$C,0))</f>
        <v>3.940792247220936E-2</v>
      </c>
      <c r="L282" s="7">
        <f>INDEX('Saturation Data'!M:M,MATCH('Intensity Data'!$B282,'Saturation Data'!$C:$C,0))*INDEX('UEC Data'!M:M,MATCH('Intensity Data'!$B282,'UEC Data'!$C:$C,0))</f>
        <v>5.7912253779331228E-2</v>
      </c>
      <c r="M282" s="7">
        <f>INDEX('Saturation Data'!N:N,MATCH('Intensity Data'!$B282,'Saturation Data'!$C:$C,0))*INDEX('UEC Data'!N:N,MATCH('Intensity Data'!$B282,'UEC Data'!$C:$C,0))</f>
        <v>2.1532179099973809E-2</v>
      </c>
      <c r="N282" s="7">
        <f>INDEX('Saturation Data'!O:O,MATCH('Intensity Data'!$B282,'Saturation Data'!$C:$C,0))*INDEX('UEC Data'!O:O,MATCH('Intensity Data'!$B282,'UEC Data'!$C:$C,0))</f>
        <v>0</v>
      </c>
      <c r="O282" s="7">
        <f>INDEX('Saturation Data'!P:P,MATCH('Intensity Data'!$B282,'Saturation Data'!$C:$C,0))*INDEX('UEC Data'!P:P,MATCH('Intensity Data'!$B282,'UEC Data'!$C:$C,0))</f>
        <v>0.1514013037185761</v>
      </c>
      <c r="P282" s="7">
        <f>INDEX('Saturation Data'!Q:Q,MATCH('Intensity Data'!$B282,'Saturation Data'!$C:$C,0))*INDEX('UEC Data'!Q:Q,MATCH('Intensity Data'!$B282,'UEC Data'!$C:$C,0))</f>
        <v>6.3604475073742728E-2</v>
      </c>
      <c r="Q282" s="7">
        <f>INDEX('Saturation Data'!R:R,MATCH('Intensity Data'!$B282,'Saturation Data'!$C:$C,0))*INDEX('UEC Data'!R:R,MATCH('Intensity Data'!$B282,'UEC Data'!$C:$C,0))</f>
        <v>0.31559254213474192</v>
      </c>
      <c r="R282" s="7">
        <f>INDEX('Saturation Data'!S:S,MATCH('Intensity Data'!$B282,'Saturation Data'!$C:$C,0))*INDEX('UEC Data'!S:S,MATCH('Intensity Data'!$B282,'UEC Data'!$C:$C,0))</f>
        <v>1.8308758246762449E-2</v>
      </c>
      <c r="S282" s="7">
        <f>INDEX('Saturation Data'!T:T,MATCH('Intensity Data'!$B282,'Saturation Data'!$C:$C,0))*INDEX('UEC Data'!T:T,MATCH('Intensity Data'!$B282,'UEC Data'!$C:$C,0))</f>
        <v>5.9225743996123006E-3</v>
      </c>
      <c r="T282" s="7">
        <f>INDEX('Saturation Data'!U:U,MATCH('Intensity Data'!$B282,'Saturation Data'!$C:$C,0))*INDEX('UEC Data'!U:U,MATCH('Intensity Data'!$B282,'UEC Data'!$C:$C,0))</f>
        <v>2.2385468199135665E-2</v>
      </c>
      <c r="U282" s="7">
        <f>INDEX('Saturation Data'!V:V,MATCH('Intensity Data'!$B282,'Saturation Data'!$C:$C,0))*INDEX('UEC Data'!V:V,MATCH('Intensity Data'!$B282,'UEC Data'!$C:$C,0))</f>
        <v>9.3518629097382108E-2</v>
      </c>
      <c r="V282" t="str">
        <f t="shared" si="70"/>
        <v>HVAC</v>
      </c>
    </row>
    <row r="283" spans="1:22" x14ac:dyDescent="0.2">
      <c r="A283" t="str">
        <f t="shared" si="68"/>
        <v/>
      </c>
      <c r="B283" t="str">
        <f t="shared" si="69"/>
        <v>WA2019 CPAHeating_Air-Source Heat Pump</v>
      </c>
      <c r="C283" t="s">
        <v>116</v>
      </c>
      <c r="D283" t="s">
        <v>120</v>
      </c>
      <c r="E283" s="4" t="s">
        <v>77</v>
      </c>
      <c r="F283" s="4" t="s">
        <v>12</v>
      </c>
      <c r="G283" s="4" t="s">
        <v>10</v>
      </c>
      <c r="H283" s="7">
        <f>INDEX('Saturation Data'!I:I,MATCH('Intensity Data'!$B283,'Saturation Data'!$C:$C,0))*INDEX('UEC Data'!I:I,MATCH('Intensity Data'!$B283,'UEC Data'!$C:$C,0))</f>
        <v>0.67814819562082007</v>
      </c>
      <c r="I283" s="7">
        <f>INDEX('Saturation Data'!J:J,MATCH('Intensity Data'!$B283,'Saturation Data'!$C:$C,0))*INDEX('UEC Data'!J:J,MATCH('Intensity Data'!$B283,'UEC Data'!$C:$C,0))</f>
        <v>0.80190539125040494</v>
      </c>
      <c r="J283" s="7">
        <f>INDEX('Saturation Data'!K:K,MATCH('Intensity Data'!$B283,'Saturation Data'!$C:$C,0))*INDEX('UEC Data'!K:K,MATCH('Intensity Data'!$B283,'UEC Data'!$C:$C,0))</f>
        <v>0.18499837688770712</v>
      </c>
      <c r="K283" s="7">
        <f>INDEX('Saturation Data'!L:L,MATCH('Intensity Data'!$B283,'Saturation Data'!$C:$C,0))*INDEX('UEC Data'!L:L,MATCH('Intensity Data'!$B283,'UEC Data'!$C:$C,0))</f>
        <v>0.83490441041692287</v>
      </c>
      <c r="L283" s="7">
        <f>INDEX('Saturation Data'!M:M,MATCH('Intensity Data'!$B283,'Saturation Data'!$C:$C,0))*INDEX('UEC Data'!M:M,MATCH('Intensity Data'!$B283,'UEC Data'!$C:$C,0))</f>
        <v>0.27513048628368975</v>
      </c>
      <c r="M283" s="7">
        <f>INDEX('Saturation Data'!N:N,MATCH('Intensity Data'!$B283,'Saturation Data'!$C:$C,0))*INDEX('UEC Data'!N:N,MATCH('Intensity Data'!$B283,'UEC Data'!$C:$C,0))</f>
        <v>0.27476312950325216</v>
      </c>
      <c r="N283" s="7">
        <f>INDEX('Saturation Data'!O:O,MATCH('Intensity Data'!$B283,'Saturation Data'!$C:$C,0))*INDEX('UEC Data'!O:O,MATCH('Intensity Data'!$B283,'UEC Data'!$C:$C,0))</f>
        <v>6.4753814194078538E-2</v>
      </c>
      <c r="O283" s="7">
        <f>INDEX('Saturation Data'!P:P,MATCH('Intensity Data'!$B283,'Saturation Data'!$C:$C,0))*INDEX('UEC Data'!P:P,MATCH('Intensity Data'!$B283,'UEC Data'!$C:$C,0))</f>
        <v>0.62666491561067295</v>
      </c>
      <c r="P283" s="7">
        <f>INDEX('Saturation Data'!Q:Q,MATCH('Intensity Data'!$B283,'Saturation Data'!$C:$C,0))*INDEX('UEC Data'!Q:Q,MATCH('Intensity Data'!$B283,'UEC Data'!$C:$C,0))</f>
        <v>0.2632651900979483</v>
      </c>
      <c r="Q283" s="7">
        <f>INDEX('Saturation Data'!R:R,MATCH('Intensity Data'!$B283,'Saturation Data'!$C:$C,0))*INDEX('UEC Data'!R:R,MATCH('Intensity Data'!$B283,'UEC Data'!$C:$C,0))</f>
        <v>0.13694700040591679</v>
      </c>
      <c r="R283" s="7">
        <f>INDEX('Saturation Data'!S:S,MATCH('Intensity Data'!$B283,'Saturation Data'!$C:$C,0))*INDEX('UEC Data'!S:S,MATCH('Intensity Data'!$B283,'UEC Data'!$C:$C,0))</f>
        <v>0.11635627026572967</v>
      </c>
      <c r="S283" s="7">
        <f>INDEX('Saturation Data'!T:T,MATCH('Intensity Data'!$B283,'Saturation Data'!$C:$C,0))*INDEX('UEC Data'!T:T,MATCH('Intensity Data'!$B283,'UEC Data'!$C:$C,0))</f>
        <v>0.10309666547473267</v>
      </c>
      <c r="T283" s="7">
        <f>INDEX('Saturation Data'!U:U,MATCH('Intensity Data'!$B283,'Saturation Data'!$C:$C,0))*INDEX('UEC Data'!U:U,MATCH('Intensity Data'!$B283,'UEC Data'!$C:$C,0))</f>
        <v>0.47426316730820345</v>
      </c>
      <c r="U283" s="7">
        <f>INDEX('Saturation Data'!V:V,MATCH('Intensity Data'!$B283,'Saturation Data'!$C:$C,0))*INDEX('UEC Data'!V:V,MATCH('Intensity Data'!$B283,'UEC Data'!$C:$C,0))</f>
        <v>0.21993148406798108</v>
      </c>
      <c r="V283" t="str">
        <f t="shared" si="70"/>
        <v>HVAC</v>
      </c>
    </row>
    <row r="284" spans="1:22" x14ac:dyDescent="0.2">
      <c r="A284" t="str">
        <f t="shared" si="68"/>
        <v/>
      </c>
      <c r="B284" t="str">
        <f t="shared" si="69"/>
        <v>WA2019 CPAHeating_Geothermal Heat Pump</v>
      </c>
      <c r="C284" t="s">
        <v>116</v>
      </c>
      <c r="D284" t="s">
        <v>120</v>
      </c>
      <c r="E284" s="4" t="s">
        <v>78</v>
      </c>
      <c r="F284" s="4" t="s">
        <v>12</v>
      </c>
      <c r="G284" s="4" t="s">
        <v>11</v>
      </c>
      <c r="H284" s="7">
        <f>INDEX('Saturation Data'!I:I,MATCH('Intensity Data'!$B284,'Saturation Data'!$C:$C,0))*INDEX('UEC Data'!I:I,MATCH('Intensity Data'!$B284,'UEC Data'!$C:$C,0))</f>
        <v>0.2932445395098518</v>
      </c>
      <c r="I284" s="7">
        <f>INDEX('Saturation Data'!J:J,MATCH('Intensity Data'!$B284,'Saturation Data'!$C:$C,0))*INDEX('UEC Data'!J:J,MATCH('Intensity Data'!$B284,'UEC Data'!$C:$C,0))</f>
        <v>0.33262696259466634</v>
      </c>
      <c r="J284" s="7">
        <f>INDEX('Saturation Data'!K:K,MATCH('Intensity Data'!$B284,'Saturation Data'!$C:$C,0))*INDEX('UEC Data'!K:K,MATCH('Intensity Data'!$B284,'UEC Data'!$C:$C,0))</f>
        <v>0</v>
      </c>
      <c r="K284" s="7">
        <f>INDEX('Saturation Data'!L:L,MATCH('Intensity Data'!$B284,'Saturation Data'!$C:$C,0))*INDEX('UEC Data'!L:L,MATCH('Intensity Data'!$B284,'UEC Data'!$C:$C,0))</f>
        <v>0.3042416881340913</v>
      </c>
      <c r="L284" s="7">
        <f>INDEX('Saturation Data'!M:M,MATCH('Intensity Data'!$B284,'Saturation Data'!$C:$C,0))*INDEX('UEC Data'!M:M,MATCH('Intensity Data'!$B284,'UEC Data'!$C:$C,0))</f>
        <v>0</v>
      </c>
      <c r="M284" s="7">
        <f>INDEX('Saturation Data'!N:N,MATCH('Intensity Data'!$B284,'Saturation Data'!$C:$C,0))*INDEX('UEC Data'!N:N,MATCH('Intensity Data'!$B284,'UEC Data'!$C:$C,0))</f>
        <v>0</v>
      </c>
      <c r="N284" s="7">
        <f>INDEX('Saturation Data'!O:O,MATCH('Intensity Data'!$B284,'Saturation Data'!$C:$C,0))*INDEX('UEC Data'!O:O,MATCH('Intensity Data'!$B284,'UEC Data'!$C:$C,0))</f>
        <v>6.8539643982549317E-2</v>
      </c>
      <c r="O284" s="7">
        <f>INDEX('Saturation Data'!P:P,MATCH('Intensity Data'!$B284,'Saturation Data'!$C:$C,0))*INDEX('UEC Data'!P:P,MATCH('Intensity Data'!$B284,'UEC Data'!$C:$C,0))</f>
        <v>0.34103830073753971</v>
      </c>
      <c r="P284" s="7">
        <f>INDEX('Saturation Data'!Q:Q,MATCH('Intensity Data'!$B284,'Saturation Data'!$C:$C,0))*INDEX('UEC Data'!Q:Q,MATCH('Intensity Data'!$B284,'UEC Data'!$C:$C,0))</f>
        <v>0.14327196375252207</v>
      </c>
      <c r="Q284" s="7">
        <f>INDEX('Saturation Data'!R:R,MATCH('Intensity Data'!$B284,'Saturation Data'!$C:$C,0))*INDEX('UEC Data'!R:R,MATCH('Intensity Data'!$B284,'UEC Data'!$C:$C,0))</f>
        <v>0.10363667564334175</v>
      </c>
      <c r="R284" s="7">
        <f>INDEX('Saturation Data'!S:S,MATCH('Intensity Data'!$B284,'Saturation Data'!$C:$C,0))*INDEX('UEC Data'!S:S,MATCH('Intensity Data'!$B284,'UEC Data'!$C:$C,0))</f>
        <v>0</v>
      </c>
      <c r="S284" s="7">
        <f>INDEX('Saturation Data'!T:T,MATCH('Intensity Data'!$B284,'Saturation Data'!$C:$C,0))*INDEX('UEC Data'!T:T,MATCH('Intensity Data'!$B284,'UEC Data'!$C:$C,0))</f>
        <v>0</v>
      </c>
      <c r="T284" s="7">
        <f>INDEX('Saturation Data'!U:U,MATCH('Intensity Data'!$B284,'Saturation Data'!$C:$C,0))*INDEX('UEC Data'!U:U,MATCH('Intensity Data'!$B284,'UEC Data'!$C:$C,0))</f>
        <v>0.20508066673606604</v>
      </c>
      <c r="U284" s="7">
        <f>INDEX('Saturation Data'!V:V,MATCH('Intensity Data'!$B284,'Saturation Data'!$C:$C,0))*INDEX('UEC Data'!V:V,MATCH('Intensity Data'!$B284,'UEC Data'!$C:$C,0))</f>
        <v>3.287892070105345E-2</v>
      </c>
      <c r="V284" t="str">
        <f t="shared" si="70"/>
        <v>HVAC</v>
      </c>
    </row>
    <row r="285" spans="1:22" x14ac:dyDescent="0.2">
      <c r="A285" t="str">
        <f t="shared" si="68"/>
        <v/>
      </c>
      <c r="B285" t="str">
        <f t="shared" si="69"/>
        <v>WA2019 CPAVentilation_Ventilation</v>
      </c>
      <c r="C285" t="s">
        <v>116</v>
      </c>
      <c r="D285" t="s">
        <v>120</v>
      </c>
      <c r="E285" s="4" t="s">
        <v>79</v>
      </c>
      <c r="F285" s="4" t="s">
        <v>15</v>
      </c>
      <c r="G285" s="4" t="s">
        <v>15</v>
      </c>
      <c r="H285" s="7">
        <f>INDEX('Saturation Data'!I:I,MATCH('Intensity Data'!$B285,'Saturation Data'!$C:$C,0))*INDEX('UEC Data'!I:I,MATCH('Intensity Data'!$B285,'UEC Data'!$C:$C,0))</f>
        <v>3.113287777941145</v>
      </c>
      <c r="I285" s="7">
        <f>INDEX('Saturation Data'!J:J,MATCH('Intensity Data'!$B285,'Saturation Data'!$C:$C,0))*INDEX('UEC Data'!J:J,MATCH('Intensity Data'!$B285,'UEC Data'!$C:$C,0))</f>
        <v>1.2456093092738532</v>
      </c>
      <c r="J285" s="7">
        <f>INDEX('Saturation Data'!K:K,MATCH('Intensity Data'!$B285,'Saturation Data'!$C:$C,0))*INDEX('UEC Data'!K:K,MATCH('Intensity Data'!$B285,'UEC Data'!$C:$C,0))</f>
        <v>3.113287777941145</v>
      </c>
      <c r="K285" s="7">
        <f>INDEX('Saturation Data'!L:L,MATCH('Intensity Data'!$B285,'Saturation Data'!$C:$C,0))*INDEX('UEC Data'!L:L,MATCH('Intensity Data'!$B285,'UEC Data'!$C:$C,0))</f>
        <v>1.2456093092738532</v>
      </c>
      <c r="L285" s="7">
        <f>INDEX('Saturation Data'!M:M,MATCH('Intensity Data'!$B285,'Saturation Data'!$C:$C,0))*INDEX('UEC Data'!M:M,MATCH('Intensity Data'!$B285,'UEC Data'!$C:$C,0))</f>
        <v>1.9807619069688032</v>
      </c>
      <c r="M285" s="7">
        <f>INDEX('Saturation Data'!N:N,MATCH('Intensity Data'!$B285,'Saturation Data'!$C:$C,0))*INDEX('UEC Data'!N:N,MATCH('Intensity Data'!$B285,'UEC Data'!$C:$C,0))</f>
        <v>2.1802614984672983</v>
      </c>
      <c r="N285" s="7">
        <f>INDEX('Saturation Data'!O:O,MATCH('Intensity Data'!$B285,'Saturation Data'!$C:$C,0))*INDEX('UEC Data'!O:O,MATCH('Intensity Data'!$B285,'UEC Data'!$C:$C,0))</f>
        <v>4.5631386893985457</v>
      </c>
      <c r="O285" s="7">
        <f>INDEX('Saturation Data'!P:P,MATCH('Intensity Data'!$B285,'Saturation Data'!$C:$C,0))*INDEX('UEC Data'!P:P,MATCH('Intensity Data'!$B285,'UEC Data'!$C:$C,0))</f>
        <v>1.5249629331008974</v>
      </c>
      <c r="P285" s="7">
        <f>INDEX('Saturation Data'!Q:Q,MATCH('Intensity Data'!$B285,'Saturation Data'!$C:$C,0))*INDEX('UEC Data'!Q:Q,MATCH('Intensity Data'!$B285,'UEC Data'!$C:$C,0))</f>
        <v>0.7110064297090456</v>
      </c>
      <c r="Q285" s="7">
        <f>INDEX('Saturation Data'!R:R,MATCH('Intensity Data'!$B285,'Saturation Data'!$C:$C,0))*INDEX('UEC Data'!R:R,MATCH('Intensity Data'!$B285,'UEC Data'!$C:$C,0))</f>
        <v>0.94487695122249882</v>
      </c>
      <c r="R285" s="7">
        <f>INDEX('Saturation Data'!S:S,MATCH('Intensity Data'!$B285,'Saturation Data'!$C:$C,0))*INDEX('UEC Data'!S:S,MATCH('Intensity Data'!$B285,'UEC Data'!$C:$C,0))</f>
        <v>0.25924611958934513</v>
      </c>
      <c r="S285" s="7">
        <f>INDEX('Saturation Data'!T:T,MATCH('Intensity Data'!$B285,'Saturation Data'!$C:$C,0))*INDEX('UEC Data'!T:T,MATCH('Intensity Data'!$B285,'UEC Data'!$C:$C,0))</f>
        <v>0.73049740006411235</v>
      </c>
      <c r="T285" s="7">
        <f>INDEX('Saturation Data'!U:U,MATCH('Intensity Data'!$B285,'Saturation Data'!$C:$C,0))*INDEX('UEC Data'!U:U,MATCH('Intensity Data'!$B285,'UEC Data'!$C:$C,0))</f>
        <v>26.307281723602674</v>
      </c>
      <c r="U285" s="7">
        <f>INDEX('Saturation Data'!V:V,MATCH('Intensity Data'!$B285,'Saturation Data'!$C:$C,0))*INDEX('UEC Data'!V:V,MATCH('Intensity Data'!$B285,'UEC Data'!$C:$C,0))</f>
        <v>0.73113904596245305</v>
      </c>
      <c r="V285" t="str">
        <f t="shared" si="70"/>
        <v>HVAC</v>
      </c>
    </row>
    <row r="286" spans="1:22" x14ac:dyDescent="0.2">
      <c r="A286" t="str">
        <f t="shared" si="68"/>
        <v/>
      </c>
      <c r="B286" t="str">
        <f t="shared" si="69"/>
        <v>WA2019 CPAWater Heating_Water Heater</v>
      </c>
      <c r="C286" t="s">
        <v>116</v>
      </c>
      <c r="D286" t="s">
        <v>120</v>
      </c>
      <c r="E286" s="4" t="s">
        <v>80</v>
      </c>
      <c r="F286" s="4" t="s">
        <v>16</v>
      </c>
      <c r="G286" s="4" t="s">
        <v>17</v>
      </c>
      <c r="H286" s="7">
        <f>INDEX('Saturation Data'!I:I,MATCH('Intensity Data'!$B286,'Saturation Data'!$C:$C,0))*INDEX('UEC Data'!I:I,MATCH('Intensity Data'!$B286,'UEC Data'!$C:$C,0))</f>
        <v>0.46961960214310405</v>
      </c>
      <c r="I286" s="7">
        <f>INDEX('Saturation Data'!J:J,MATCH('Intensity Data'!$B286,'Saturation Data'!$C:$C,0))*INDEX('UEC Data'!J:J,MATCH('Intensity Data'!$B286,'UEC Data'!$C:$C,0))</f>
        <v>0.56142959999999997</v>
      </c>
      <c r="J286" s="7">
        <f>INDEX('Saturation Data'!K:K,MATCH('Intensity Data'!$B286,'Saturation Data'!$C:$C,0))*INDEX('UEC Data'!K:K,MATCH('Intensity Data'!$B286,'UEC Data'!$C:$C,0))</f>
        <v>0.68093467011600006</v>
      </c>
      <c r="K286" s="7">
        <f>INDEX('Saturation Data'!L:L,MATCH('Intensity Data'!$B286,'Saturation Data'!$C:$C,0))*INDEX('UEC Data'!L:L,MATCH('Intensity Data'!$B286,'UEC Data'!$C:$C,0))</f>
        <v>0.5779422352941177</v>
      </c>
      <c r="L286" s="7">
        <f>INDEX('Saturation Data'!M:M,MATCH('Intensity Data'!$B286,'Saturation Data'!$C:$C,0))*INDEX('UEC Data'!M:M,MATCH('Intensity Data'!$B286,'UEC Data'!$C:$C,0))</f>
        <v>4.486301715789474</v>
      </c>
      <c r="M286" s="7">
        <f>INDEX('Saturation Data'!N:N,MATCH('Intensity Data'!$B286,'Saturation Data'!$C:$C,0))*INDEX('UEC Data'!N:N,MATCH('Intensity Data'!$B286,'UEC Data'!$C:$C,0))</f>
        <v>1.4311018750000002</v>
      </c>
      <c r="N286" s="7">
        <f>INDEX('Saturation Data'!O:O,MATCH('Intensity Data'!$B286,'Saturation Data'!$C:$C,0))*INDEX('UEC Data'!O:O,MATCH('Intensity Data'!$B286,'UEC Data'!$C:$C,0))</f>
        <v>0.57403353711199989</v>
      </c>
      <c r="O286" s="7">
        <f>INDEX('Saturation Data'!P:P,MATCH('Intensity Data'!$B286,'Saturation Data'!$C:$C,0))*INDEX('UEC Data'!P:P,MATCH('Intensity Data'!$B286,'UEC Data'!$C:$C,0))</f>
        <v>1.1511387018743369</v>
      </c>
      <c r="P286" s="7">
        <f>INDEX('Saturation Data'!Q:Q,MATCH('Intensity Data'!$B286,'Saturation Data'!$C:$C,0))*INDEX('UEC Data'!Q:Q,MATCH('Intensity Data'!$B286,'UEC Data'!$C:$C,0))</f>
        <v>0.49500349999999999</v>
      </c>
      <c r="Q286" s="7">
        <f>INDEX('Saturation Data'!R:R,MATCH('Intensity Data'!$B286,'Saturation Data'!$C:$C,0))*INDEX('UEC Data'!R:R,MATCH('Intensity Data'!$B286,'UEC Data'!$C:$C,0))</f>
        <v>1.6018159999999999</v>
      </c>
      <c r="R286" s="7">
        <f>INDEX('Saturation Data'!S:S,MATCH('Intensity Data'!$B286,'Saturation Data'!$C:$C,0))*INDEX('UEC Data'!S:S,MATCH('Intensity Data'!$B286,'UEC Data'!$C:$C,0))</f>
        <v>0.14551341873599999</v>
      </c>
      <c r="S286" s="7">
        <f>INDEX('Saturation Data'!T:T,MATCH('Intensity Data'!$B286,'Saturation Data'!$C:$C,0))*INDEX('UEC Data'!T:T,MATCH('Intensity Data'!$B286,'UEC Data'!$C:$C,0))</f>
        <v>0.28240360768200001</v>
      </c>
      <c r="T286" s="7">
        <f>INDEX('Saturation Data'!U:U,MATCH('Intensity Data'!$B286,'Saturation Data'!$C:$C,0))*INDEX('UEC Data'!U:U,MATCH('Intensity Data'!$B286,'UEC Data'!$C:$C,0))</f>
        <v>0.30525274139301767</v>
      </c>
      <c r="U286" s="7">
        <f>INDEX('Saturation Data'!V:V,MATCH('Intensity Data'!$B286,'Saturation Data'!$C:$C,0))*INDEX('UEC Data'!V:V,MATCH('Intensity Data'!$B286,'UEC Data'!$C:$C,0))</f>
        <v>0.73705651515151505</v>
      </c>
      <c r="V286" t="str">
        <f t="shared" si="70"/>
        <v>Water Heating</v>
      </c>
    </row>
    <row r="287" spans="1:22" x14ac:dyDescent="0.2">
      <c r="A287" t="str">
        <f t="shared" si="68"/>
        <v/>
      </c>
      <c r="B287" t="str">
        <f t="shared" si="69"/>
        <v>WA2019 CPAInterior Lighting_General Service Lighting</v>
      </c>
      <c r="C287" t="s">
        <v>116</v>
      </c>
      <c r="D287" t="s">
        <v>120</v>
      </c>
      <c r="E287" s="4" t="s">
        <v>81</v>
      </c>
      <c r="F287" s="4" t="s">
        <v>18</v>
      </c>
      <c r="G287" s="4" t="s">
        <v>19</v>
      </c>
      <c r="H287" s="7">
        <f>INDEX('Saturation Data'!I:I,MATCH('Intensity Data'!$B287,'Saturation Data'!$C:$C,0))*INDEX('UEC Data'!I:I,MATCH('Intensity Data'!$B287,'UEC Data'!$C:$C,0))</f>
        <v>0.24854369365134049</v>
      </c>
      <c r="I287" s="7">
        <f>INDEX('Saturation Data'!J:J,MATCH('Intensity Data'!$B287,'Saturation Data'!$C:$C,0))*INDEX('UEC Data'!J:J,MATCH('Intensity Data'!$B287,'UEC Data'!$C:$C,0))</f>
        <v>0.24651165830668834</v>
      </c>
      <c r="J287" s="7">
        <f>INDEX('Saturation Data'!K:K,MATCH('Intensity Data'!$B287,'Saturation Data'!$C:$C,0))*INDEX('UEC Data'!K:K,MATCH('Intensity Data'!$B287,'UEC Data'!$C:$C,0))</f>
        <v>0.49780483994498642</v>
      </c>
      <c r="K287" s="7">
        <f>INDEX('Saturation Data'!L:L,MATCH('Intensity Data'!$B287,'Saturation Data'!$C:$C,0))*INDEX('UEC Data'!L:L,MATCH('Intensity Data'!$B287,'UEC Data'!$C:$C,0))</f>
        <v>0.32855119436369107</v>
      </c>
      <c r="L287" s="7">
        <f>INDEX('Saturation Data'!M:M,MATCH('Intensity Data'!$B287,'Saturation Data'!$C:$C,0))*INDEX('UEC Data'!M:M,MATCH('Intensity Data'!$B287,'UEC Data'!$C:$C,0))</f>
        <v>1.3402191760145017</v>
      </c>
      <c r="M287" s="7">
        <f>INDEX('Saturation Data'!N:N,MATCH('Intensity Data'!$B287,'Saturation Data'!$C:$C,0))*INDEX('UEC Data'!N:N,MATCH('Intensity Data'!$B287,'UEC Data'!$C:$C,0))</f>
        <v>0.38163107331953855</v>
      </c>
      <c r="N287" s="7">
        <f>INDEX('Saturation Data'!O:O,MATCH('Intensity Data'!$B287,'Saturation Data'!$C:$C,0))*INDEX('UEC Data'!O:O,MATCH('Intensity Data'!$B287,'UEC Data'!$C:$C,0))</f>
        <v>0.54894589024056883</v>
      </c>
      <c r="O287" s="7">
        <f>INDEX('Saturation Data'!P:P,MATCH('Intensity Data'!$B287,'Saturation Data'!$C:$C,0))*INDEX('UEC Data'!P:P,MATCH('Intensity Data'!$B287,'UEC Data'!$C:$C,0))</f>
        <v>9.4508344790366489E-2</v>
      </c>
      <c r="P287" s="7">
        <f>INDEX('Saturation Data'!Q:Q,MATCH('Intensity Data'!$B287,'Saturation Data'!$C:$C,0))*INDEX('UEC Data'!Q:Q,MATCH('Intensity Data'!$B287,'UEC Data'!$C:$C,0))</f>
        <v>0.16264221303240564</v>
      </c>
      <c r="Q287" s="7">
        <f>INDEX('Saturation Data'!R:R,MATCH('Intensity Data'!$B287,'Saturation Data'!$C:$C,0))*INDEX('UEC Data'!R:R,MATCH('Intensity Data'!$B287,'UEC Data'!$C:$C,0))</f>
        <v>0.80857252946798985</v>
      </c>
      <c r="R287" s="7">
        <f>INDEX('Saturation Data'!S:S,MATCH('Intensity Data'!$B287,'Saturation Data'!$C:$C,0))*INDEX('UEC Data'!S:S,MATCH('Intensity Data'!$B287,'UEC Data'!$C:$C,0))</f>
        <v>7.243721839474232E-2</v>
      </c>
      <c r="S287" s="7">
        <f>INDEX('Saturation Data'!T:T,MATCH('Intensity Data'!$B287,'Saturation Data'!$C:$C,0))*INDEX('UEC Data'!T:T,MATCH('Intensity Data'!$B287,'UEC Data'!$C:$C,0))</f>
        <v>7.243721839474232E-2</v>
      </c>
      <c r="T287" s="7">
        <f>INDEX('Saturation Data'!U:U,MATCH('Intensity Data'!$B287,'Saturation Data'!$C:$C,0))*INDEX('UEC Data'!U:U,MATCH('Intensity Data'!$B287,'UEC Data'!$C:$C,0))</f>
        <v>0.47440881713066591</v>
      </c>
      <c r="U287" s="7">
        <f>INDEX('Saturation Data'!V:V,MATCH('Intensity Data'!$B287,'Saturation Data'!$C:$C,0))*INDEX('UEC Data'!V:V,MATCH('Intensity Data'!$B287,'UEC Data'!$C:$C,0))</f>
        <v>0.37642815015538239</v>
      </c>
      <c r="V287" t="str">
        <f t="shared" si="70"/>
        <v>Interior Lighting</v>
      </c>
    </row>
    <row r="288" spans="1:22" x14ac:dyDescent="0.2">
      <c r="A288" t="str">
        <f t="shared" si="68"/>
        <v/>
      </c>
      <c r="B288" t="str">
        <f t="shared" si="69"/>
        <v>WA2019 CPAInterior Lighting_Exempted Lighting</v>
      </c>
      <c r="C288" t="s">
        <v>116</v>
      </c>
      <c r="D288" t="s">
        <v>120</v>
      </c>
      <c r="E288" s="4" t="s">
        <v>82</v>
      </c>
      <c r="F288" s="4" t="s">
        <v>18</v>
      </c>
      <c r="G288" s="4" t="s">
        <v>20</v>
      </c>
      <c r="H288" s="7">
        <f>INDEX('Saturation Data'!I:I,MATCH('Intensity Data'!$B288,'Saturation Data'!$C:$C,0))*INDEX('UEC Data'!I:I,MATCH('Intensity Data'!$B288,'UEC Data'!$C:$C,0))</f>
        <v>0.1029930252348189</v>
      </c>
      <c r="I288" s="7">
        <f>INDEX('Saturation Data'!J:J,MATCH('Intensity Data'!$B288,'Saturation Data'!$C:$C,0))*INDEX('UEC Data'!J:J,MATCH('Intensity Data'!$B288,'UEC Data'!$C:$C,0))</f>
        <v>0.13272466392284143</v>
      </c>
      <c r="J288" s="7">
        <f>INDEX('Saturation Data'!K:K,MATCH('Intensity Data'!$B288,'Saturation Data'!$C:$C,0))*INDEX('UEC Data'!K:K,MATCH('Intensity Data'!$B288,'UEC Data'!$C:$C,0))</f>
        <v>0.47362324504374631</v>
      </c>
      <c r="K288" s="7">
        <f>INDEX('Saturation Data'!L:L,MATCH('Intensity Data'!$B288,'Saturation Data'!$C:$C,0))*INDEX('UEC Data'!L:L,MATCH('Intensity Data'!$B288,'UEC Data'!$C:$C,0))</f>
        <v>0.3125913417288726</v>
      </c>
      <c r="L288" s="7">
        <f>INDEX('Saturation Data'!M:M,MATCH('Intensity Data'!$B288,'Saturation Data'!$C:$C,0))*INDEX('UEC Data'!M:M,MATCH('Intensity Data'!$B288,'UEC Data'!$C:$C,0))</f>
        <v>0.93928297420356521</v>
      </c>
      <c r="M288" s="7">
        <f>INDEX('Saturation Data'!N:N,MATCH('Intensity Data'!$B288,'Saturation Data'!$C:$C,0))*INDEX('UEC Data'!N:N,MATCH('Intensity Data'!$B288,'UEC Data'!$C:$C,0))</f>
        <v>0.29517487208245929</v>
      </c>
      <c r="N288" s="7">
        <f>INDEX('Saturation Data'!O:O,MATCH('Intensity Data'!$B288,'Saturation Data'!$C:$C,0))*INDEX('UEC Data'!O:O,MATCH('Intensity Data'!$B288,'UEC Data'!$C:$C,0))</f>
        <v>0.22824905816351321</v>
      </c>
      <c r="O288" s="7">
        <f>INDEX('Saturation Data'!P:P,MATCH('Intensity Data'!$B288,'Saturation Data'!$C:$C,0))*INDEX('UEC Data'!P:P,MATCH('Intensity Data'!$B288,'UEC Data'!$C:$C,0))</f>
        <v>4.0434000324751009E-2</v>
      </c>
      <c r="P288" s="7">
        <f>INDEX('Saturation Data'!Q:Q,MATCH('Intensity Data'!$B288,'Saturation Data'!$C:$C,0))*INDEX('UEC Data'!Q:Q,MATCH('Intensity Data'!$B288,'UEC Data'!$C:$C,0))</f>
        <v>0.18172866156643003</v>
      </c>
      <c r="Q288" s="7">
        <f>INDEX('Saturation Data'!R:R,MATCH('Intensity Data'!$B288,'Saturation Data'!$C:$C,0))*INDEX('UEC Data'!R:R,MATCH('Intensity Data'!$B288,'UEC Data'!$C:$C,0))</f>
        <v>0.42818557630105081</v>
      </c>
      <c r="R288" s="7">
        <f>INDEX('Saturation Data'!S:S,MATCH('Intensity Data'!$B288,'Saturation Data'!$C:$C,0))*INDEX('UEC Data'!S:S,MATCH('Intensity Data'!$B288,'UEC Data'!$C:$C,0))</f>
        <v>3.5816023605558897E-2</v>
      </c>
      <c r="S288" s="7">
        <f>INDEX('Saturation Data'!T:T,MATCH('Intensity Data'!$B288,'Saturation Data'!$C:$C,0))*INDEX('UEC Data'!T:T,MATCH('Intensity Data'!$B288,'UEC Data'!$C:$C,0))</f>
        <v>3.5816023605558897E-2</v>
      </c>
      <c r="T288" s="7">
        <f>INDEX('Saturation Data'!U:U,MATCH('Intensity Data'!$B288,'Saturation Data'!$C:$C,0))*INDEX('UEC Data'!U:U,MATCH('Intensity Data'!$B288,'UEC Data'!$C:$C,0))</f>
        <v>0.26647444706270113</v>
      </c>
      <c r="U288" s="7">
        <f>INDEX('Saturation Data'!V:V,MATCH('Intensity Data'!$B288,'Saturation Data'!$C:$C,0))*INDEX('UEC Data'!V:V,MATCH('Intensity Data'!$B288,'UEC Data'!$C:$C,0))</f>
        <v>0.2286891734756227</v>
      </c>
      <c r="V288" t="str">
        <f t="shared" si="70"/>
        <v>Interior Lighting</v>
      </c>
    </row>
    <row r="289" spans="1:22" x14ac:dyDescent="0.2">
      <c r="A289" t="str">
        <f t="shared" si="68"/>
        <v/>
      </c>
      <c r="B289" t="str">
        <f t="shared" si="69"/>
        <v>WA2019 CPAInterior Lighting_High-Bay Lighting</v>
      </c>
      <c r="C289" t="s">
        <v>116</v>
      </c>
      <c r="D289" t="s">
        <v>120</v>
      </c>
      <c r="E289" s="4" t="s">
        <v>83</v>
      </c>
      <c r="F289" s="4" t="s">
        <v>18</v>
      </c>
      <c r="G289" s="4" t="s">
        <v>21</v>
      </c>
      <c r="H289" s="7">
        <f>INDEX('Saturation Data'!I:I,MATCH('Intensity Data'!$B289,'Saturation Data'!$C:$C,0))*INDEX('UEC Data'!I:I,MATCH('Intensity Data'!$B289,'UEC Data'!$C:$C,0))</f>
        <v>1.0097571904109066</v>
      </c>
      <c r="I289" s="7">
        <f>INDEX('Saturation Data'!J:J,MATCH('Intensity Data'!$B289,'Saturation Data'!$C:$C,0))*INDEX('UEC Data'!J:J,MATCH('Intensity Data'!$B289,'UEC Data'!$C:$C,0))</f>
        <v>1.5097319313691666</v>
      </c>
      <c r="J289" s="7">
        <f>INDEX('Saturation Data'!K:K,MATCH('Intensity Data'!$B289,'Saturation Data'!$C:$C,0))*INDEX('UEC Data'!K:K,MATCH('Intensity Data'!$B289,'UEC Data'!$C:$C,0))</f>
        <v>1.9907982124912358</v>
      </c>
      <c r="K289" s="7">
        <f>INDEX('Saturation Data'!L:L,MATCH('Intensity Data'!$B289,'Saturation Data'!$C:$C,0))*INDEX('UEC Data'!L:L,MATCH('Intensity Data'!$B289,'UEC Data'!$C:$C,0))</f>
        <v>1.3139268202442156</v>
      </c>
      <c r="L289" s="7">
        <f>INDEX('Saturation Data'!M:M,MATCH('Intensity Data'!$B289,'Saturation Data'!$C:$C,0))*INDEX('UEC Data'!M:M,MATCH('Intensity Data'!$B289,'UEC Data'!$C:$C,0))</f>
        <v>2.9189542122173275</v>
      </c>
      <c r="M289" s="7">
        <f>INDEX('Saturation Data'!N:N,MATCH('Intensity Data'!$B289,'Saturation Data'!$C:$C,0))*INDEX('UEC Data'!N:N,MATCH('Intensity Data'!$B289,'UEC Data'!$C:$C,0))</f>
        <v>2.0202514121424442</v>
      </c>
      <c r="N289" s="7">
        <f>INDEX('Saturation Data'!O:O,MATCH('Intensity Data'!$B289,'Saturation Data'!$C:$C,0))*INDEX('UEC Data'!O:O,MATCH('Intensity Data'!$B289,'UEC Data'!$C:$C,0))</f>
        <v>2.593676628981044</v>
      </c>
      <c r="O289" s="7">
        <f>INDEX('Saturation Data'!P:P,MATCH('Intensity Data'!$B289,'Saturation Data'!$C:$C,0))*INDEX('UEC Data'!P:P,MATCH('Intensity Data'!$B289,'UEC Data'!$C:$C,0))</f>
        <v>1.4232784408076913</v>
      </c>
      <c r="P289" s="7">
        <f>INDEX('Saturation Data'!Q:Q,MATCH('Intensity Data'!$B289,'Saturation Data'!$C:$C,0))*INDEX('UEC Data'!Q:Q,MATCH('Intensity Data'!$B289,'UEC Data'!$C:$C,0))</f>
        <v>0.81014056411215796</v>
      </c>
      <c r="Q289" s="7">
        <f>INDEX('Saturation Data'!R:R,MATCH('Intensity Data'!$B289,'Saturation Data'!$C:$C,0))*INDEX('UEC Data'!R:R,MATCH('Intensity Data'!$B289,'UEC Data'!$C:$C,0))</f>
        <v>1.2862972269831965</v>
      </c>
      <c r="R289" s="7">
        <f>INDEX('Saturation Data'!S:S,MATCH('Intensity Data'!$B289,'Saturation Data'!$C:$C,0))*INDEX('UEC Data'!S:S,MATCH('Intensity Data'!$B289,'UEC Data'!$C:$C,0))</f>
        <v>1.6935466856330306</v>
      </c>
      <c r="S289" s="7">
        <f>INDEX('Saturation Data'!T:T,MATCH('Intensity Data'!$B289,'Saturation Data'!$C:$C,0))*INDEX('UEC Data'!T:T,MATCH('Intensity Data'!$B289,'UEC Data'!$C:$C,0))</f>
        <v>1.6935466856330306</v>
      </c>
      <c r="T289" s="7">
        <f>INDEX('Saturation Data'!U:U,MATCH('Intensity Data'!$B289,'Saturation Data'!$C:$C,0))*INDEX('UEC Data'!U:U,MATCH('Intensity Data'!$B289,'UEC Data'!$C:$C,0))</f>
        <v>2.7383703041952336</v>
      </c>
      <c r="U289" s="7">
        <f>INDEX('Saturation Data'!V:V,MATCH('Intensity Data'!$B289,'Saturation Data'!$C:$C,0))*INDEX('UEC Data'!V:V,MATCH('Intensity Data'!$B289,'UEC Data'!$C:$C,0))</f>
        <v>1.5598450753325854</v>
      </c>
      <c r="V289" t="str">
        <f t="shared" si="70"/>
        <v>Interior Lighting</v>
      </c>
    </row>
    <row r="290" spans="1:22" x14ac:dyDescent="0.2">
      <c r="A290" t="str">
        <f t="shared" si="68"/>
        <v/>
      </c>
      <c r="B290" t="str">
        <f t="shared" si="69"/>
        <v>WA2019 CPAInterior Lighting_Linear Lighting</v>
      </c>
      <c r="C290" t="s">
        <v>116</v>
      </c>
      <c r="D290" t="s">
        <v>120</v>
      </c>
      <c r="E290" s="4" t="s">
        <v>84</v>
      </c>
      <c r="F290" s="4" t="s">
        <v>18</v>
      </c>
      <c r="G290" s="4" t="s">
        <v>22</v>
      </c>
      <c r="H290" s="7">
        <f>INDEX('Saturation Data'!I:I,MATCH('Intensity Data'!$B290,'Saturation Data'!$C:$C,0))*INDEX('UEC Data'!I:I,MATCH('Intensity Data'!$B290,'UEC Data'!$C:$C,0))</f>
        <v>1.7246509498917526</v>
      </c>
      <c r="I290" s="7">
        <f>INDEX('Saturation Data'!J:J,MATCH('Intensity Data'!$B290,'Saturation Data'!$C:$C,0))*INDEX('UEC Data'!J:J,MATCH('Intensity Data'!$B290,'UEC Data'!$C:$C,0))</f>
        <v>1.5415598375166626</v>
      </c>
      <c r="J290" s="7">
        <f>INDEX('Saturation Data'!K:K,MATCH('Intensity Data'!$B290,'Saturation Data'!$C:$C,0))*INDEX('UEC Data'!K:K,MATCH('Intensity Data'!$B290,'UEC Data'!$C:$C,0))</f>
        <v>3.0033180740724288</v>
      </c>
      <c r="K290" s="7">
        <f>INDEX('Saturation Data'!L:L,MATCH('Intensity Data'!$B290,'Saturation Data'!$C:$C,0))*INDEX('UEC Data'!L:L,MATCH('Intensity Data'!$B290,'UEC Data'!$C:$C,0))</f>
        <v>1.9821899288878029</v>
      </c>
      <c r="L290" s="7">
        <f>INDEX('Saturation Data'!M:M,MATCH('Intensity Data'!$B290,'Saturation Data'!$C:$C,0))*INDEX('UEC Data'!M:M,MATCH('Intensity Data'!$B290,'UEC Data'!$C:$C,0))</f>
        <v>1.8674442583618971</v>
      </c>
      <c r="M290" s="7">
        <f>INDEX('Saturation Data'!N:N,MATCH('Intensity Data'!$B290,'Saturation Data'!$C:$C,0))*INDEX('UEC Data'!N:N,MATCH('Intensity Data'!$B290,'UEC Data'!$C:$C,0))</f>
        <v>5.0106479032102795</v>
      </c>
      <c r="N290" s="7">
        <f>INDEX('Saturation Data'!O:O,MATCH('Intensity Data'!$B290,'Saturation Data'!$C:$C,0))*INDEX('UEC Data'!O:O,MATCH('Intensity Data'!$B290,'UEC Data'!$C:$C,0))</f>
        <v>4.0374352350241542</v>
      </c>
      <c r="O290" s="7">
        <f>INDEX('Saturation Data'!P:P,MATCH('Intensity Data'!$B290,'Saturation Data'!$C:$C,0))*INDEX('UEC Data'!P:P,MATCH('Intensity Data'!$B290,'UEC Data'!$C:$C,0))</f>
        <v>2.18745514263111</v>
      </c>
      <c r="P290" s="7">
        <f>INDEX('Saturation Data'!Q:Q,MATCH('Intensity Data'!$B290,'Saturation Data'!$C:$C,0))*INDEX('UEC Data'!Q:Q,MATCH('Intensity Data'!$B290,'UEC Data'!$C:$C,0))</f>
        <v>1.5127022615307173</v>
      </c>
      <c r="Q290" s="7">
        <f>INDEX('Saturation Data'!R:R,MATCH('Intensity Data'!$B290,'Saturation Data'!$C:$C,0))*INDEX('UEC Data'!R:R,MATCH('Intensity Data'!$B290,'UEC Data'!$C:$C,0))</f>
        <v>0.45584450142900113</v>
      </c>
      <c r="R290" s="7">
        <f>INDEX('Saturation Data'!S:S,MATCH('Intensity Data'!$B290,'Saturation Data'!$C:$C,0))*INDEX('UEC Data'!S:S,MATCH('Intensity Data'!$B290,'UEC Data'!$C:$C,0))</f>
        <v>0.28151989720595638</v>
      </c>
      <c r="S290" s="7">
        <f>INDEX('Saturation Data'!T:T,MATCH('Intensity Data'!$B290,'Saturation Data'!$C:$C,0))*INDEX('UEC Data'!T:T,MATCH('Intensity Data'!$B290,'UEC Data'!$C:$C,0))</f>
        <v>0.28151989720595638</v>
      </c>
      <c r="T290" s="7">
        <f>INDEX('Saturation Data'!U:U,MATCH('Intensity Data'!$B290,'Saturation Data'!$C:$C,0))*INDEX('UEC Data'!U:U,MATCH('Intensity Data'!$B290,'UEC Data'!$C:$C,0))</f>
        <v>3.907161357362638</v>
      </c>
      <c r="U290" s="7">
        <f>INDEX('Saturation Data'!V:V,MATCH('Intensity Data'!$B290,'Saturation Data'!$C:$C,0))*INDEX('UEC Data'!V:V,MATCH('Intensity Data'!$B290,'UEC Data'!$C:$C,0))</f>
        <v>1.464169865932343</v>
      </c>
      <c r="V290" t="str">
        <f t="shared" si="70"/>
        <v>Interior Lighting</v>
      </c>
    </row>
    <row r="291" spans="1:22" x14ac:dyDescent="0.2">
      <c r="A291" t="str">
        <f t="shared" si="68"/>
        <v/>
      </c>
      <c r="B291" t="str">
        <f t="shared" si="69"/>
        <v>WA2019 CPAExterior Lighting_General Service Lighting</v>
      </c>
      <c r="C291" t="s">
        <v>116</v>
      </c>
      <c r="D291" t="s">
        <v>120</v>
      </c>
      <c r="E291" s="4" t="s">
        <v>85</v>
      </c>
      <c r="F291" s="4" t="s">
        <v>23</v>
      </c>
      <c r="G291" s="4" t="s">
        <v>19</v>
      </c>
      <c r="H291" s="7">
        <f>INDEX('Saturation Data'!I:I,MATCH('Intensity Data'!$B291,'Saturation Data'!$C:$C,0))*INDEX('UEC Data'!I:I,MATCH('Intensity Data'!$B291,'UEC Data'!$C:$C,0))</f>
        <v>9.5513063085817806E-2</v>
      </c>
      <c r="I291" s="7">
        <f>INDEX('Saturation Data'!J:J,MATCH('Intensity Data'!$B291,'Saturation Data'!$C:$C,0))*INDEX('UEC Data'!J:J,MATCH('Intensity Data'!$B291,'UEC Data'!$C:$C,0))</f>
        <v>0.16243010034900959</v>
      </c>
      <c r="J291" s="7">
        <f>INDEX('Saturation Data'!K:K,MATCH('Intensity Data'!$B291,'Saturation Data'!$C:$C,0))*INDEX('UEC Data'!K:K,MATCH('Intensity Data'!$B291,'UEC Data'!$C:$C,0))</f>
        <v>0.23794212601226408</v>
      </c>
      <c r="K291" s="7">
        <f>INDEX('Saturation Data'!L:L,MATCH('Intensity Data'!$B291,'Saturation Data'!$C:$C,0))*INDEX('UEC Data'!L:L,MATCH('Intensity Data'!$B291,'UEC Data'!$C:$C,0))</f>
        <v>0.23794212601226408</v>
      </c>
      <c r="L291" s="7">
        <f>INDEX('Saturation Data'!M:M,MATCH('Intensity Data'!$B291,'Saturation Data'!$C:$C,0))*INDEX('UEC Data'!M:M,MATCH('Intensity Data'!$B291,'UEC Data'!$C:$C,0))</f>
        <v>0.27618212354593696</v>
      </c>
      <c r="M291" s="7">
        <f>INDEX('Saturation Data'!N:N,MATCH('Intensity Data'!$B291,'Saturation Data'!$C:$C,0))*INDEX('UEC Data'!N:N,MATCH('Intensity Data'!$B291,'UEC Data'!$C:$C,0))</f>
        <v>0.36198121188018928</v>
      </c>
      <c r="N291" s="7">
        <f>INDEX('Saturation Data'!O:O,MATCH('Intensity Data'!$B291,'Saturation Data'!$C:$C,0))*INDEX('UEC Data'!O:O,MATCH('Intensity Data'!$B291,'UEC Data'!$C:$C,0))</f>
        <v>4.4121385283345624E-2</v>
      </c>
      <c r="O291" s="7">
        <f>INDEX('Saturation Data'!P:P,MATCH('Intensity Data'!$B291,'Saturation Data'!$C:$C,0))*INDEX('UEC Data'!P:P,MATCH('Intensity Data'!$B291,'UEC Data'!$C:$C,0))</f>
        <v>2.0014407489942935E-2</v>
      </c>
      <c r="P291" s="7">
        <f>INDEX('Saturation Data'!Q:Q,MATCH('Intensity Data'!$B291,'Saturation Data'!$C:$C,0))*INDEX('UEC Data'!Q:Q,MATCH('Intensity Data'!$B291,'UEC Data'!$C:$C,0))</f>
        <v>3.990962547375485E-3</v>
      </c>
      <c r="Q291" s="7">
        <f>INDEX('Saturation Data'!R:R,MATCH('Intensity Data'!$B291,'Saturation Data'!$C:$C,0))*INDEX('UEC Data'!R:R,MATCH('Intensity Data'!$B291,'UEC Data'!$C:$C,0))</f>
        <v>3.8082042924893707E-2</v>
      </c>
      <c r="R291" s="7">
        <f>INDEX('Saturation Data'!S:S,MATCH('Intensity Data'!$B291,'Saturation Data'!$C:$C,0))*INDEX('UEC Data'!S:S,MATCH('Intensity Data'!$B291,'UEC Data'!$C:$C,0))</f>
        <v>1.9928645621352149E-2</v>
      </c>
      <c r="S291" s="7">
        <f>INDEX('Saturation Data'!T:T,MATCH('Intensity Data'!$B291,'Saturation Data'!$C:$C,0))*INDEX('UEC Data'!T:T,MATCH('Intensity Data'!$B291,'UEC Data'!$C:$C,0))</f>
        <v>1.9928645621352149E-2</v>
      </c>
      <c r="T291" s="7">
        <f>INDEX('Saturation Data'!U:U,MATCH('Intensity Data'!$B291,'Saturation Data'!$C:$C,0))*INDEX('UEC Data'!U:U,MATCH('Intensity Data'!$B291,'UEC Data'!$C:$C,0))</f>
        <v>0.10945423176127128</v>
      </c>
      <c r="U291" s="7">
        <f>INDEX('Saturation Data'!V:V,MATCH('Intensity Data'!$B291,'Saturation Data'!$C:$C,0))*INDEX('UEC Data'!V:V,MATCH('Intensity Data'!$B291,'UEC Data'!$C:$C,0))</f>
        <v>9.2876428298923994E-2</v>
      </c>
      <c r="V291" t="str">
        <f t="shared" si="70"/>
        <v>Exterior Lighting</v>
      </c>
    </row>
    <row r="292" spans="1:22" x14ac:dyDescent="0.2">
      <c r="A292" t="str">
        <f t="shared" si="68"/>
        <v/>
      </c>
      <c r="B292" t="str">
        <f t="shared" si="69"/>
        <v>WA2019 CPAExterior Lighting_Area Lighting</v>
      </c>
      <c r="C292" t="s">
        <v>116</v>
      </c>
      <c r="D292" t="s">
        <v>120</v>
      </c>
      <c r="E292" s="4" t="s">
        <v>86</v>
      </c>
      <c r="F292" s="4" t="s">
        <v>23</v>
      </c>
      <c r="G292" s="4" t="s">
        <v>24</v>
      </c>
      <c r="H292" s="7">
        <f>INDEX('Saturation Data'!I:I,MATCH('Intensity Data'!$B292,'Saturation Data'!$C:$C,0))*INDEX('UEC Data'!I:I,MATCH('Intensity Data'!$B292,'UEC Data'!$C:$C,0))</f>
        <v>1.2776745024992495</v>
      </c>
      <c r="I292" s="7">
        <f>INDEX('Saturation Data'!J:J,MATCH('Intensity Data'!$B292,'Saturation Data'!$C:$C,0))*INDEX('UEC Data'!J:J,MATCH('Intensity Data'!$B292,'UEC Data'!$C:$C,0))</f>
        <v>1.5773307041073741</v>
      </c>
      <c r="J292" s="7">
        <f>INDEX('Saturation Data'!K:K,MATCH('Intensity Data'!$B292,'Saturation Data'!$C:$C,0))*INDEX('UEC Data'!K:K,MATCH('Intensity Data'!$B292,'UEC Data'!$C:$C,0))</f>
        <v>0.84447642280672996</v>
      </c>
      <c r="K292" s="7">
        <f>INDEX('Saturation Data'!L:L,MATCH('Intensity Data'!$B292,'Saturation Data'!$C:$C,0))*INDEX('UEC Data'!L:L,MATCH('Intensity Data'!$B292,'UEC Data'!$C:$C,0))</f>
        <v>0.84447642280672996</v>
      </c>
      <c r="L292" s="7">
        <f>INDEX('Saturation Data'!M:M,MATCH('Intensity Data'!$B292,'Saturation Data'!$C:$C,0))*INDEX('UEC Data'!M:M,MATCH('Intensity Data'!$B292,'UEC Data'!$C:$C,0))</f>
        <v>2.1410175142692172</v>
      </c>
      <c r="M292" s="7">
        <f>INDEX('Saturation Data'!N:N,MATCH('Intensity Data'!$B292,'Saturation Data'!$C:$C,0))*INDEX('UEC Data'!N:N,MATCH('Intensity Data'!$B292,'UEC Data'!$C:$C,0))</f>
        <v>1.7833920471292941</v>
      </c>
      <c r="N292" s="7">
        <f>INDEX('Saturation Data'!O:O,MATCH('Intensity Data'!$B292,'Saturation Data'!$C:$C,0))*INDEX('UEC Data'!O:O,MATCH('Intensity Data'!$B292,'UEC Data'!$C:$C,0))</f>
        <v>0.66430062146194035</v>
      </c>
      <c r="O292" s="7">
        <f>INDEX('Saturation Data'!P:P,MATCH('Intensity Data'!$B292,'Saturation Data'!$C:$C,0))*INDEX('UEC Data'!P:P,MATCH('Intensity Data'!$B292,'UEC Data'!$C:$C,0))</f>
        <v>0.28734694198828503</v>
      </c>
      <c r="P292" s="7">
        <f>INDEX('Saturation Data'!Q:Q,MATCH('Intensity Data'!$B292,'Saturation Data'!$C:$C,0))*INDEX('UEC Data'!Q:Q,MATCH('Intensity Data'!$B292,'UEC Data'!$C:$C,0))</f>
        <v>0.12004484213925479</v>
      </c>
      <c r="Q292" s="7">
        <f>INDEX('Saturation Data'!R:R,MATCH('Intensity Data'!$B292,'Saturation Data'!$C:$C,0))*INDEX('UEC Data'!R:R,MATCH('Intensity Data'!$B292,'UEC Data'!$C:$C,0))</f>
        <v>1.7301616523403083</v>
      </c>
      <c r="R292" s="7">
        <f>INDEX('Saturation Data'!S:S,MATCH('Intensity Data'!$B292,'Saturation Data'!$C:$C,0))*INDEX('UEC Data'!S:S,MATCH('Intensity Data'!$B292,'UEC Data'!$C:$C,0))</f>
        <v>0.37757329938433987</v>
      </c>
      <c r="S292" s="7">
        <f>INDEX('Saturation Data'!T:T,MATCH('Intensity Data'!$B292,'Saturation Data'!$C:$C,0))*INDEX('UEC Data'!T:T,MATCH('Intensity Data'!$B292,'UEC Data'!$C:$C,0))</f>
        <v>0.37757329938433987</v>
      </c>
      <c r="T292" s="7">
        <f>INDEX('Saturation Data'!U:U,MATCH('Intensity Data'!$B292,'Saturation Data'!$C:$C,0))*INDEX('UEC Data'!U:U,MATCH('Intensity Data'!$B292,'UEC Data'!$C:$C,0))</f>
        <v>1.1168155767710217</v>
      </c>
      <c r="U292" s="7">
        <f>INDEX('Saturation Data'!V:V,MATCH('Intensity Data'!$B292,'Saturation Data'!$C:$C,0))*INDEX('UEC Data'!V:V,MATCH('Intensity Data'!$B292,'UEC Data'!$C:$C,0))</f>
        <v>0.63826748610116635</v>
      </c>
      <c r="V292" t="str">
        <f t="shared" si="70"/>
        <v>Exterior Lighting</v>
      </c>
    </row>
    <row r="293" spans="1:22" x14ac:dyDescent="0.2">
      <c r="A293" t="str">
        <f t="shared" si="68"/>
        <v/>
      </c>
      <c r="B293" t="str">
        <f t="shared" si="69"/>
        <v>WA2019 CPAExterior Lighting_Linear Lighting</v>
      </c>
      <c r="C293" t="s">
        <v>116</v>
      </c>
      <c r="D293" t="s">
        <v>120</v>
      </c>
      <c r="E293" s="4" t="s">
        <v>87</v>
      </c>
      <c r="F293" s="4" t="s">
        <v>23</v>
      </c>
      <c r="G293" s="4" t="s">
        <v>22</v>
      </c>
      <c r="H293" s="7">
        <f>INDEX('Saturation Data'!I:I,MATCH('Intensity Data'!$B293,'Saturation Data'!$C:$C,0))*INDEX('UEC Data'!I:I,MATCH('Intensity Data'!$B293,'UEC Data'!$C:$C,0))</f>
        <v>0.17998060318671685</v>
      </c>
      <c r="I293" s="7">
        <f>INDEX('Saturation Data'!J:J,MATCH('Intensity Data'!$B293,'Saturation Data'!$C:$C,0))*INDEX('UEC Data'!J:J,MATCH('Intensity Data'!$B293,'UEC Data'!$C:$C,0))</f>
        <v>7.2716734974156386E-2</v>
      </c>
      <c r="J293" s="7">
        <f>INDEX('Saturation Data'!K:K,MATCH('Intensity Data'!$B293,'Saturation Data'!$C:$C,0))*INDEX('UEC Data'!K:K,MATCH('Intensity Data'!$B293,'UEC Data'!$C:$C,0))</f>
        <v>7.9875366371784634E-2</v>
      </c>
      <c r="K293" s="7">
        <f>INDEX('Saturation Data'!L:L,MATCH('Intensity Data'!$B293,'Saturation Data'!$C:$C,0))*INDEX('UEC Data'!L:L,MATCH('Intensity Data'!$B293,'UEC Data'!$C:$C,0))</f>
        <v>7.9875366371784634E-2</v>
      </c>
      <c r="L293" s="7">
        <f>INDEX('Saturation Data'!M:M,MATCH('Intensity Data'!$B293,'Saturation Data'!$C:$C,0))*INDEX('UEC Data'!M:M,MATCH('Intensity Data'!$B293,'UEC Data'!$C:$C,0))</f>
        <v>0.40359773533941284</v>
      </c>
      <c r="M293" s="7">
        <f>INDEX('Saturation Data'!N:N,MATCH('Intensity Data'!$B293,'Saturation Data'!$C:$C,0))*INDEX('UEC Data'!N:N,MATCH('Intensity Data'!$B293,'UEC Data'!$C:$C,0))</f>
        <v>0.3815598518016472</v>
      </c>
      <c r="N293" s="7">
        <f>INDEX('Saturation Data'!O:O,MATCH('Intensity Data'!$B293,'Saturation Data'!$C:$C,0))*INDEX('UEC Data'!O:O,MATCH('Intensity Data'!$B293,'UEC Data'!$C:$C,0))</f>
        <v>8.1899905131840825E-2</v>
      </c>
      <c r="O293" s="7">
        <f>INDEX('Saturation Data'!P:P,MATCH('Intensity Data'!$B293,'Saturation Data'!$C:$C,0))*INDEX('UEC Data'!P:P,MATCH('Intensity Data'!$B293,'UEC Data'!$C:$C,0))</f>
        <v>0.74928674288024677</v>
      </c>
      <c r="P293" s="7">
        <f>INDEX('Saturation Data'!Q:Q,MATCH('Intensity Data'!$B293,'Saturation Data'!$C:$C,0))*INDEX('UEC Data'!Q:Q,MATCH('Intensity Data'!$B293,'UEC Data'!$C:$C,0))</f>
        <v>0.6570892244201626</v>
      </c>
      <c r="Q293" s="7">
        <f>INDEX('Saturation Data'!R:R,MATCH('Intensity Data'!$B293,'Saturation Data'!$C:$C,0))*INDEX('UEC Data'!R:R,MATCH('Intensity Data'!$B293,'UEC Data'!$C:$C,0))</f>
        <v>2.5582070828392617E-2</v>
      </c>
      <c r="R293" s="7">
        <f>INDEX('Saturation Data'!S:S,MATCH('Intensity Data'!$B293,'Saturation Data'!$C:$C,0))*INDEX('UEC Data'!S:S,MATCH('Intensity Data'!$B293,'UEC Data'!$C:$C,0))</f>
        <v>7.7353172351847979E-2</v>
      </c>
      <c r="S293" s="7">
        <f>INDEX('Saturation Data'!T:T,MATCH('Intensity Data'!$B293,'Saturation Data'!$C:$C,0))*INDEX('UEC Data'!T:T,MATCH('Intensity Data'!$B293,'UEC Data'!$C:$C,0))</f>
        <v>7.7353172351847979E-2</v>
      </c>
      <c r="T293" s="7">
        <f>INDEX('Saturation Data'!U:U,MATCH('Intensity Data'!$B293,'Saturation Data'!$C:$C,0))*INDEX('UEC Data'!U:U,MATCH('Intensity Data'!$B293,'UEC Data'!$C:$C,0))</f>
        <v>0.24079761846153852</v>
      </c>
      <c r="U293" s="7">
        <f>INDEX('Saturation Data'!V:V,MATCH('Intensity Data'!$B293,'Saturation Data'!$C:$C,0))*INDEX('UEC Data'!V:V,MATCH('Intensity Data'!$B293,'UEC Data'!$C:$C,0))</f>
        <v>5.901349395031337E-2</v>
      </c>
      <c r="V293" t="str">
        <f t="shared" si="70"/>
        <v>Exterior Lighting</v>
      </c>
    </row>
    <row r="294" spans="1:22" x14ac:dyDescent="0.2">
      <c r="A294" t="str">
        <f t="shared" si="68"/>
        <v/>
      </c>
      <c r="B294" t="str">
        <f t="shared" si="69"/>
        <v>WA2019 CPARefrigeration _Walk-in Refrigerator/Freezer</v>
      </c>
      <c r="C294" t="s">
        <v>116</v>
      </c>
      <c r="D294" t="s">
        <v>120</v>
      </c>
      <c r="E294" s="4" t="s">
        <v>88</v>
      </c>
      <c r="F294" s="4" t="s">
        <v>25</v>
      </c>
      <c r="G294" s="4" t="s">
        <v>26</v>
      </c>
      <c r="H294" s="7">
        <f>INDEX('Saturation Data'!I:I,MATCH('Intensity Data'!$B294,'Saturation Data'!$C:$C,0))*INDEX('UEC Data'!I:I,MATCH('Intensity Data'!$B294,'UEC Data'!$C:$C,0))</f>
        <v>2.8406559531837712E-3</v>
      </c>
      <c r="I294" s="7">
        <f>INDEX('Saturation Data'!J:J,MATCH('Intensity Data'!$B294,'Saturation Data'!$C:$C,0))*INDEX('UEC Data'!J:J,MATCH('Intensity Data'!$B294,'UEC Data'!$C:$C,0))</f>
        <v>0</v>
      </c>
      <c r="J294" s="7">
        <f>INDEX('Saturation Data'!K:K,MATCH('Intensity Data'!$B294,'Saturation Data'!$C:$C,0))*INDEX('UEC Data'!K:K,MATCH('Intensity Data'!$B294,'UEC Data'!$C:$C,0))</f>
        <v>6.8753508826245677E-3</v>
      </c>
      <c r="K294" s="7">
        <f>INDEX('Saturation Data'!L:L,MATCH('Intensity Data'!$B294,'Saturation Data'!$C:$C,0))*INDEX('UEC Data'!L:L,MATCH('Intensity Data'!$B294,'UEC Data'!$C:$C,0))</f>
        <v>0</v>
      </c>
      <c r="L294" s="7">
        <f>INDEX('Saturation Data'!M:M,MATCH('Intensity Data'!$B294,'Saturation Data'!$C:$C,0))*INDEX('UEC Data'!M:M,MATCH('Intensity Data'!$B294,'UEC Data'!$C:$C,0))</f>
        <v>4.8763717167635958</v>
      </c>
      <c r="M294" s="7">
        <f>INDEX('Saturation Data'!N:N,MATCH('Intensity Data'!$B294,'Saturation Data'!$C:$C,0))*INDEX('UEC Data'!N:N,MATCH('Intensity Data'!$B294,'UEC Data'!$C:$C,0))</f>
        <v>0.86017745456582306</v>
      </c>
      <c r="N294" s="7">
        <f>INDEX('Saturation Data'!O:O,MATCH('Intensity Data'!$B294,'Saturation Data'!$C:$C,0))*INDEX('UEC Data'!O:O,MATCH('Intensity Data'!$B294,'UEC Data'!$C:$C,0))</f>
        <v>9.0658289370457876E-2</v>
      </c>
      <c r="O294" s="7">
        <f>INDEX('Saturation Data'!P:P,MATCH('Intensity Data'!$B294,'Saturation Data'!$C:$C,0))*INDEX('UEC Data'!P:P,MATCH('Intensity Data'!$B294,'UEC Data'!$C:$C,0))</f>
        <v>1.2512801482661857E-2</v>
      </c>
      <c r="P294" s="7">
        <f>INDEX('Saturation Data'!Q:Q,MATCH('Intensity Data'!$B294,'Saturation Data'!$C:$C,0))*INDEX('UEC Data'!Q:Q,MATCH('Intensity Data'!$B294,'UEC Data'!$C:$C,0))</f>
        <v>3.1794344416262867E-2</v>
      </c>
      <c r="Q294" s="7">
        <f>INDEX('Saturation Data'!R:R,MATCH('Intensity Data'!$B294,'Saturation Data'!$C:$C,0))*INDEX('UEC Data'!R:R,MATCH('Intensity Data'!$B294,'UEC Data'!$C:$C,0))</f>
        <v>1.1810601294502201E-2</v>
      </c>
      <c r="R294" s="7">
        <f>INDEX('Saturation Data'!S:S,MATCH('Intensity Data'!$B294,'Saturation Data'!$C:$C,0))*INDEX('UEC Data'!S:S,MATCH('Intensity Data'!$B294,'UEC Data'!$C:$C,0))</f>
        <v>5.4293726414461913E-3</v>
      </c>
      <c r="S294" s="7">
        <f>INDEX('Saturation Data'!T:T,MATCH('Intensity Data'!$B294,'Saturation Data'!$C:$C,0))*INDEX('UEC Data'!T:T,MATCH('Intensity Data'!$B294,'UEC Data'!$C:$C,0))</f>
        <v>14.243039550895416</v>
      </c>
      <c r="T294" s="7">
        <f>INDEX('Saturation Data'!U:U,MATCH('Intensity Data'!$B294,'Saturation Data'!$C:$C,0))*INDEX('UEC Data'!U:U,MATCH('Intensity Data'!$B294,'UEC Data'!$C:$C,0))</f>
        <v>2.1027513664940317E-3</v>
      </c>
      <c r="U294" s="7">
        <f>INDEX('Saturation Data'!V:V,MATCH('Intensity Data'!$B294,'Saturation Data'!$C:$C,0))*INDEX('UEC Data'!V:V,MATCH('Intensity Data'!$B294,'UEC Data'!$C:$C,0))</f>
        <v>5.9499872932997168E-2</v>
      </c>
      <c r="V294" t="str">
        <f t="shared" si="70"/>
        <v xml:space="preserve">Refrigeration </v>
      </c>
    </row>
    <row r="295" spans="1:22" x14ac:dyDescent="0.2">
      <c r="A295" t="str">
        <f t="shared" si="68"/>
        <v/>
      </c>
      <c r="B295" t="str">
        <f t="shared" si="69"/>
        <v>WA2019 CPARefrigeration _Reach-in Refrigerator/Freezer</v>
      </c>
      <c r="C295" t="s">
        <v>116</v>
      </c>
      <c r="D295" t="s">
        <v>120</v>
      </c>
      <c r="E295" s="4" t="s">
        <v>89</v>
      </c>
      <c r="F295" s="4" t="s">
        <v>25</v>
      </c>
      <c r="G295" s="4" t="s">
        <v>27</v>
      </c>
      <c r="H295" s="7">
        <f>INDEX('Saturation Data'!I:I,MATCH('Intensity Data'!$B295,'Saturation Data'!$C:$C,0))*INDEX('UEC Data'!I:I,MATCH('Intensity Data'!$B295,'UEC Data'!$C:$C,0))</f>
        <v>4.4628261477079913E-3</v>
      </c>
      <c r="I295" s="7">
        <f>INDEX('Saturation Data'!J:J,MATCH('Intensity Data'!$B295,'Saturation Data'!$C:$C,0))*INDEX('UEC Data'!J:J,MATCH('Intensity Data'!$B295,'UEC Data'!$C:$C,0))</f>
        <v>1.3047838630547814E-2</v>
      </c>
      <c r="J295" s="7">
        <f>INDEX('Saturation Data'!K:K,MATCH('Intensity Data'!$B295,'Saturation Data'!$C:$C,0))*INDEX('UEC Data'!K:K,MATCH('Intensity Data'!$B295,'UEC Data'!$C:$C,0))</f>
        <v>1.0801552950914195E-2</v>
      </c>
      <c r="K295" s="7">
        <f>INDEX('Saturation Data'!L:L,MATCH('Intensity Data'!$B295,'Saturation Data'!$C:$C,0))*INDEX('UEC Data'!L:L,MATCH('Intensity Data'!$B295,'UEC Data'!$C:$C,0))</f>
        <v>2.4808982105562517E-3</v>
      </c>
      <c r="L295" s="7">
        <f>INDEX('Saturation Data'!M:M,MATCH('Intensity Data'!$B295,'Saturation Data'!$C:$C,0))*INDEX('UEC Data'!M:M,MATCH('Intensity Data'!$B295,'UEC Data'!$C:$C,0))</f>
        <v>0.20705532846635979</v>
      </c>
      <c r="M295" s="7">
        <f>INDEX('Saturation Data'!N:N,MATCH('Intensity Data'!$B295,'Saturation Data'!$C:$C,0))*INDEX('UEC Data'!N:N,MATCH('Intensity Data'!$B295,'UEC Data'!$C:$C,0))</f>
        <v>0.28632825406588713</v>
      </c>
      <c r="N295" s="7">
        <f>INDEX('Saturation Data'!O:O,MATCH('Intensity Data'!$B295,'Saturation Data'!$C:$C,0))*INDEX('UEC Data'!O:O,MATCH('Intensity Data'!$B295,'UEC Data'!$C:$C,0))</f>
        <v>3.0828818171235305E-2</v>
      </c>
      <c r="O295" s="7">
        <f>INDEX('Saturation Data'!P:P,MATCH('Intensity Data'!$B295,'Saturation Data'!$C:$C,0))*INDEX('UEC Data'!P:P,MATCH('Intensity Data'!$B295,'UEC Data'!$C:$C,0))</f>
        <v>9.7552449942495002E-3</v>
      </c>
      <c r="P295" s="7">
        <f>INDEX('Saturation Data'!Q:Q,MATCH('Intensity Data'!$B295,'Saturation Data'!$C:$C,0))*INDEX('UEC Data'!Q:Q,MATCH('Intensity Data'!$B295,'UEC Data'!$C:$C,0))</f>
        <v>2.4787544151640452E-2</v>
      </c>
      <c r="Q295" s="7">
        <f>INDEX('Saturation Data'!R:R,MATCH('Intensity Data'!$B295,'Saturation Data'!$C:$C,0))*INDEX('UEC Data'!R:R,MATCH('Intensity Data'!$B295,'UEC Data'!$C:$C,0))</f>
        <v>1.6787949211678154E-2</v>
      </c>
      <c r="R295" s="7">
        <f>INDEX('Saturation Data'!S:S,MATCH('Intensity Data'!$B295,'Saturation Data'!$C:$C,0))*INDEX('UEC Data'!S:S,MATCH('Intensity Data'!$B295,'UEC Data'!$C:$C,0))</f>
        <v>2.2177588955509513E-3</v>
      </c>
      <c r="S295" s="7">
        <f>INDEX('Saturation Data'!T:T,MATCH('Intensity Data'!$B295,'Saturation Data'!$C:$C,0))*INDEX('UEC Data'!T:T,MATCH('Intensity Data'!$B295,'UEC Data'!$C:$C,0))</f>
        <v>1.3943976033186953E-2</v>
      </c>
      <c r="T295" s="7">
        <f>INDEX('Saturation Data'!U:U,MATCH('Intensity Data'!$B295,'Saturation Data'!$C:$C,0))*INDEX('UEC Data'!U:U,MATCH('Intensity Data'!$B295,'UEC Data'!$C:$C,0))</f>
        <v>3.303537610741127E-3</v>
      </c>
      <c r="U295" s="7">
        <f>INDEX('Saturation Data'!V:V,MATCH('Intensity Data'!$B295,'Saturation Data'!$C:$C,0))*INDEX('UEC Data'!V:V,MATCH('Intensity Data'!$B295,'UEC Data'!$C:$C,0))</f>
        <v>1.5579593415919279E-2</v>
      </c>
      <c r="V295" t="str">
        <f t="shared" si="70"/>
        <v xml:space="preserve">Refrigeration </v>
      </c>
    </row>
    <row r="296" spans="1:22" x14ac:dyDescent="0.2">
      <c r="A296" t="str">
        <f t="shared" si="68"/>
        <v/>
      </c>
      <c r="B296" t="str">
        <f t="shared" si="69"/>
        <v>WA2019 CPARefrigeration _Glass Door Display</v>
      </c>
      <c r="C296" t="s">
        <v>116</v>
      </c>
      <c r="D296" t="s">
        <v>120</v>
      </c>
      <c r="E296" s="4" t="s">
        <v>90</v>
      </c>
      <c r="F296" s="4" t="s">
        <v>25</v>
      </c>
      <c r="G296" s="4" t="s">
        <v>28</v>
      </c>
      <c r="H296" s="7">
        <f>INDEX('Saturation Data'!I:I,MATCH('Intensity Data'!$B296,'Saturation Data'!$C:$C,0))*INDEX('UEC Data'!I:I,MATCH('Intensity Data'!$B296,'UEC Data'!$C:$C,0))</f>
        <v>2.5322344002765684E-2</v>
      </c>
      <c r="I296" s="7">
        <f>INDEX('Saturation Data'!J:J,MATCH('Intensity Data'!$B296,'Saturation Data'!$C:$C,0))*INDEX('UEC Data'!J:J,MATCH('Intensity Data'!$B296,'UEC Data'!$C:$C,0))</f>
        <v>0</v>
      </c>
      <c r="J296" s="7">
        <f>INDEX('Saturation Data'!K:K,MATCH('Intensity Data'!$B296,'Saturation Data'!$C:$C,0))*INDEX('UEC Data'!K:K,MATCH('Intensity Data'!$B296,'UEC Data'!$C:$C,0))</f>
        <v>6.4693586781011073E-2</v>
      </c>
      <c r="K296" s="7">
        <f>INDEX('Saturation Data'!L:L,MATCH('Intensity Data'!$B296,'Saturation Data'!$C:$C,0))*INDEX('UEC Data'!L:L,MATCH('Intensity Data'!$B296,'UEC Data'!$C:$C,0))</f>
        <v>2.54618500557089E-3</v>
      </c>
      <c r="L296" s="7">
        <f>INDEX('Saturation Data'!M:M,MATCH('Intensity Data'!$B296,'Saturation Data'!$C:$C,0))*INDEX('UEC Data'!M:M,MATCH('Intensity Data'!$B296,'UEC Data'!$C:$C,0))</f>
        <v>7.8930113934168725E-2</v>
      </c>
      <c r="M296" s="7">
        <f>INDEX('Saturation Data'!N:N,MATCH('Intensity Data'!$B296,'Saturation Data'!$C:$C,0))*INDEX('UEC Data'!N:N,MATCH('Intensity Data'!$B296,'UEC Data'!$C:$C,0))</f>
        <v>3.3576895803013693</v>
      </c>
      <c r="N296" s="7">
        <f>INDEX('Saturation Data'!O:O,MATCH('Intensity Data'!$B296,'Saturation Data'!$C:$C,0))*INDEX('UEC Data'!O:O,MATCH('Intensity Data'!$B296,'UEC Data'!$C:$C,0))</f>
        <v>5.7205305970793256E-2</v>
      </c>
      <c r="O296" s="7">
        <f>INDEX('Saturation Data'!P:P,MATCH('Intensity Data'!$B296,'Saturation Data'!$C:$C,0))*INDEX('UEC Data'!P:P,MATCH('Intensity Data'!$B296,'UEC Data'!$C:$C,0))</f>
        <v>9.966453049747007E-3</v>
      </c>
      <c r="P296" s="7">
        <f>INDEX('Saturation Data'!Q:Q,MATCH('Intensity Data'!$B296,'Saturation Data'!$C:$C,0))*INDEX('UEC Data'!Q:Q,MATCH('Intensity Data'!$B296,'UEC Data'!$C:$C,0))</f>
        <v>2.5324212272626923E-2</v>
      </c>
      <c r="Q296" s="7">
        <f>INDEX('Saturation Data'!R:R,MATCH('Intensity Data'!$B296,'Saturation Data'!$C:$C,0))*INDEX('UEC Data'!R:R,MATCH('Intensity Data'!$B296,'UEC Data'!$C:$C,0))</f>
        <v>5.3412185781365494E-2</v>
      </c>
      <c r="R296" s="7">
        <f>INDEX('Saturation Data'!S:S,MATCH('Intensity Data'!$B296,'Saturation Data'!$C:$C,0))*INDEX('UEC Data'!S:S,MATCH('Intensity Data'!$B296,'UEC Data'!$C:$C,0))</f>
        <v>1.1494410907335786E-2</v>
      </c>
      <c r="S296" s="7">
        <f>INDEX('Saturation Data'!T:T,MATCH('Intensity Data'!$B296,'Saturation Data'!$C:$C,0))*INDEX('UEC Data'!T:T,MATCH('Intensity Data'!$B296,'UEC Data'!$C:$C,0))</f>
        <v>7.2270159993057123E-2</v>
      </c>
      <c r="T296" s="7">
        <f>INDEX('Saturation Data'!U:U,MATCH('Intensity Data'!$B296,'Saturation Data'!$C:$C,0))*INDEX('UEC Data'!U:U,MATCH('Intensity Data'!$B296,'UEC Data'!$C:$C,0))</f>
        <v>1.2351008097300942E-3</v>
      </c>
      <c r="U296" s="7">
        <f>INDEX('Saturation Data'!V:V,MATCH('Intensity Data'!$B296,'Saturation Data'!$C:$C,0))*INDEX('UEC Data'!V:V,MATCH('Intensity Data'!$B296,'UEC Data'!$C:$C,0))</f>
        <v>4.5684522046680592E-3</v>
      </c>
      <c r="V296" t="str">
        <f t="shared" si="70"/>
        <v xml:space="preserve">Refrigeration </v>
      </c>
    </row>
    <row r="297" spans="1:22" x14ac:dyDescent="0.2">
      <c r="A297" t="str">
        <f t="shared" si="68"/>
        <v/>
      </c>
      <c r="B297" t="str">
        <f t="shared" si="69"/>
        <v>WA2019 CPARefrigeration _Open Display Case</v>
      </c>
      <c r="C297" t="s">
        <v>116</v>
      </c>
      <c r="D297" t="s">
        <v>120</v>
      </c>
      <c r="E297" s="4" t="s">
        <v>91</v>
      </c>
      <c r="F297" s="4" t="s">
        <v>25</v>
      </c>
      <c r="G297" s="4" t="s">
        <v>29</v>
      </c>
      <c r="H297" s="7">
        <f>INDEX('Saturation Data'!I:I,MATCH('Intensity Data'!$B297,'Saturation Data'!$C:$C,0))*INDEX('UEC Data'!I:I,MATCH('Intensity Data'!$B297,'UEC Data'!$C:$C,0))</f>
        <v>0.15009657084921391</v>
      </c>
      <c r="I297" s="7">
        <f>INDEX('Saturation Data'!J:J,MATCH('Intensity Data'!$B297,'Saturation Data'!$C:$C,0))*INDEX('UEC Data'!J:J,MATCH('Intensity Data'!$B297,'UEC Data'!$C:$C,0))</f>
        <v>0</v>
      </c>
      <c r="J297" s="7">
        <f>INDEX('Saturation Data'!K:K,MATCH('Intensity Data'!$B297,'Saturation Data'!$C:$C,0))*INDEX('UEC Data'!K:K,MATCH('Intensity Data'!$B297,'UEC Data'!$C:$C,0))</f>
        <v>0.38346708861964951</v>
      </c>
      <c r="K297" s="7">
        <f>INDEX('Saturation Data'!L:L,MATCH('Intensity Data'!$B297,'Saturation Data'!$C:$C,0))*INDEX('UEC Data'!L:L,MATCH('Intensity Data'!$B297,'UEC Data'!$C:$C,0))</f>
        <v>1.5092348403533911E-2</v>
      </c>
      <c r="L297" s="7">
        <f>INDEX('Saturation Data'!M:M,MATCH('Intensity Data'!$B297,'Saturation Data'!$C:$C,0))*INDEX('UEC Data'!M:M,MATCH('Intensity Data'!$B297,'UEC Data'!$C:$C,0))</f>
        <v>0.46785319072209702</v>
      </c>
      <c r="M297" s="7">
        <f>INDEX('Saturation Data'!N:N,MATCH('Intensity Data'!$B297,'Saturation Data'!$C:$C,0))*INDEX('UEC Data'!N:N,MATCH('Intensity Data'!$B297,'UEC Data'!$C:$C,0))</f>
        <v>19.902489750724808</v>
      </c>
      <c r="N297" s="7">
        <f>INDEX('Saturation Data'!O:O,MATCH('Intensity Data'!$B297,'Saturation Data'!$C:$C,0))*INDEX('UEC Data'!O:O,MATCH('Intensity Data'!$B297,'UEC Data'!$C:$C,0))</f>
        <v>0.33908078413508397</v>
      </c>
      <c r="O297" s="7">
        <f>INDEX('Saturation Data'!P:P,MATCH('Intensity Data'!$B297,'Saturation Data'!$C:$C,0))*INDEX('UEC Data'!P:P,MATCH('Intensity Data'!$B297,'UEC Data'!$C:$C,0))</f>
        <v>5.9075511577179884E-2</v>
      </c>
      <c r="P297" s="7">
        <f>INDEX('Saturation Data'!Q:Q,MATCH('Intensity Data'!$B297,'Saturation Data'!$C:$C,0))*INDEX('UEC Data'!Q:Q,MATCH('Intensity Data'!$B297,'UEC Data'!$C:$C,0))</f>
        <v>0.15010764489905554</v>
      </c>
      <c r="Q297" s="7">
        <f>INDEX('Saturation Data'!R:R,MATCH('Intensity Data'!$B297,'Saturation Data'!$C:$C,0))*INDEX('UEC Data'!R:R,MATCH('Intensity Data'!$B297,'UEC Data'!$C:$C,0))</f>
        <v>0.31659730736098107</v>
      </c>
      <c r="R297" s="7">
        <f>INDEX('Saturation Data'!S:S,MATCH('Intensity Data'!$B297,'Saturation Data'!$C:$C,0))*INDEX('UEC Data'!S:S,MATCH('Intensity Data'!$B297,'UEC Data'!$C:$C,0))</f>
        <v>6.813238383202086E-2</v>
      </c>
      <c r="S297" s="7">
        <f>INDEX('Saturation Data'!T:T,MATCH('Intensity Data'!$B297,'Saturation Data'!$C:$C,0))*INDEX('UEC Data'!T:T,MATCH('Intensity Data'!$B297,'UEC Data'!$C:$C,0))</f>
        <v>0.42837674065628245</v>
      </c>
      <c r="T297" s="7">
        <f>INDEX('Saturation Data'!U:U,MATCH('Intensity Data'!$B297,'Saturation Data'!$C:$C,0))*INDEX('UEC Data'!U:U,MATCH('Intensity Data'!$B297,'UEC Data'!$C:$C,0))</f>
        <v>7.3209808765463038E-3</v>
      </c>
      <c r="U297" s="7">
        <f>INDEX('Saturation Data'!V:V,MATCH('Intensity Data'!$B297,'Saturation Data'!$C:$C,0))*INDEX('UEC Data'!V:V,MATCH('Intensity Data'!$B297,'UEC Data'!$C:$C,0))</f>
        <v>2.7079207593669621E-2</v>
      </c>
      <c r="V297" t="str">
        <f t="shared" si="70"/>
        <v xml:space="preserve">Refrigeration </v>
      </c>
    </row>
    <row r="298" spans="1:22" x14ac:dyDescent="0.2">
      <c r="A298" t="str">
        <f t="shared" si="68"/>
        <v/>
      </c>
      <c r="B298" t="str">
        <f t="shared" si="69"/>
        <v>WA2019 CPARefrigeration _Icemaker</v>
      </c>
      <c r="C298" t="s">
        <v>116</v>
      </c>
      <c r="D298" t="s">
        <v>120</v>
      </c>
      <c r="E298" s="4" t="s">
        <v>92</v>
      </c>
      <c r="F298" s="4" t="s">
        <v>25</v>
      </c>
      <c r="G298" s="4" t="s">
        <v>30</v>
      </c>
      <c r="H298" s="7">
        <f>INDEX('Saturation Data'!I:I,MATCH('Intensity Data'!$B298,'Saturation Data'!$C:$C,0))*INDEX('UEC Data'!I:I,MATCH('Intensity Data'!$B298,'UEC Data'!$C:$C,0))</f>
        <v>2.4060773516484651E-2</v>
      </c>
      <c r="I298" s="7">
        <f>INDEX('Saturation Data'!J:J,MATCH('Intensity Data'!$B298,'Saturation Data'!$C:$C,0))*INDEX('UEC Data'!J:J,MATCH('Intensity Data'!$B298,'UEC Data'!$C:$C,0))</f>
        <v>1.2752487755306737E-2</v>
      </c>
      <c r="J298" s="7">
        <f>INDEX('Saturation Data'!K:K,MATCH('Intensity Data'!$B298,'Saturation Data'!$C:$C,0))*INDEX('UEC Data'!K:K,MATCH('Intensity Data'!$B298,'UEC Data'!$C:$C,0))</f>
        <v>0.13592544289936279</v>
      </c>
      <c r="K298" s="7">
        <f>INDEX('Saturation Data'!L:L,MATCH('Intensity Data'!$B298,'Saturation Data'!$C:$C,0))*INDEX('UEC Data'!L:L,MATCH('Intensity Data'!$B298,'UEC Data'!$C:$C,0))</f>
        <v>7.9406709663788072E-3</v>
      </c>
      <c r="L298" s="7">
        <f>INDEX('Saturation Data'!M:M,MATCH('Intensity Data'!$B298,'Saturation Data'!$C:$C,0))*INDEX('UEC Data'!M:M,MATCH('Intensity Data'!$B298,'UEC Data'!$C:$C,0))</f>
        <v>2.4190927883656812</v>
      </c>
      <c r="M298" s="7">
        <f>INDEX('Saturation Data'!N:N,MATCH('Intensity Data'!$B298,'Saturation Data'!$C:$C,0))*INDEX('UEC Data'!N:N,MATCH('Intensity Data'!$B298,'UEC Data'!$C:$C,0))</f>
        <v>0.28657673269482759</v>
      </c>
      <c r="N298" s="7">
        <f>INDEX('Saturation Data'!O:O,MATCH('Intensity Data'!$B298,'Saturation Data'!$C:$C,0))*INDEX('UEC Data'!O:O,MATCH('Intensity Data'!$B298,'UEC Data'!$C:$C,0))</f>
        <v>0.18739871514944992</v>
      </c>
      <c r="O298" s="7">
        <f>INDEX('Saturation Data'!P:P,MATCH('Intensity Data'!$B298,'Saturation Data'!$C:$C,0))*INDEX('UEC Data'!P:P,MATCH('Intensity Data'!$B298,'UEC Data'!$C:$C,0))</f>
        <v>3.2649077990658401E-2</v>
      </c>
      <c r="P298" s="7">
        <f>INDEX('Saturation Data'!Q:Q,MATCH('Intensity Data'!$B298,'Saturation Data'!$C:$C,0))*INDEX('UEC Data'!Q:Q,MATCH('Intensity Data'!$B298,'UEC Data'!$C:$C,0))</f>
        <v>8.2959522050020912E-2</v>
      </c>
      <c r="Q298" s="7">
        <f>INDEX('Saturation Data'!R:R,MATCH('Intensity Data'!$B298,'Saturation Data'!$C:$C,0))*INDEX('UEC Data'!R:R,MATCH('Intensity Data'!$B298,'UEC Data'!$C:$C,0))</f>
        <v>8.7486421223426356E-2</v>
      </c>
      <c r="R298" s="7">
        <f>INDEX('Saturation Data'!S:S,MATCH('Intensity Data'!$B298,'Saturation Data'!$C:$C,0))*INDEX('UEC Data'!S:S,MATCH('Intensity Data'!$B298,'UEC Data'!$C:$C,0))</f>
        <v>1.8827255609246411E-2</v>
      </c>
      <c r="S298" s="7">
        <f>INDEX('Saturation Data'!T:T,MATCH('Intensity Data'!$B298,'Saturation Data'!$C:$C,0))*INDEX('UEC Data'!T:T,MATCH('Intensity Data'!$B298,'UEC Data'!$C:$C,0))</f>
        <v>1.0747495662012949</v>
      </c>
      <c r="T298" s="7">
        <f>INDEX('Saturation Data'!U:U,MATCH('Intensity Data'!$B298,'Saturation Data'!$C:$C,0))*INDEX('UEC Data'!U:U,MATCH('Intensity Data'!$B298,'UEC Data'!$C:$C,0))</f>
        <v>2.0230317878348314E-3</v>
      </c>
      <c r="U298" s="7">
        <f>INDEX('Saturation Data'!V:V,MATCH('Intensity Data'!$B298,'Saturation Data'!$C:$C,0))*INDEX('UEC Data'!V:V,MATCH('Intensity Data'!$B298,'UEC Data'!$C:$C,0))</f>
        <v>4.687282566383081E-2</v>
      </c>
      <c r="V298" t="str">
        <f t="shared" si="70"/>
        <v xml:space="preserve">Refrigeration </v>
      </c>
    </row>
    <row r="299" spans="1:22" x14ac:dyDescent="0.2">
      <c r="A299" t="str">
        <f t="shared" si="68"/>
        <v/>
      </c>
      <c r="B299" t="str">
        <f t="shared" si="69"/>
        <v>WA2019 CPARefrigeration _Vending Machine</v>
      </c>
      <c r="C299" t="s">
        <v>116</v>
      </c>
      <c r="D299" t="s">
        <v>120</v>
      </c>
      <c r="E299" s="4" t="s">
        <v>93</v>
      </c>
      <c r="F299" s="4" t="s">
        <v>25</v>
      </c>
      <c r="G299" s="4" t="s">
        <v>31</v>
      </c>
      <c r="H299" s="7">
        <f>INDEX('Saturation Data'!I:I,MATCH('Intensity Data'!$B299,'Saturation Data'!$C:$C,0))*INDEX('UEC Data'!I:I,MATCH('Intensity Data'!$B299,'UEC Data'!$C:$C,0))</f>
        <v>2.2599348950987457E-2</v>
      </c>
      <c r="I299" s="7">
        <f>INDEX('Saturation Data'!J:J,MATCH('Intensity Data'!$B299,'Saturation Data'!$C:$C,0))*INDEX('UEC Data'!J:J,MATCH('Intensity Data'!$B299,'UEC Data'!$C:$C,0))</f>
        <v>5.9889579314214474E-3</v>
      </c>
      <c r="J299" s="7">
        <f>INDEX('Saturation Data'!K:K,MATCH('Intensity Data'!$B299,'Saturation Data'!$C:$C,0))*INDEX('UEC Data'!K:K,MATCH('Intensity Data'!$B299,'UEC Data'!$C:$C,0))</f>
        <v>6.3834741499387643E-2</v>
      </c>
      <c r="K299" s="7">
        <f>INDEX('Saturation Data'!L:L,MATCH('Intensity Data'!$B299,'Saturation Data'!$C:$C,0))*INDEX('UEC Data'!L:L,MATCH('Intensity Data'!$B299,'UEC Data'!$C:$C,0))</f>
        <v>3.729181731236134E-3</v>
      </c>
      <c r="L299" s="7">
        <f>INDEX('Saturation Data'!M:M,MATCH('Intensity Data'!$B299,'Saturation Data'!$C:$C,0))*INDEX('UEC Data'!M:M,MATCH('Intensity Data'!$B299,'UEC Data'!$C:$C,0))</f>
        <v>1.1360798943483159</v>
      </c>
      <c r="M299" s="7">
        <f>INDEX('Saturation Data'!N:N,MATCH('Intensity Data'!$B299,'Saturation Data'!$C:$C,0))*INDEX('UEC Data'!N:N,MATCH('Intensity Data'!$B299,'UEC Data'!$C:$C,0))</f>
        <v>0.26917038136646299</v>
      </c>
      <c r="N299" s="7">
        <f>INDEX('Saturation Data'!O:O,MATCH('Intensity Data'!$B299,'Saturation Data'!$C:$C,0))*INDEX('UEC Data'!O:O,MATCH('Intensity Data'!$B299,'UEC Data'!$C:$C,0))</f>
        <v>8.800816303198962E-2</v>
      </c>
      <c r="O299" s="7">
        <f>INDEX('Saturation Data'!P:P,MATCH('Intensity Data'!$B299,'Saturation Data'!$C:$C,0))*INDEX('UEC Data'!P:P,MATCH('Intensity Data'!$B299,'UEC Data'!$C:$C,0))</f>
        <v>1.5333004691918475E-2</v>
      </c>
      <c r="P299" s="7">
        <f>INDEX('Saturation Data'!Q:Q,MATCH('Intensity Data'!$B299,'Saturation Data'!$C:$C,0))*INDEX('UEC Data'!Q:Q,MATCH('Intensity Data'!$B299,'UEC Data'!$C:$C,0))</f>
        <v>3.896032657327219E-2</v>
      </c>
      <c r="Q299" s="7">
        <f>INDEX('Saturation Data'!R:R,MATCH('Intensity Data'!$B299,'Saturation Data'!$C:$C,0))*INDEX('UEC Data'!R:R,MATCH('Intensity Data'!$B299,'UEC Data'!$C:$C,0))</f>
        <v>8.2172593509793071E-2</v>
      </c>
      <c r="R299" s="7">
        <f>INDEX('Saturation Data'!S:S,MATCH('Intensity Data'!$B299,'Saturation Data'!$C:$C,0))*INDEX('UEC Data'!S:S,MATCH('Intensity Data'!$B299,'UEC Data'!$C:$C,0))</f>
        <v>8.8418545441044504E-3</v>
      </c>
      <c r="S299" s="7">
        <f>INDEX('Saturation Data'!T:T,MATCH('Intensity Data'!$B299,'Saturation Data'!$C:$C,0))*INDEX('UEC Data'!T:T,MATCH('Intensity Data'!$B299,'UEC Data'!$C:$C,0))</f>
        <v>0.50473523772759621</v>
      </c>
      <c r="T299" s="7">
        <f>INDEX('Saturation Data'!U:U,MATCH('Intensity Data'!$B299,'Saturation Data'!$C:$C,0))*INDEX('UEC Data'!U:U,MATCH('Intensity Data'!$B299,'UEC Data'!$C:$C,0))</f>
        <v>9.5007754594622618E-4</v>
      </c>
      <c r="U299" s="7">
        <f>INDEX('Saturation Data'!V:V,MATCH('Intensity Data'!$B299,'Saturation Data'!$C:$C,0))*INDEX('UEC Data'!V:V,MATCH('Intensity Data'!$B299,'UEC Data'!$C:$C,0))</f>
        <v>4.4025822476985728E-2</v>
      </c>
      <c r="V299" t="str">
        <f t="shared" si="70"/>
        <v xml:space="preserve">Refrigeration </v>
      </c>
    </row>
    <row r="300" spans="1:22" x14ac:dyDescent="0.2">
      <c r="A300" t="str">
        <f t="shared" si="68"/>
        <v/>
      </c>
      <c r="B300" t="str">
        <f t="shared" si="69"/>
        <v>WA2019 CPAFood Preparation_Oven</v>
      </c>
      <c r="C300" t="s">
        <v>116</v>
      </c>
      <c r="D300" t="s">
        <v>120</v>
      </c>
      <c r="E300" s="4" t="s">
        <v>94</v>
      </c>
      <c r="F300" s="4" t="s">
        <v>32</v>
      </c>
      <c r="G300" s="4" t="s">
        <v>33</v>
      </c>
      <c r="H300" s="7">
        <f>INDEX('Saturation Data'!I:I,MATCH('Intensity Data'!$B300,'Saturation Data'!$C:$C,0))*INDEX('UEC Data'!I:I,MATCH('Intensity Data'!$B300,'UEC Data'!$C:$C,0))</f>
        <v>5.829457856105371E-2</v>
      </c>
      <c r="I300" s="7">
        <f>INDEX('Saturation Data'!J:J,MATCH('Intensity Data'!$B300,'Saturation Data'!$C:$C,0))*INDEX('UEC Data'!J:J,MATCH('Intensity Data'!$B300,'UEC Data'!$C:$C,0))</f>
        <v>6.8190224873688875E-3</v>
      </c>
      <c r="J300" s="7">
        <f>INDEX('Saturation Data'!K:K,MATCH('Intensity Data'!$B300,'Saturation Data'!$C:$C,0))*INDEX('UEC Data'!K:K,MATCH('Intensity Data'!$B300,'UEC Data'!$C:$C,0))</f>
        <v>7.9141624325296214E-2</v>
      </c>
      <c r="K300" s="7">
        <f>INDEX('Saturation Data'!L:L,MATCH('Intensity Data'!$B300,'Saturation Data'!$C:$C,0))*INDEX('UEC Data'!L:L,MATCH('Intensity Data'!$B300,'UEC Data'!$C:$C,0))</f>
        <v>6.8190224873688884E-3</v>
      </c>
      <c r="L300" s="7">
        <f>INDEX('Saturation Data'!M:M,MATCH('Intensity Data'!$B300,'Saturation Data'!$C:$C,0))*INDEX('UEC Data'!M:M,MATCH('Intensity Data'!$B300,'UEC Data'!$C:$C,0))</f>
        <v>0.82887213597218545</v>
      </c>
      <c r="M300" s="7">
        <f>INDEX('Saturation Data'!N:N,MATCH('Intensity Data'!$B300,'Saturation Data'!$C:$C,0))*INDEX('UEC Data'!N:N,MATCH('Intensity Data'!$B300,'UEC Data'!$C:$C,0))</f>
        <v>7.0035737280408364E-2</v>
      </c>
      <c r="N300" s="7">
        <f>INDEX('Saturation Data'!O:O,MATCH('Intensity Data'!$B300,'Saturation Data'!$C:$C,0))*INDEX('UEC Data'!O:O,MATCH('Intensity Data'!$B300,'UEC Data'!$C:$C,0))</f>
        <v>0.44654341577985751</v>
      </c>
      <c r="O300" s="7">
        <f>INDEX('Saturation Data'!P:P,MATCH('Intensity Data'!$B300,'Saturation Data'!$C:$C,0))*INDEX('UEC Data'!P:P,MATCH('Intensity Data'!$B300,'UEC Data'!$C:$C,0))</f>
        <v>4.9833923998852885E-2</v>
      </c>
      <c r="P300" s="7">
        <f>INDEX('Saturation Data'!Q:Q,MATCH('Intensity Data'!$B300,'Saturation Data'!$C:$C,0))*INDEX('UEC Data'!Q:Q,MATCH('Intensity Data'!$B300,'UEC Data'!$C:$C,0))</f>
        <v>7.200402437286503E-2</v>
      </c>
      <c r="Q300" s="7">
        <f>INDEX('Saturation Data'!R:R,MATCH('Intensity Data'!$B300,'Saturation Data'!$C:$C,0))*INDEX('UEC Data'!R:R,MATCH('Intensity Data'!$B300,'UEC Data'!$C:$C,0))</f>
        <v>3.5556698213090168E-2</v>
      </c>
      <c r="R300" s="7">
        <f>INDEX('Saturation Data'!S:S,MATCH('Intensity Data'!$B300,'Saturation Data'!$C:$C,0))*INDEX('UEC Data'!S:S,MATCH('Intensity Data'!$B300,'UEC Data'!$C:$C,0))</f>
        <v>7.931896984840123E-4</v>
      </c>
      <c r="S300" s="7">
        <f>INDEX('Saturation Data'!T:T,MATCH('Intensity Data'!$B300,'Saturation Data'!$C:$C,0))*INDEX('UEC Data'!T:T,MATCH('Intensity Data'!$B300,'UEC Data'!$C:$C,0))</f>
        <v>2.3190829233684949E-2</v>
      </c>
      <c r="T300" s="7">
        <f>INDEX('Saturation Data'!U:U,MATCH('Intensity Data'!$B300,'Saturation Data'!$C:$C,0))*INDEX('UEC Data'!U:U,MATCH('Intensity Data'!$B300,'UEC Data'!$C:$C,0))</f>
        <v>2.6542221265565989E-3</v>
      </c>
      <c r="U300" s="7">
        <f>INDEX('Saturation Data'!V:V,MATCH('Intensity Data'!$B300,'Saturation Data'!$C:$C,0))*INDEX('UEC Data'!V:V,MATCH('Intensity Data'!$B300,'UEC Data'!$C:$C,0))</f>
        <v>4.9105173826484605E-2</v>
      </c>
      <c r="V300" t="str">
        <f t="shared" si="70"/>
        <v>Food Preparation</v>
      </c>
    </row>
    <row r="301" spans="1:22" x14ac:dyDescent="0.2">
      <c r="A301" t="str">
        <f t="shared" si="68"/>
        <v/>
      </c>
      <c r="B301" t="str">
        <f t="shared" si="69"/>
        <v>WA2019 CPAFood Preparation_Fryer</v>
      </c>
      <c r="C301" t="s">
        <v>116</v>
      </c>
      <c r="D301" t="s">
        <v>120</v>
      </c>
      <c r="E301" s="4" t="s">
        <v>95</v>
      </c>
      <c r="F301" s="4" t="s">
        <v>32</v>
      </c>
      <c r="G301" s="4" t="s">
        <v>34</v>
      </c>
      <c r="H301" s="7">
        <f>INDEX('Saturation Data'!I:I,MATCH('Intensity Data'!$B301,'Saturation Data'!$C:$C,0))*INDEX('UEC Data'!I:I,MATCH('Intensity Data'!$B301,'UEC Data'!$C:$C,0))</f>
        <v>9.7586079907880791E-2</v>
      </c>
      <c r="I301" s="7">
        <f>INDEX('Saturation Data'!J:J,MATCH('Intensity Data'!$B301,'Saturation Data'!$C:$C,0))*INDEX('UEC Data'!J:J,MATCH('Intensity Data'!$B301,'UEC Data'!$C:$C,0))</f>
        <v>9.8612599019177391E-3</v>
      </c>
      <c r="J301" s="7">
        <f>INDEX('Saturation Data'!K:K,MATCH('Intensity Data'!$B301,'Saturation Data'!$C:$C,0))*INDEX('UEC Data'!K:K,MATCH('Intensity Data'!$B301,'UEC Data'!$C:$C,0))</f>
        <v>0.10579004888324225</v>
      </c>
      <c r="K301" s="7">
        <f>INDEX('Saturation Data'!L:L,MATCH('Intensity Data'!$B301,'Saturation Data'!$C:$C,0))*INDEX('UEC Data'!L:L,MATCH('Intensity Data'!$B301,'UEC Data'!$C:$C,0))</f>
        <v>9.8612599019177426E-3</v>
      </c>
      <c r="L301" s="7">
        <f>INDEX('Saturation Data'!M:M,MATCH('Intensity Data'!$B301,'Saturation Data'!$C:$C,0))*INDEX('UEC Data'!M:M,MATCH('Intensity Data'!$B301,'UEC Data'!$C:$C,0))</f>
        <v>4.6805014105092546</v>
      </c>
      <c r="M301" s="7">
        <f>INDEX('Saturation Data'!N:N,MATCH('Intensity Data'!$B301,'Saturation Data'!$C:$C,0))*INDEX('UEC Data'!N:N,MATCH('Intensity Data'!$B301,'UEC Data'!$C:$C,0))</f>
        <v>0.80104433770080907</v>
      </c>
      <c r="N301" s="7">
        <f>INDEX('Saturation Data'!O:O,MATCH('Intensity Data'!$B301,'Saturation Data'!$C:$C,0))*INDEX('UEC Data'!O:O,MATCH('Intensity Data'!$B301,'UEC Data'!$C:$C,0))</f>
        <v>0.74767821917923671</v>
      </c>
      <c r="O301" s="7">
        <f>INDEX('Saturation Data'!P:P,MATCH('Intensity Data'!$B301,'Saturation Data'!$C:$C,0))*INDEX('UEC Data'!P:P,MATCH('Intensity Data'!$B301,'UEC Data'!$C:$C,0))</f>
        <v>7.206682151223115E-2</v>
      </c>
      <c r="P301" s="7">
        <f>INDEX('Saturation Data'!Q:Q,MATCH('Intensity Data'!$B301,'Saturation Data'!$C:$C,0))*INDEX('UEC Data'!Q:Q,MATCH('Intensity Data'!$B301,'UEC Data'!$C:$C,0))</f>
        <v>9.4165032992173561E-2</v>
      </c>
      <c r="Q301" s="7">
        <f>INDEX('Saturation Data'!R:R,MATCH('Intensity Data'!$B301,'Saturation Data'!$C:$C,0))*INDEX('UEC Data'!R:R,MATCH('Intensity Data'!$B301,'UEC Data'!$C:$C,0))</f>
        <v>7.8247760484980652E-2</v>
      </c>
      <c r="R301" s="7">
        <f>INDEX('Saturation Data'!S:S,MATCH('Intensity Data'!$B301,'Saturation Data'!$C:$C,0))*INDEX('UEC Data'!S:S,MATCH('Intensity Data'!$B301,'UEC Data'!$C:$C,0))</f>
        <v>1.1470632019124876E-3</v>
      </c>
      <c r="S301" s="7">
        <f>INDEX('Saturation Data'!T:T,MATCH('Intensity Data'!$B301,'Saturation Data'!$C:$C,0))*INDEX('UEC Data'!T:T,MATCH('Intensity Data'!$B301,'UEC Data'!$C:$C,0))</f>
        <v>3.3537181441763979E-2</v>
      </c>
      <c r="T301" s="7">
        <f>INDEX('Saturation Data'!U:U,MATCH('Intensity Data'!$B301,'Saturation Data'!$C:$C,0))*INDEX('UEC Data'!U:U,MATCH('Intensity Data'!$B301,'UEC Data'!$C:$C,0))</f>
        <v>3.8383762886657702E-3</v>
      </c>
      <c r="U301" s="7">
        <f>INDEX('Saturation Data'!V:V,MATCH('Intensity Data'!$B301,'Saturation Data'!$C:$C,0))*INDEX('UEC Data'!V:V,MATCH('Intensity Data'!$B301,'UEC Data'!$C:$C,0))</f>
        <v>3.6049017174001934E-2</v>
      </c>
      <c r="V301" t="str">
        <f t="shared" si="70"/>
        <v>Food Preparation</v>
      </c>
    </row>
    <row r="302" spans="1:22" x14ac:dyDescent="0.2">
      <c r="A302" t="str">
        <f t="shared" si="68"/>
        <v/>
      </c>
      <c r="B302" t="str">
        <f t="shared" si="69"/>
        <v>WA2019 CPAFood Preparation_Dishwasher</v>
      </c>
      <c r="C302" t="s">
        <v>116</v>
      </c>
      <c r="D302" t="s">
        <v>120</v>
      </c>
      <c r="E302" s="4" t="s">
        <v>96</v>
      </c>
      <c r="F302" s="4" t="s">
        <v>32</v>
      </c>
      <c r="G302" s="4" t="s">
        <v>35</v>
      </c>
      <c r="H302" s="7">
        <f>INDEX('Saturation Data'!I:I,MATCH('Intensity Data'!$B302,'Saturation Data'!$C:$C,0))*INDEX('UEC Data'!I:I,MATCH('Intensity Data'!$B302,'UEC Data'!$C:$C,0))</f>
        <v>7.5700173254073008E-2</v>
      </c>
      <c r="I302" s="7">
        <f>INDEX('Saturation Data'!J:J,MATCH('Intensity Data'!$B302,'Saturation Data'!$C:$C,0))*INDEX('UEC Data'!J:J,MATCH('Intensity Data'!$B302,'UEC Data'!$C:$C,0))</f>
        <v>1.3572086513658418E-2</v>
      </c>
      <c r="J302" s="7">
        <f>INDEX('Saturation Data'!K:K,MATCH('Intensity Data'!$B302,'Saturation Data'!$C:$C,0))*INDEX('UEC Data'!K:K,MATCH('Intensity Data'!$B302,'UEC Data'!$C:$C,0))</f>
        <v>0.12746373712117573</v>
      </c>
      <c r="K302" s="7">
        <f>INDEX('Saturation Data'!L:L,MATCH('Intensity Data'!$B302,'Saturation Data'!$C:$C,0))*INDEX('UEC Data'!L:L,MATCH('Intensity Data'!$B302,'UEC Data'!$C:$C,0))</f>
        <v>1.3572086513658418E-2</v>
      </c>
      <c r="L302" s="7">
        <f>INDEX('Saturation Data'!M:M,MATCH('Intensity Data'!$B302,'Saturation Data'!$C:$C,0))*INDEX('UEC Data'!M:M,MATCH('Intensity Data'!$B302,'UEC Data'!$C:$C,0))</f>
        <v>2.0625395433439078</v>
      </c>
      <c r="M302" s="7">
        <f>INDEX('Saturation Data'!N:N,MATCH('Intensity Data'!$B302,'Saturation Data'!$C:$C,0))*INDEX('UEC Data'!N:N,MATCH('Intensity Data'!$B302,'UEC Data'!$C:$C,0))</f>
        <v>0.69530000014350235</v>
      </c>
      <c r="N302" s="7">
        <f>INDEX('Saturation Data'!O:O,MATCH('Intensity Data'!$B302,'Saturation Data'!$C:$C,0))*INDEX('UEC Data'!O:O,MATCH('Intensity Data'!$B302,'UEC Data'!$C:$C,0))</f>
        <v>0.68178926741555079</v>
      </c>
      <c r="O302" s="7">
        <f>INDEX('Saturation Data'!P:P,MATCH('Intensity Data'!$B302,'Saturation Data'!$C:$C,0))*INDEX('UEC Data'!P:P,MATCH('Intensity Data'!$B302,'UEC Data'!$C:$C,0))</f>
        <v>9.9185818653676094E-2</v>
      </c>
      <c r="P302" s="7">
        <f>INDEX('Saturation Data'!Q:Q,MATCH('Intensity Data'!$B302,'Saturation Data'!$C:$C,0))*INDEX('UEC Data'!Q:Q,MATCH('Intensity Data'!$B302,'UEC Data'!$C:$C,0))</f>
        <v>0.11571768264373337</v>
      </c>
      <c r="Q302" s="7">
        <f>INDEX('Saturation Data'!R:R,MATCH('Intensity Data'!$B302,'Saturation Data'!$C:$C,0))*INDEX('UEC Data'!R:R,MATCH('Intensity Data'!$B302,'UEC Data'!$C:$C,0))</f>
        <v>0.15397487211661123</v>
      </c>
      <c r="R302" s="7">
        <f>INDEX('Saturation Data'!S:S,MATCH('Intensity Data'!$B302,'Saturation Data'!$C:$C,0))*INDEX('UEC Data'!S:S,MATCH('Intensity Data'!$B302,'UEC Data'!$C:$C,0))</f>
        <v>1.5787070990759273E-3</v>
      </c>
      <c r="S302" s="7">
        <f>INDEX('Saturation Data'!T:T,MATCH('Intensity Data'!$B302,'Saturation Data'!$C:$C,0))*INDEX('UEC Data'!T:T,MATCH('Intensity Data'!$B302,'UEC Data'!$C:$C,0))</f>
        <v>4.6157340185645296E-2</v>
      </c>
      <c r="T302" s="7">
        <f>INDEX('Saturation Data'!U:U,MATCH('Intensity Data'!$B302,'Saturation Data'!$C:$C,0))*INDEX('UEC Data'!U:U,MATCH('Intensity Data'!$B302,'UEC Data'!$C:$C,0))</f>
        <v>5.2827707189439322E-3</v>
      </c>
      <c r="U302" s="7">
        <f>INDEX('Saturation Data'!V:V,MATCH('Intensity Data'!$B302,'Saturation Data'!$C:$C,0))*INDEX('UEC Data'!V:V,MATCH('Intensity Data'!$B302,'UEC Data'!$C:$C,0))</f>
        <v>2.5569662859676486E-2</v>
      </c>
      <c r="V302" t="str">
        <f t="shared" si="70"/>
        <v>Food Preparation</v>
      </c>
    </row>
    <row r="303" spans="1:22" x14ac:dyDescent="0.2">
      <c r="A303" t="str">
        <f t="shared" si="68"/>
        <v/>
      </c>
      <c r="B303" t="str">
        <f t="shared" si="69"/>
        <v>WA2019 CPAFood Preparation_Hot Food Container</v>
      </c>
      <c r="C303" t="s">
        <v>116</v>
      </c>
      <c r="D303" t="s">
        <v>120</v>
      </c>
      <c r="E303" s="4" t="s">
        <v>97</v>
      </c>
      <c r="F303" s="4" t="s">
        <v>32</v>
      </c>
      <c r="G303" s="4" t="s">
        <v>36</v>
      </c>
      <c r="H303" s="7">
        <f>INDEX('Saturation Data'!I:I,MATCH('Intensity Data'!$B303,'Saturation Data'!$C:$C,0))*INDEX('UEC Data'!I:I,MATCH('Intensity Data'!$B303,'UEC Data'!$C:$C,0))</f>
        <v>1.036087550960659E-2</v>
      </c>
      <c r="I303" s="7">
        <f>INDEX('Saturation Data'!J:J,MATCH('Intensity Data'!$B303,'Saturation Data'!$C:$C,0))*INDEX('UEC Data'!J:J,MATCH('Intensity Data'!$B303,'UEC Data'!$C:$C,0))</f>
        <v>1.8575743321176546E-3</v>
      </c>
      <c r="J303" s="7">
        <f>INDEX('Saturation Data'!K:K,MATCH('Intensity Data'!$B303,'Saturation Data'!$C:$C,0))*INDEX('UEC Data'!K:K,MATCH('Intensity Data'!$B303,'UEC Data'!$C:$C,0))</f>
        <v>1.7445612810809068E-2</v>
      </c>
      <c r="K303" s="7">
        <f>INDEX('Saturation Data'!L:L,MATCH('Intensity Data'!$B303,'Saturation Data'!$C:$C,0))*INDEX('UEC Data'!L:L,MATCH('Intensity Data'!$B303,'UEC Data'!$C:$C,0))</f>
        <v>1.8575743321176546E-3</v>
      </c>
      <c r="L303" s="7">
        <f>INDEX('Saturation Data'!M:M,MATCH('Intensity Data'!$B303,'Saturation Data'!$C:$C,0))*INDEX('UEC Data'!M:M,MATCH('Intensity Data'!$B303,'UEC Data'!$C:$C,0))</f>
        <v>0.45158719075688353</v>
      </c>
      <c r="M303" s="7">
        <f>INDEX('Saturation Data'!N:N,MATCH('Intensity Data'!$B303,'Saturation Data'!$C:$C,0))*INDEX('UEC Data'!N:N,MATCH('Intensity Data'!$B303,'UEC Data'!$C:$C,0))</f>
        <v>0.12661173456662567</v>
      </c>
      <c r="N303" s="7">
        <f>INDEX('Saturation Data'!O:O,MATCH('Intensity Data'!$B303,'Saturation Data'!$C:$C,0))*INDEX('UEC Data'!O:O,MATCH('Intensity Data'!$B303,'UEC Data'!$C:$C,0))</f>
        <v>9.3314630863124554E-2</v>
      </c>
      <c r="O303" s="7">
        <f>INDEX('Saturation Data'!P:P,MATCH('Intensity Data'!$B303,'Saturation Data'!$C:$C,0))*INDEX('UEC Data'!P:P,MATCH('Intensity Data'!$B303,'UEC Data'!$C:$C,0))</f>
        <v>1.3575291511421487E-2</v>
      </c>
      <c r="P303" s="7">
        <f>INDEX('Saturation Data'!Q:Q,MATCH('Intensity Data'!$B303,'Saturation Data'!$C:$C,0))*INDEX('UEC Data'!Q:Q,MATCH('Intensity Data'!$B303,'UEC Data'!$C:$C,0))</f>
        <v>1.5837962485341823E-2</v>
      </c>
      <c r="Q303" s="7">
        <f>INDEX('Saturation Data'!R:R,MATCH('Intensity Data'!$B303,'Saturation Data'!$C:$C,0))*INDEX('UEC Data'!R:R,MATCH('Intensity Data'!$B303,'UEC Data'!$C:$C,0))</f>
        <v>2.1074119292348766E-2</v>
      </c>
      <c r="R303" s="7">
        <f>INDEX('Saturation Data'!S:S,MATCH('Intensity Data'!$B303,'Saturation Data'!$C:$C,0))*INDEX('UEC Data'!S:S,MATCH('Intensity Data'!$B303,'UEC Data'!$C:$C,0))</f>
        <v>2.1607331947259142E-4</v>
      </c>
      <c r="S303" s="7">
        <f>INDEX('Saturation Data'!T:T,MATCH('Intensity Data'!$B303,'Saturation Data'!$C:$C,0))*INDEX('UEC Data'!T:T,MATCH('Intensity Data'!$B303,'UEC Data'!$C:$C,0))</f>
        <v>6.317428811066843E-3</v>
      </c>
      <c r="T303" s="7">
        <f>INDEX('Saturation Data'!U:U,MATCH('Intensity Data'!$B303,'Saturation Data'!$C:$C,0))*INDEX('UEC Data'!U:U,MATCH('Intensity Data'!$B303,'UEC Data'!$C:$C,0))</f>
        <v>7.23038368499745E-4</v>
      </c>
      <c r="U303" s="7">
        <f>INDEX('Saturation Data'!V:V,MATCH('Intensity Data'!$B303,'Saturation Data'!$C:$C,0))*INDEX('UEC Data'!V:V,MATCH('Intensity Data'!$B303,'UEC Data'!$C:$C,0))</f>
        <v>3.4996497672806211E-3</v>
      </c>
      <c r="V303" t="str">
        <f t="shared" si="70"/>
        <v>Food Preparation</v>
      </c>
    </row>
    <row r="304" spans="1:22" x14ac:dyDescent="0.2">
      <c r="A304" t="str">
        <f t="shared" si="68"/>
        <v/>
      </c>
      <c r="B304" t="str">
        <f t="shared" si="69"/>
        <v>WA2019 CPAFood Preparation_Steamer</v>
      </c>
      <c r="C304" t="s">
        <v>116</v>
      </c>
      <c r="D304" t="s">
        <v>120</v>
      </c>
      <c r="E304" s="4" t="s">
        <v>98</v>
      </c>
      <c r="F304" s="4" t="s">
        <v>32</v>
      </c>
      <c r="G304" s="4" t="s">
        <v>37</v>
      </c>
      <c r="H304" s="7">
        <f>INDEX('Saturation Data'!I:I,MATCH('Intensity Data'!$B304,'Saturation Data'!$C:$C,0))*INDEX('UEC Data'!I:I,MATCH('Intensity Data'!$B304,'UEC Data'!$C:$C,0))</f>
        <v>5.5507443192087745E-2</v>
      </c>
      <c r="I304" s="7">
        <f>INDEX('Saturation Data'!J:J,MATCH('Intensity Data'!$B304,'Saturation Data'!$C:$C,0))*INDEX('UEC Data'!J:J,MATCH('Intensity Data'!$B304,'UEC Data'!$C:$C,0))</f>
        <v>9.9517846362981895E-3</v>
      </c>
      <c r="J304" s="7">
        <f>INDEX('Saturation Data'!K:K,MATCH('Intensity Data'!$B304,'Saturation Data'!$C:$C,0))*INDEX('UEC Data'!K:K,MATCH('Intensity Data'!$B304,'UEC Data'!$C:$C,0))</f>
        <v>9.3463275487605191E-2</v>
      </c>
      <c r="K304" s="7">
        <f>INDEX('Saturation Data'!L:L,MATCH('Intensity Data'!$B304,'Saturation Data'!$C:$C,0))*INDEX('UEC Data'!L:L,MATCH('Intensity Data'!$B304,'UEC Data'!$C:$C,0))</f>
        <v>9.9517846362981895E-3</v>
      </c>
      <c r="L304" s="7">
        <f>INDEX('Saturation Data'!M:M,MATCH('Intensity Data'!$B304,'Saturation Data'!$C:$C,0))*INDEX('UEC Data'!M:M,MATCH('Intensity Data'!$B304,'UEC Data'!$C:$C,0))</f>
        <v>0.46082611112987826</v>
      </c>
      <c r="M304" s="7">
        <f>INDEX('Saturation Data'!N:N,MATCH('Intensity Data'!$B304,'Saturation Data'!$C:$C,0))*INDEX('UEC Data'!N:N,MATCH('Intensity Data'!$B304,'UEC Data'!$C:$C,0))</f>
        <v>0.18583857291729949</v>
      </c>
      <c r="N304" s="7">
        <f>INDEX('Saturation Data'!O:O,MATCH('Intensity Data'!$B304,'Saturation Data'!$C:$C,0))*INDEX('UEC Data'!O:O,MATCH('Intensity Data'!$B304,'UEC Data'!$C:$C,0))</f>
        <v>0.49992460259009519</v>
      </c>
      <c r="O304" s="7">
        <f>INDEX('Saturation Data'!P:P,MATCH('Intensity Data'!$B304,'Saturation Data'!$C:$C,0))*INDEX('UEC Data'!P:P,MATCH('Intensity Data'!$B304,'UEC Data'!$C:$C,0))</f>
        <v>7.2728383010449968E-2</v>
      </c>
      <c r="P304" s="7">
        <f>INDEX('Saturation Data'!Q:Q,MATCH('Intensity Data'!$B304,'Saturation Data'!$C:$C,0))*INDEX('UEC Data'!Q:Q,MATCH('Intensity Data'!$B304,'UEC Data'!$C:$C,0))</f>
        <v>8.485043586503907E-2</v>
      </c>
      <c r="Q304" s="7">
        <f>INDEX('Saturation Data'!R:R,MATCH('Intensity Data'!$B304,'Saturation Data'!$C:$C,0))*INDEX('UEC Data'!R:R,MATCH('Intensity Data'!$B304,'UEC Data'!$C:$C,0))</f>
        <v>0.11290266718857106</v>
      </c>
      <c r="R304" s="7">
        <f>INDEX('Saturation Data'!S:S,MATCH('Intensity Data'!$B304,'Saturation Data'!$C:$C,0))*INDEX('UEC Data'!S:S,MATCH('Intensity Data'!$B304,'UEC Data'!$C:$C,0))</f>
        <v>1.1575930523274962E-3</v>
      </c>
      <c r="S304" s="7">
        <f>INDEX('Saturation Data'!T:T,MATCH('Intensity Data'!$B304,'Saturation Data'!$C:$C,0))*INDEX('UEC Data'!T:T,MATCH('Intensity Data'!$B304,'UEC Data'!$C:$C,0))</f>
        <v>3.384504721876213E-2</v>
      </c>
      <c r="T304" s="7">
        <f>INDEX('Saturation Data'!U:U,MATCH('Intensity Data'!$B304,'Saturation Data'!$C:$C,0))*INDEX('UEC Data'!U:U,MATCH('Intensity Data'!$B304,'UEC Data'!$C:$C,0))</f>
        <v>3.8736119479466005E-3</v>
      </c>
      <c r="U304" s="7">
        <f>INDEX('Saturation Data'!V:V,MATCH('Intensity Data'!$B304,'Saturation Data'!$C:$C,0))*INDEX('UEC Data'!V:V,MATCH('Intensity Data'!$B304,'UEC Data'!$C:$C,0))</f>
        <v>1.8749053636386011E-2</v>
      </c>
      <c r="V304" t="str">
        <f t="shared" si="70"/>
        <v>Food Preparation</v>
      </c>
    </row>
    <row r="305" spans="1:22" x14ac:dyDescent="0.2">
      <c r="A305" t="str">
        <f t="shared" si="68"/>
        <v/>
      </c>
      <c r="B305" t="str">
        <f t="shared" si="69"/>
        <v>WA2019 CPAOffice Equipment_Desktop Computer</v>
      </c>
      <c r="C305" t="s">
        <v>116</v>
      </c>
      <c r="D305" t="s">
        <v>120</v>
      </c>
      <c r="E305" s="4" t="s">
        <v>99</v>
      </c>
      <c r="F305" s="4" t="s">
        <v>38</v>
      </c>
      <c r="G305" s="4" t="s">
        <v>39</v>
      </c>
      <c r="H305" s="7">
        <f>INDEX('Saturation Data'!I:I,MATCH('Intensity Data'!$B305,'Saturation Data'!$C:$C,0))*INDEX('UEC Data'!I:I,MATCH('Intensity Data'!$B305,'UEC Data'!$C:$C,0))</f>
        <v>2.3470947781525466</v>
      </c>
      <c r="I305" s="7">
        <f>INDEX('Saturation Data'!J:J,MATCH('Intensity Data'!$B305,'Saturation Data'!$C:$C,0))*INDEX('UEC Data'!J:J,MATCH('Intensity Data'!$B305,'UEC Data'!$C:$C,0))</f>
        <v>1.2409215803071783</v>
      </c>
      <c r="J305" s="7">
        <f>INDEX('Saturation Data'!K:K,MATCH('Intensity Data'!$B305,'Saturation Data'!$C:$C,0))*INDEX('UEC Data'!K:K,MATCH('Intensity Data'!$B305,'UEC Data'!$C:$C,0))</f>
        <v>0.30331821961957245</v>
      </c>
      <c r="K305" s="7">
        <f>INDEX('Saturation Data'!L:L,MATCH('Intensity Data'!$B305,'Saturation Data'!$C:$C,0))*INDEX('UEC Data'!L:L,MATCH('Intensity Data'!$B305,'UEC Data'!$C:$C,0))</f>
        <v>0.10277080910218352</v>
      </c>
      <c r="L305" s="7">
        <f>INDEX('Saturation Data'!M:M,MATCH('Intensity Data'!$B305,'Saturation Data'!$C:$C,0))*INDEX('UEC Data'!M:M,MATCH('Intensity Data'!$B305,'UEC Data'!$C:$C,0))</f>
        <v>0.29218666435561025</v>
      </c>
      <c r="M305" s="7">
        <f>INDEX('Saturation Data'!N:N,MATCH('Intensity Data'!$B305,'Saturation Data'!$C:$C,0))*INDEX('UEC Data'!N:N,MATCH('Intensity Data'!$B305,'UEC Data'!$C:$C,0))</f>
        <v>0.15991333774385222</v>
      </c>
      <c r="N305" s="7">
        <f>INDEX('Saturation Data'!O:O,MATCH('Intensity Data'!$B305,'Saturation Data'!$C:$C,0))*INDEX('UEC Data'!O:O,MATCH('Intensity Data'!$B305,'UEC Data'!$C:$C,0))</f>
        <v>0.55738272333901806</v>
      </c>
      <c r="O305" s="7">
        <f>INDEX('Saturation Data'!P:P,MATCH('Intensity Data'!$B305,'Saturation Data'!$C:$C,0))*INDEX('UEC Data'!P:P,MATCH('Intensity Data'!$B305,'UEC Data'!$C:$C,0))</f>
        <v>0.47484456508507095</v>
      </c>
      <c r="P305" s="7">
        <f>INDEX('Saturation Data'!Q:Q,MATCH('Intensity Data'!$B305,'Saturation Data'!$C:$C,0))*INDEX('UEC Data'!Q:Q,MATCH('Intensity Data'!$B305,'UEC Data'!$C:$C,0))</f>
        <v>0.29010358746203213</v>
      </c>
      <c r="Q305" s="7">
        <f>INDEX('Saturation Data'!R:R,MATCH('Intensity Data'!$B305,'Saturation Data'!$C:$C,0))*INDEX('UEC Data'!R:R,MATCH('Intensity Data'!$B305,'UEC Data'!$C:$C,0))</f>
        <v>8.346119549146909E-2</v>
      </c>
      <c r="R305" s="7">
        <f>INDEX('Saturation Data'!S:S,MATCH('Intensity Data'!$B305,'Saturation Data'!$C:$C,0))*INDEX('UEC Data'!S:S,MATCH('Intensity Data'!$B305,'UEC Data'!$C:$C,0))</f>
        <v>8.8429657837817741E-2</v>
      </c>
      <c r="S305" s="7">
        <f>INDEX('Saturation Data'!T:T,MATCH('Intensity Data'!$B305,'Saturation Data'!$C:$C,0))*INDEX('UEC Data'!T:T,MATCH('Intensity Data'!$B305,'UEC Data'!$C:$C,0))</f>
        <v>6.490785995961576E-2</v>
      </c>
      <c r="T305" s="7">
        <f>INDEX('Saturation Data'!U:U,MATCH('Intensity Data'!$B305,'Saturation Data'!$C:$C,0))*INDEX('UEC Data'!U:U,MATCH('Intensity Data'!$B305,'UEC Data'!$C:$C,0))</f>
        <v>5.31924604315597</v>
      </c>
      <c r="U305" s="7">
        <f>INDEX('Saturation Data'!V:V,MATCH('Intensity Data'!$B305,'Saturation Data'!$C:$C,0))*INDEX('UEC Data'!V:V,MATCH('Intensity Data'!$B305,'UEC Data'!$C:$C,0))</f>
        <v>0.19753969006608063</v>
      </c>
      <c r="V305" t="str">
        <f t="shared" si="70"/>
        <v>Office Equipment</v>
      </c>
    </row>
    <row r="306" spans="1:22" x14ac:dyDescent="0.2">
      <c r="A306" t="str">
        <f t="shared" si="68"/>
        <v/>
      </c>
      <c r="B306" t="str">
        <f t="shared" si="69"/>
        <v>WA2019 CPAOffice Equipment_Laptop</v>
      </c>
      <c r="C306" t="s">
        <v>116</v>
      </c>
      <c r="D306" t="s">
        <v>120</v>
      </c>
      <c r="E306" s="4" t="s">
        <v>100</v>
      </c>
      <c r="F306" s="4" t="s">
        <v>38</v>
      </c>
      <c r="G306" s="4" t="s">
        <v>40</v>
      </c>
      <c r="H306" s="7">
        <f>INDEX('Saturation Data'!I:I,MATCH('Intensity Data'!$B306,'Saturation Data'!$C:$C,0))*INDEX('UEC Data'!I:I,MATCH('Intensity Data'!$B306,'UEC Data'!$C:$C,0))</f>
        <v>0.36241904662649616</v>
      </c>
      <c r="I306" s="7">
        <f>INDEX('Saturation Data'!J:J,MATCH('Intensity Data'!$B306,'Saturation Data'!$C:$C,0))*INDEX('UEC Data'!J:J,MATCH('Intensity Data'!$B306,'UEC Data'!$C:$C,0))</f>
        <v>0.19161289107684371</v>
      </c>
      <c r="J306" s="7">
        <f>INDEX('Saturation Data'!K:K,MATCH('Intensity Data'!$B306,'Saturation Data'!$C:$C,0))*INDEX('UEC Data'!K:K,MATCH('Intensity Data'!$B306,'UEC Data'!$C:$C,0))</f>
        <v>4.6835901558904575E-2</v>
      </c>
      <c r="K306" s="7">
        <f>INDEX('Saturation Data'!L:L,MATCH('Intensity Data'!$B306,'Saturation Data'!$C:$C,0))*INDEX('UEC Data'!L:L,MATCH('Intensity Data'!$B306,'UEC Data'!$C:$C,0))</f>
        <v>1.5869021993719513E-2</v>
      </c>
      <c r="L306" s="7">
        <f>INDEX('Saturation Data'!M:M,MATCH('Intensity Data'!$B306,'Saturation Data'!$C:$C,0))*INDEX('UEC Data'!M:M,MATCH('Intensity Data'!$B306,'UEC Data'!$C:$C,0))</f>
        <v>3.6093646773340093E-2</v>
      </c>
      <c r="M306" s="7">
        <f>INDEX('Saturation Data'!N:N,MATCH('Intensity Data'!$B306,'Saturation Data'!$C:$C,0))*INDEX('UEC Data'!N:N,MATCH('Intensity Data'!$B306,'UEC Data'!$C:$C,0))</f>
        <v>1.5803200435863047E-2</v>
      </c>
      <c r="N306" s="7">
        <f>INDEX('Saturation Data'!O:O,MATCH('Intensity Data'!$B306,'Saturation Data'!$C:$C,0))*INDEX('UEC Data'!O:O,MATCH('Intensity Data'!$B306,'UEC Data'!$C:$C,0))</f>
        <v>3.4426579970939349E-2</v>
      </c>
      <c r="O306" s="7">
        <f>INDEX('Saturation Data'!P:P,MATCH('Intensity Data'!$B306,'Saturation Data'!$C:$C,0))*INDEX('UEC Data'!P:P,MATCH('Intensity Data'!$B306,'UEC Data'!$C:$C,0))</f>
        <v>2.1996476176734902E-2</v>
      </c>
      <c r="P306" s="7">
        <f>INDEX('Saturation Data'!Q:Q,MATCH('Intensity Data'!$B306,'Saturation Data'!$C:$C,0))*INDEX('UEC Data'!Q:Q,MATCH('Intensity Data'!$B306,'UEC Data'!$C:$C,0))</f>
        <v>1.7918162755007867E-2</v>
      </c>
      <c r="Q306" s="7">
        <f>INDEX('Saturation Data'!R:R,MATCH('Intensity Data'!$B306,'Saturation Data'!$C:$C,0))*INDEX('UEC Data'!R:R,MATCH('Intensity Data'!$B306,'UEC Data'!$C:$C,0))</f>
        <v>1.2887390480300376E-2</v>
      </c>
      <c r="R306" s="7">
        <f>INDEX('Saturation Data'!S:S,MATCH('Intensity Data'!$B306,'Saturation Data'!$C:$C,0))*INDEX('UEC Data'!S:S,MATCH('Intensity Data'!$B306,'UEC Data'!$C:$C,0))</f>
        <v>1.0923663615259838E-2</v>
      </c>
      <c r="S306" s="7">
        <f>INDEX('Saturation Data'!T:T,MATCH('Intensity Data'!$B306,'Saturation Data'!$C:$C,0))*INDEX('UEC Data'!T:T,MATCH('Intensity Data'!$B306,'UEC Data'!$C:$C,0))</f>
        <v>8.0180297597172399E-3</v>
      </c>
      <c r="T306" s="7">
        <f>INDEX('Saturation Data'!U:U,MATCH('Intensity Data'!$B306,'Saturation Data'!$C:$C,0))*INDEX('UEC Data'!U:U,MATCH('Intensity Data'!$B306,'UEC Data'!$C:$C,0))</f>
        <v>0.32854166737139817</v>
      </c>
      <c r="U306" s="7">
        <f>INDEX('Saturation Data'!V:V,MATCH('Intensity Data'!$B306,'Saturation Data'!$C:$C,0))*INDEX('UEC Data'!V:V,MATCH('Intensity Data'!$B306,'UEC Data'!$C:$C,0))</f>
        <v>3.0502452142556567E-2</v>
      </c>
      <c r="V306" t="str">
        <f t="shared" si="70"/>
        <v>Office Equipment</v>
      </c>
    </row>
    <row r="307" spans="1:22" x14ac:dyDescent="0.2">
      <c r="A307" t="str">
        <f t="shared" si="68"/>
        <v/>
      </c>
      <c r="B307" t="str">
        <f t="shared" si="69"/>
        <v>WA2019 CPAOffice Equipment_Server</v>
      </c>
      <c r="C307" t="s">
        <v>116</v>
      </c>
      <c r="D307" t="s">
        <v>120</v>
      </c>
      <c r="E307" s="4" t="s">
        <v>101</v>
      </c>
      <c r="F307" s="4" t="s">
        <v>38</v>
      </c>
      <c r="G307" s="4" t="s">
        <v>41</v>
      </c>
      <c r="H307" s="7">
        <f>INDEX('Saturation Data'!I:I,MATCH('Intensity Data'!$B307,'Saturation Data'!$C:$C,0))*INDEX('UEC Data'!I:I,MATCH('Intensity Data'!$B307,'UEC Data'!$C:$C,0))</f>
        <v>0.23010733119142612</v>
      </c>
      <c r="I307" s="7">
        <f>INDEX('Saturation Data'!J:J,MATCH('Intensity Data'!$B307,'Saturation Data'!$C:$C,0))*INDEX('UEC Data'!J:J,MATCH('Intensity Data'!$B307,'UEC Data'!$C:$C,0))</f>
        <v>0.36497693538446419</v>
      </c>
      <c r="J307" s="7">
        <f>INDEX('Saturation Data'!K:K,MATCH('Intensity Data'!$B307,'Saturation Data'!$C:$C,0))*INDEX('UEC Data'!K:K,MATCH('Intensity Data'!$B307,'UEC Data'!$C:$C,0))</f>
        <v>3.6576608836477849E-2</v>
      </c>
      <c r="K307" s="7">
        <f>INDEX('Saturation Data'!L:L,MATCH('Intensity Data'!$B307,'Saturation Data'!$C:$C,0))*INDEX('UEC Data'!L:L,MATCH('Intensity Data'!$B307,'UEC Data'!$C:$C,0))</f>
        <v>0.12090683423786296</v>
      </c>
      <c r="L307" s="7">
        <f>INDEX('Saturation Data'!M:M,MATCH('Intensity Data'!$B307,'Saturation Data'!$C:$C,0))*INDEX('UEC Data'!M:M,MATCH('Intensity Data'!$B307,'UEC Data'!$C:$C,0))</f>
        <v>0.17187450844447663</v>
      </c>
      <c r="M307" s="7">
        <f>INDEX('Saturation Data'!N:N,MATCH('Intensity Data'!$B307,'Saturation Data'!$C:$C,0))*INDEX('UEC Data'!N:N,MATCH('Intensity Data'!$B307,'UEC Data'!$C:$C,0))</f>
        <v>9.4066669261089544E-2</v>
      </c>
      <c r="N307" s="7">
        <f>INDEX('Saturation Data'!O:O,MATCH('Intensity Data'!$B307,'Saturation Data'!$C:$C,0))*INDEX('UEC Data'!O:O,MATCH('Intensity Data'!$B307,'UEC Data'!$C:$C,0))</f>
        <v>6.557443803988447E-2</v>
      </c>
      <c r="O307" s="7">
        <f>INDEX('Saturation Data'!P:P,MATCH('Intensity Data'!$B307,'Saturation Data'!$C:$C,0))*INDEX('UEC Data'!P:P,MATCH('Intensity Data'!$B307,'UEC Data'!$C:$C,0))</f>
        <v>5.586406648059658E-2</v>
      </c>
      <c r="P307" s="7">
        <f>INDEX('Saturation Data'!Q:Q,MATCH('Intensity Data'!$B307,'Saturation Data'!$C:$C,0))*INDEX('UEC Data'!Q:Q,MATCH('Intensity Data'!$B307,'UEC Data'!$C:$C,0))</f>
        <v>6.8259667638125202E-2</v>
      </c>
      <c r="Q307" s="7">
        <f>INDEX('Saturation Data'!R:R,MATCH('Intensity Data'!$B307,'Saturation Data'!$C:$C,0))*INDEX('UEC Data'!R:R,MATCH('Intensity Data'!$B307,'UEC Data'!$C:$C,0))</f>
        <v>4.9094820877334765E-2</v>
      </c>
      <c r="R307" s="7">
        <f>INDEX('Saturation Data'!S:S,MATCH('Intensity Data'!$B307,'Saturation Data'!$C:$C,0))*INDEX('UEC Data'!S:S,MATCH('Intensity Data'!$B307,'UEC Data'!$C:$C,0))</f>
        <v>9.2591053500773859E-2</v>
      </c>
      <c r="S307" s="7">
        <f>INDEX('Saturation Data'!T:T,MATCH('Intensity Data'!$B307,'Saturation Data'!$C:$C,0))*INDEX('UEC Data'!T:T,MATCH('Intensity Data'!$B307,'UEC Data'!$C:$C,0))</f>
        <v>6.7962347487127081E-2</v>
      </c>
      <c r="T307" s="7">
        <f>INDEX('Saturation Data'!U:U,MATCH('Intensity Data'!$B307,'Saturation Data'!$C:$C,0))*INDEX('UEC Data'!U:U,MATCH('Intensity Data'!$B307,'UEC Data'!$C:$C,0))</f>
        <v>62.579365213599644</v>
      </c>
      <c r="U307" s="7">
        <f>INDEX('Saturation Data'!V:V,MATCH('Intensity Data'!$B307,'Saturation Data'!$C:$C,0))*INDEX('UEC Data'!V:V,MATCH('Intensity Data'!$B307,'UEC Data'!$C:$C,0))</f>
        <v>7.6691879672713653E-2</v>
      </c>
      <c r="V307" t="str">
        <f t="shared" si="70"/>
        <v>Office Equipment</v>
      </c>
    </row>
    <row r="308" spans="1:22" x14ac:dyDescent="0.2">
      <c r="A308" t="str">
        <f t="shared" si="68"/>
        <v/>
      </c>
      <c r="B308" t="str">
        <f t="shared" si="69"/>
        <v>WA2019 CPAOffice Equipment_Monitor</v>
      </c>
      <c r="C308" t="s">
        <v>116</v>
      </c>
      <c r="D308" t="s">
        <v>120</v>
      </c>
      <c r="E308" s="4" t="s">
        <v>102</v>
      </c>
      <c r="F308" s="4" t="s">
        <v>38</v>
      </c>
      <c r="G308" s="4" t="s">
        <v>42</v>
      </c>
      <c r="H308" s="7">
        <f>INDEX('Saturation Data'!I:I,MATCH('Intensity Data'!$B308,'Saturation Data'!$C:$C,0))*INDEX('UEC Data'!I:I,MATCH('Intensity Data'!$B308,'UEC Data'!$C:$C,0))</f>
        <v>0.41419319614456707</v>
      </c>
      <c r="I308" s="7">
        <f>INDEX('Saturation Data'!J:J,MATCH('Intensity Data'!$B308,'Saturation Data'!$C:$C,0))*INDEX('UEC Data'!J:J,MATCH('Intensity Data'!$B308,'UEC Data'!$C:$C,0))</f>
        <v>0.21898616123067852</v>
      </c>
      <c r="J308" s="7">
        <f>INDEX('Saturation Data'!K:K,MATCH('Intensity Data'!$B308,'Saturation Data'!$C:$C,0))*INDEX('UEC Data'!K:K,MATCH('Intensity Data'!$B308,'UEC Data'!$C:$C,0))</f>
        <v>5.3526744638748076E-2</v>
      </c>
      <c r="K308" s="7">
        <f>INDEX('Saturation Data'!L:L,MATCH('Intensity Data'!$B308,'Saturation Data'!$C:$C,0))*INDEX('UEC Data'!L:L,MATCH('Intensity Data'!$B308,'UEC Data'!$C:$C,0))</f>
        <v>1.8136025135679443E-2</v>
      </c>
      <c r="L308" s="7">
        <f>INDEX('Saturation Data'!M:M,MATCH('Intensity Data'!$B308,'Saturation Data'!$C:$C,0))*INDEX('UEC Data'!M:M,MATCH('Intensity Data'!$B308,'UEC Data'!$C:$C,0))</f>
        <v>5.1562352533342994E-2</v>
      </c>
      <c r="M308" s="7">
        <f>INDEX('Saturation Data'!N:N,MATCH('Intensity Data'!$B308,'Saturation Data'!$C:$C,0))*INDEX('UEC Data'!N:N,MATCH('Intensity Data'!$B308,'UEC Data'!$C:$C,0))</f>
        <v>2.8220000778326863E-2</v>
      </c>
      <c r="N308" s="7">
        <f>INDEX('Saturation Data'!O:O,MATCH('Intensity Data'!$B308,'Saturation Data'!$C:$C,0))*INDEX('UEC Data'!O:O,MATCH('Intensity Data'!$B308,'UEC Data'!$C:$C,0))</f>
        <v>9.8361657059826704E-2</v>
      </c>
      <c r="O308" s="7">
        <f>INDEX('Saturation Data'!P:P,MATCH('Intensity Data'!$B308,'Saturation Data'!$C:$C,0))*INDEX('UEC Data'!P:P,MATCH('Intensity Data'!$B308,'UEC Data'!$C:$C,0))</f>
        <v>8.3796099720894857E-2</v>
      </c>
      <c r="P308" s="7">
        <f>INDEX('Saturation Data'!Q:Q,MATCH('Intensity Data'!$B308,'Saturation Data'!$C:$C,0))*INDEX('UEC Data'!Q:Q,MATCH('Intensity Data'!$B308,'UEC Data'!$C:$C,0))</f>
        <v>5.1194750728593898E-2</v>
      </c>
      <c r="Q308" s="7">
        <f>INDEX('Saturation Data'!R:R,MATCH('Intensity Data'!$B308,'Saturation Data'!$C:$C,0))*INDEX('UEC Data'!R:R,MATCH('Intensity Data'!$B308,'UEC Data'!$C:$C,0))</f>
        <v>1.4728446263200428E-2</v>
      </c>
      <c r="R308" s="7">
        <f>INDEX('Saturation Data'!S:S,MATCH('Intensity Data'!$B308,'Saturation Data'!$C:$C,0))*INDEX('UEC Data'!S:S,MATCH('Intensity Data'!$B308,'UEC Data'!$C:$C,0))</f>
        <v>1.560523373608548E-2</v>
      </c>
      <c r="S308" s="7">
        <f>INDEX('Saturation Data'!T:T,MATCH('Intensity Data'!$B308,'Saturation Data'!$C:$C,0))*INDEX('UEC Data'!T:T,MATCH('Intensity Data'!$B308,'UEC Data'!$C:$C,0))</f>
        <v>1.1454328228167485E-2</v>
      </c>
      <c r="T308" s="7">
        <f>INDEX('Saturation Data'!U:U,MATCH('Intensity Data'!$B308,'Saturation Data'!$C:$C,0))*INDEX('UEC Data'!U:U,MATCH('Intensity Data'!$B308,'UEC Data'!$C:$C,0))</f>
        <v>0.93869047820399465</v>
      </c>
      <c r="U308" s="7">
        <f>INDEX('Saturation Data'!V:V,MATCH('Intensity Data'!$B308,'Saturation Data'!$C:$C,0))*INDEX('UEC Data'!V:V,MATCH('Intensity Data'!$B308,'UEC Data'!$C:$C,0))</f>
        <v>3.4859945305778933E-2</v>
      </c>
      <c r="V308" t="str">
        <f t="shared" si="70"/>
        <v>Office Equipment</v>
      </c>
    </row>
    <row r="309" spans="1:22" x14ac:dyDescent="0.2">
      <c r="A309" t="str">
        <f t="shared" si="68"/>
        <v/>
      </c>
      <c r="B309" t="str">
        <f t="shared" si="69"/>
        <v>WA2019 CPAOffice Equipment_Printer/Copier/Fax</v>
      </c>
      <c r="C309" t="s">
        <v>116</v>
      </c>
      <c r="D309" t="s">
        <v>120</v>
      </c>
      <c r="E309" s="4" t="s">
        <v>103</v>
      </c>
      <c r="F309" s="4" t="s">
        <v>38</v>
      </c>
      <c r="G309" s="4" t="s">
        <v>43</v>
      </c>
      <c r="H309" s="7">
        <f>INDEX('Saturation Data'!I:I,MATCH('Intensity Data'!$B309,'Saturation Data'!$C:$C,0))*INDEX('UEC Data'!I:I,MATCH('Intensity Data'!$B309,'UEC Data'!$C:$C,0))</f>
        <v>0.21415626542022179</v>
      </c>
      <c r="I309" s="7">
        <f>INDEX('Saturation Data'!J:J,MATCH('Intensity Data'!$B309,'Saturation Data'!$C:$C,0))*INDEX('UEC Data'!J:J,MATCH('Intensity Data'!$B309,'UEC Data'!$C:$C,0))</f>
        <v>0.16983834683092186</v>
      </c>
      <c r="J309" s="7">
        <f>INDEX('Saturation Data'!K:K,MATCH('Intensity Data'!$B309,'Saturation Data'!$C:$C,0))*INDEX('UEC Data'!K:K,MATCH('Intensity Data'!$B309,'UEC Data'!$C:$C,0))</f>
        <v>4.1513553959739019E-2</v>
      </c>
      <c r="K309" s="7">
        <f>INDEX('Saturation Data'!L:L,MATCH('Intensity Data'!$B309,'Saturation Data'!$C:$C,0))*INDEX('UEC Data'!L:L,MATCH('Intensity Data'!$B309,'UEC Data'!$C:$C,0))</f>
        <v>1.1252555905149413E-2</v>
      </c>
      <c r="L309" s="7">
        <f>INDEX('Saturation Data'!M:M,MATCH('Intensity Data'!$B309,'Saturation Data'!$C:$C,0))*INDEX('UEC Data'!M:M,MATCH('Intensity Data'!$B309,'UEC Data'!$C:$C,0))</f>
        <v>6.3984059367121926E-2</v>
      </c>
      <c r="M309" s="7">
        <f>INDEX('Saturation Data'!N:N,MATCH('Intensity Data'!$B309,'Saturation Data'!$C:$C,0))*INDEX('UEC Data'!N:N,MATCH('Intensity Data'!$B309,'UEC Data'!$C:$C,0))</f>
        <v>1.7509191458759329E-2</v>
      </c>
      <c r="N309" s="7">
        <f>INDEX('Saturation Data'!O:O,MATCH('Intensity Data'!$B309,'Saturation Data'!$C:$C,0))*INDEX('UEC Data'!O:O,MATCH('Intensity Data'!$B309,'UEC Data'!$C:$C,0))</f>
        <v>6.1028810707334138E-2</v>
      </c>
      <c r="O309" s="7">
        <f>INDEX('Saturation Data'!P:P,MATCH('Intensity Data'!$B309,'Saturation Data'!$C:$C,0))*INDEX('UEC Data'!P:P,MATCH('Intensity Data'!$B309,'UEC Data'!$C:$C,0))</f>
        <v>6.498945397962469E-2</v>
      </c>
      <c r="P309" s="7">
        <f>INDEX('Saturation Data'!Q:Q,MATCH('Intensity Data'!$B309,'Saturation Data'!$C:$C,0))*INDEX('UEC Data'!Q:Q,MATCH('Intensity Data'!$B309,'UEC Data'!$C:$C,0))</f>
        <v>3.1763949945700705E-2</v>
      </c>
      <c r="Q309" s="7">
        <f>INDEX('Saturation Data'!R:R,MATCH('Intensity Data'!$B309,'Saturation Data'!$C:$C,0))*INDEX('UEC Data'!R:R,MATCH('Intensity Data'!$B309,'UEC Data'!$C:$C,0))</f>
        <v>9.1383124875914455E-3</v>
      </c>
      <c r="R309" s="7">
        <f>INDEX('Saturation Data'!S:S,MATCH('Intensity Data'!$B309,'Saturation Data'!$C:$C,0))*INDEX('UEC Data'!S:S,MATCH('Intensity Data'!$B309,'UEC Data'!$C:$C,0))</f>
        <v>9.68231813280661E-3</v>
      </c>
      <c r="S309" s="7">
        <f>INDEX('Saturation Data'!T:T,MATCH('Intensity Data'!$B309,'Saturation Data'!$C:$C,0))*INDEX('UEC Data'!T:T,MATCH('Intensity Data'!$B309,'UEC Data'!$C:$C,0))</f>
        <v>7.1068752816082232E-3</v>
      </c>
      <c r="T309" s="7">
        <f>INDEX('Saturation Data'!U:U,MATCH('Intensity Data'!$B309,'Saturation Data'!$C:$C,0))*INDEX('UEC Data'!U:U,MATCH('Intensity Data'!$B309,'UEC Data'!$C:$C,0))</f>
        <v>0.58241356662225263</v>
      </c>
      <c r="U309" s="7">
        <f>INDEX('Saturation Data'!V:V,MATCH('Intensity Data'!$B309,'Saturation Data'!$C:$C,0))*INDEX('UEC Data'!V:V,MATCH('Intensity Data'!$B309,'UEC Data'!$C:$C,0))</f>
        <v>2.1628966682011197E-2</v>
      </c>
      <c r="V309" t="str">
        <f t="shared" si="70"/>
        <v>Office Equipment</v>
      </c>
    </row>
    <row r="310" spans="1:22" x14ac:dyDescent="0.2">
      <c r="A310" t="str">
        <f t="shared" si="68"/>
        <v/>
      </c>
      <c r="B310" t="str">
        <f t="shared" si="69"/>
        <v>WA2019 CPAOffice Equipment_POS Terminal</v>
      </c>
      <c r="C310" t="s">
        <v>116</v>
      </c>
      <c r="D310" t="s">
        <v>120</v>
      </c>
      <c r="E310" s="4" t="s">
        <v>104</v>
      </c>
      <c r="F310" s="4" t="s">
        <v>38</v>
      </c>
      <c r="G310" s="4" t="s">
        <v>44</v>
      </c>
      <c r="H310" s="7">
        <f>INDEX('Saturation Data'!I:I,MATCH('Intensity Data'!$B310,'Saturation Data'!$C:$C,0))*INDEX('UEC Data'!I:I,MATCH('Intensity Data'!$B310,'UEC Data'!$C:$C,0))</f>
        <v>1.2291566607808682E-2</v>
      </c>
      <c r="I310" s="7">
        <f>INDEX('Saturation Data'!J:J,MATCH('Intensity Data'!$B310,'Saturation Data'!$C:$C,0))*INDEX('UEC Data'!J:J,MATCH('Intensity Data'!$B310,'UEC Data'!$C:$C,0))</f>
        <v>1.9495851298453465E-2</v>
      </c>
      <c r="J310" s="7">
        <f>INDEX('Saturation Data'!K:K,MATCH('Intensity Data'!$B310,'Saturation Data'!$C:$C,0))*INDEX('UEC Data'!K:K,MATCH('Intensity Data'!$B310,'UEC Data'!$C:$C,0))</f>
        <v>7.1480506902994838E-3</v>
      </c>
      <c r="K310" s="7">
        <f>INDEX('Saturation Data'!L:L,MATCH('Intensity Data'!$B310,'Saturation Data'!$C:$C,0))*INDEX('UEC Data'!L:L,MATCH('Intensity Data'!$B310,'UEC Data'!$C:$C,0))</f>
        <v>3.229220031102923E-2</v>
      </c>
      <c r="L310" s="7">
        <f>INDEX('Saturation Data'!M:M,MATCH('Intensity Data'!$B310,'Saturation Data'!$C:$C,0))*INDEX('UEC Data'!M:M,MATCH('Intensity Data'!$B310,'UEC Data'!$C:$C,0))</f>
        <v>9.1809633260757931E-2</v>
      </c>
      <c r="M310" s="7">
        <f>INDEX('Saturation Data'!N:N,MATCH('Intensity Data'!$B310,'Saturation Data'!$C:$C,0))*INDEX('UEC Data'!N:N,MATCH('Intensity Data'!$B310,'UEC Data'!$C:$C,0))</f>
        <v>6.280909895454001E-2</v>
      </c>
      <c r="N310" s="7">
        <f>INDEX('Saturation Data'!O:O,MATCH('Intensity Data'!$B310,'Saturation Data'!$C:$C,0))*INDEX('UEC Data'!O:O,MATCH('Intensity Data'!$B310,'UEC Data'!$C:$C,0))</f>
        <v>4.3784598732881194E-2</v>
      </c>
      <c r="O310" s="7">
        <f>INDEX('Saturation Data'!P:P,MATCH('Intensity Data'!$B310,'Saturation Data'!$C:$C,0))*INDEX('UEC Data'!P:P,MATCH('Intensity Data'!$B310,'UEC Data'!$C:$C,0))</f>
        <v>1.8650451361490836E-2</v>
      </c>
      <c r="P310" s="7">
        <f>INDEX('Saturation Data'!Q:Q,MATCH('Intensity Data'!$B310,'Saturation Data'!$C:$C,0))*INDEX('UEC Data'!Q:Q,MATCH('Intensity Data'!$B310,'UEC Data'!$C:$C,0))</f>
        <v>3.2815835217028686E-3</v>
      </c>
      <c r="Q310" s="7">
        <f>INDEX('Saturation Data'!R:R,MATCH('Intensity Data'!$B310,'Saturation Data'!$C:$C,0))*INDEX('UEC Data'!R:R,MATCH('Intensity Data'!$B310,'UEC Data'!$C:$C,0))</f>
        <v>7.605196877406465E-3</v>
      </c>
      <c r="R310" s="7">
        <f>INDEX('Saturation Data'!S:S,MATCH('Intensity Data'!$B310,'Saturation Data'!$C:$C,0))*INDEX('UEC Data'!S:S,MATCH('Intensity Data'!$B310,'UEC Data'!$C:$C,0))</f>
        <v>2.1395208930888088E-2</v>
      </c>
      <c r="S310" s="7">
        <f>INDEX('Saturation Data'!T:T,MATCH('Intensity Data'!$B310,'Saturation Data'!$C:$C,0))*INDEX('UEC Data'!T:T,MATCH('Intensity Data'!$B310,'UEC Data'!$C:$C,0))</f>
        <v>1.5704202176601737E-2</v>
      </c>
      <c r="T310" s="7">
        <f>INDEX('Saturation Data'!U:U,MATCH('Intensity Data'!$B310,'Saturation Data'!$C:$C,0))*INDEX('UEC Data'!U:U,MATCH('Intensity Data'!$B310,'UEC Data'!$C:$C,0))</f>
        <v>6.6855621836528961E-2</v>
      </c>
      <c r="U310" s="7">
        <f>INDEX('Saturation Data'!V:V,MATCH('Intensity Data'!$B310,'Saturation Data'!$C:$C,0))*INDEX('UEC Data'!V:V,MATCH('Intensity Data'!$B310,'UEC Data'!$C:$C,0))</f>
        <v>8.6898096992794483E-3</v>
      </c>
      <c r="V310" t="str">
        <f t="shared" si="70"/>
        <v>Office Equipment</v>
      </c>
    </row>
    <row r="311" spans="1:22" x14ac:dyDescent="0.2">
      <c r="A311" t="str">
        <f t="shared" si="68"/>
        <v/>
      </c>
      <c r="B311" t="str">
        <f t="shared" si="69"/>
        <v>WA2019 CPAMiscellaneous_Non-HVAC Motors</v>
      </c>
      <c r="C311" t="s">
        <v>116</v>
      </c>
      <c r="D311" t="s">
        <v>120</v>
      </c>
      <c r="E311" s="4" t="s">
        <v>105</v>
      </c>
      <c r="F311" s="4" t="s">
        <v>45</v>
      </c>
      <c r="G311" s="4" t="s">
        <v>46</v>
      </c>
      <c r="H311" s="7">
        <f>INDEX('Saturation Data'!I:I,MATCH('Intensity Data'!$B311,'Saturation Data'!$C:$C,0))*INDEX('UEC Data'!I:I,MATCH('Intensity Data'!$B311,'UEC Data'!$C:$C,0))</f>
        <v>0.31324919007414126</v>
      </c>
      <c r="I311" s="7">
        <f>INDEX('Saturation Data'!J:J,MATCH('Intensity Data'!$B311,'Saturation Data'!$C:$C,0))*INDEX('UEC Data'!J:J,MATCH('Intensity Data'!$B311,'UEC Data'!$C:$C,0))</f>
        <v>6.1004574567392209E-2</v>
      </c>
      <c r="J311" s="7">
        <f>INDEX('Saturation Data'!K:K,MATCH('Intensity Data'!$B311,'Saturation Data'!$C:$C,0))*INDEX('UEC Data'!K:K,MATCH('Intensity Data'!$B311,'UEC Data'!$C:$C,0))</f>
        <v>8.2800768803192537E-2</v>
      </c>
      <c r="K311" s="7">
        <f>INDEX('Saturation Data'!L:L,MATCH('Intensity Data'!$B311,'Saturation Data'!$C:$C,0))*INDEX('UEC Data'!L:L,MATCH('Intensity Data'!$B311,'UEC Data'!$C:$C,0))</f>
        <v>2.9610754254690893E-2</v>
      </c>
      <c r="L311" s="7">
        <f>INDEX('Saturation Data'!M:M,MATCH('Intensity Data'!$B311,'Saturation Data'!$C:$C,0))*INDEX('UEC Data'!M:M,MATCH('Intensity Data'!$B311,'UEC Data'!$C:$C,0))</f>
        <v>0.107272404051882</v>
      </c>
      <c r="M311" s="7">
        <f>INDEX('Saturation Data'!N:N,MATCH('Intensity Data'!$B311,'Saturation Data'!$C:$C,0))*INDEX('UEC Data'!N:N,MATCH('Intensity Data'!$B311,'UEC Data'!$C:$C,0))</f>
        <v>6.9152727364138772E-2</v>
      </c>
      <c r="N311" s="7">
        <f>INDEX('Saturation Data'!O:O,MATCH('Intensity Data'!$B311,'Saturation Data'!$C:$C,0))*INDEX('UEC Data'!O:O,MATCH('Intensity Data'!$B311,'UEC Data'!$C:$C,0))</f>
        <v>0.46571419009592152</v>
      </c>
      <c r="O311" s="7">
        <f>INDEX('Saturation Data'!P:P,MATCH('Intensity Data'!$B311,'Saturation Data'!$C:$C,0))*INDEX('UEC Data'!P:P,MATCH('Intensity Data'!$B311,'UEC Data'!$C:$C,0))</f>
        <v>7.0311823337627144E-2</v>
      </c>
      <c r="P311" s="7">
        <f>INDEX('Saturation Data'!Q:Q,MATCH('Intensity Data'!$B311,'Saturation Data'!$C:$C,0))*INDEX('UEC Data'!Q:Q,MATCH('Intensity Data'!$B311,'UEC Data'!$C:$C,0))</f>
        <v>3.1224889937066944E-2</v>
      </c>
      <c r="Q311" s="7">
        <f>INDEX('Saturation Data'!R:R,MATCH('Intensity Data'!$B311,'Saturation Data'!$C:$C,0))*INDEX('UEC Data'!R:R,MATCH('Intensity Data'!$B311,'UEC Data'!$C:$C,0))</f>
        <v>0.12450222407584824</v>
      </c>
      <c r="R311" s="7">
        <f>INDEX('Saturation Data'!S:S,MATCH('Intensity Data'!$B311,'Saturation Data'!$C:$C,0))*INDEX('UEC Data'!S:S,MATCH('Intensity Data'!$B311,'UEC Data'!$C:$C,0))</f>
        <v>6.1683227469016916E-2</v>
      </c>
      <c r="S311" s="7">
        <f>INDEX('Saturation Data'!T:T,MATCH('Intensity Data'!$B311,'Saturation Data'!$C:$C,0))*INDEX('UEC Data'!T:T,MATCH('Intensity Data'!$B311,'UEC Data'!$C:$C,0))</f>
        <v>7.1932994259981314E-2</v>
      </c>
      <c r="T311" s="7">
        <f>INDEX('Saturation Data'!U:U,MATCH('Intensity Data'!$B311,'Saturation Data'!$C:$C,0))*INDEX('UEC Data'!U:U,MATCH('Intensity Data'!$B311,'UEC Data'!$C:$C,0))</f>
        <v>4.8173104985421311</v>
      </c>
      <c r="U311" s="7">
        <f>INDEX('Saturation Data'!V:V,MATCH('Intensity Data'!$B311,'Saturation Data'!$C:$C,0))*INDEX('UEC Data'!V:V,MATCH('Intensity Data'!$B311,'UEC Data'!$C:$C,0))</f>
        <v>8.7189875022060229E-2</v>
      </c>
      <c r="V311" t="str">
        <f t="shared" si="70"/>
        <v>Miscellaneous</v>
      </c>
    </row>
    <row r="312" spans="1:22" x14ac:dyDescent="0.2">
      <c r="A312" t="str">
        <f t="shared" si="68"/>
        <v/>
      </c>
      <c r="B312" t="str">
        <f t="shared" si="69"/>
        <v>WA2019 CPAMiscellaneous_Pool Pump</v>
      </c>
      <c r="C312" t="s">
        <v>116</v>
      </c>
      <c r="D312" t="s">
        <v>120</v>
      </c>
      <c r="E312" s="4" t="s">
        <v>106</v>
      </c>
      <c r="F312" s="4" t="s">
        <v>45</v>
      </c>
      <c r="G312" s="4" t="s">
        <v>47</v>
      </c>
      <c r="H312" s="7">
        <f>INDEX('Saturation Data'!I:I,MATCH('Intensity Data'!$B312,'Saturation Data'!$C:$C,0))*INDEX('UEC Data'!I:I,MATCH('Intensity Data'!$B312,'UEC Data'!$C:$C,0))</f>
        <v>0</v>
      </c>
      <c r="I312" s="7">
        <f>INDEX('Saturation Data'!J:J,MATCH('Intensity Data'!$B312,'Saturation Data'!$C:$C,0))*INDEX('UEC Data'!J:J,MATCH('Intensity Data'!$B312,'UEC Data'!$C:$C,0))</f>
        <v>0</v>
      </c>
      <c r="J312" s="7">
        <f>INDEX('Saturation Data'!K:K,MATCH('Intensity Data'!$B312,'Saturation Data'!$C:$C,0))*INDEX('UEC Data'!K:K,MATCH('Intensity Data'!$B312,'UEC Data'!$C:$C,0))</f>
        <v>0</v>
      </c>
      <c r="K312" s="7">
        <f>INDEX('Saturation Data'!L:L,MATCH('Intensity Data'!$B312,'Saturation Data'!$C:$C,0))*INDEX('UEC Data'!L:L,MATCH('Intensity Data'!$B312,'UEC Data'!$C:$C,0))</f>
        <v>0</v>
      </c>
      <c r="L312" s="7">
        <f>INDEX('Saturation Data'!M:M,MATCH('Intensity Data'!$B312,'Saturation Data'!$C:$C,0))*INDEX('UEC Data'!M:M,MATCH('Intensity Data'!$B312,'UEC Data'!$C:$C,0))</f>
        <v>0</v>
      </c>
      <c r="M312" s="7">
        <f>INDEX('Saturation Data'!N:N,MATCH('Intensity Data'!$B312,'Saturation Data'!$C:$C,0))*INDEX('UEC Data'!N:N,MATCH('Intensity Data'!$B312,'UEC Data'!$C:$C,0))</f>
        <v>0</v>
      </c>
      <c r="N312" s="7">
        <f>INDEX('Saturation Data'!O:O,MATCH('Intensity Data'!$B312,'Saturation Data'!$C:$C,0))*INDEX('UEC Data'!O:O,MATCH('Intensity Data'!$B312,'UEC Data'!$C:$C,0))</f>
        <v>0</v>
      </c>
      <c r="O312" s="7">
        <f>INDEX('Saturation Data'!P:P,MATCH('Intensity Data'!$B312,'Saturation Data'!$C:$C,0))*INDEX('UEC Data'!P:P,MATCH('Intensity Data'!$B312,'UEC Data'!$C:$C,0))</f>
        <v>1.0825018980431285E-2</v>
      </c>
      <c r="P312" s="7">
        <f>INDEX('Saturation Data'!Q:Q,MATCH('Intensity Data'!$B312,'Saturation Data'!$C:$C,0))*INDEX('UEC Data'!Q:Q,MATCH('Intensity Data'!$B312,'UEC Data'!$C:$C,0))</f>
        <v>1.2997073985918002E-3</v>
      </c>
      <c r="Q312" s="7">
        <f>INDEX('Saturation Data'!R:R,MATCH('Intensity Data'!$B312,'Saturation Data'!$C:$C,0))*INDEX('UEC Data'!R:R,MATCH('Intensity Data'!$B312,'UEC Data'!$C:$C,0))</f>
        <v>1.0467201915864038E-2</v>
      </c>
      <c r="R312" s="7">
        <f>INDEX('Saturation Data'!S:S,MATCH('Intensity Data'!$B312,'Saturation Data'!$C:$C,0))*INDEX('UEC Data'!S:S,MATCH('Intensity Data'!$B312,'UEC Data'!$C:$C,0))</f>
        <v>0</v>
      </c>
      <c r="S312" s="7">
        <f>INDEX('Saturation Data'!T:T,MATCH('Intensity Data'!$B312,'Saturation Data'!$C:$C,0))*INDEX('UEC Data'!T:T,MATCH('Intensity Data'!$B312,'UEC Data'!$C:$C,0))</f>
        <v>0</v>
      </c>
      <c r="T312" s="7">
        <f>INDEX('Saturation Data'!U:U,MATCH('Intensity Data'!$B312,'Saturation Data'!$C:$C,0))*INDEX('UEC Data'!U:U,MATCH('Intensity Data'!$B312,'UEC Data'!$C:$C,0))</f>
        <v>0</v>
      </c>
      <c r="U312" s="7">
        <f>INDEX('Saturation Data'!V:V,MATCH('Intensity Data'!$B312,'Saturation Data'!$C:$C,0))*INDEX('UEC Data'!V:V,MATCH('Intensity Data'!$B312,'UEC Data'!$C:$C,0))</f>
        <v>4.40927090768527E-4</v>
      </c>
      <c r="V312" t="str">
        <f t="shared" si="70"/>
        <v>Miscellaneous</v>
      </c>
    </row>
    <row r="313" spans="1:22" x14ac:dyDescent="0.2">
      <c r="A313" t="str">
        <f t="shared" si="68"/>
        <v/>
      </c>
      <c r="B313" t="str">
        <f t="shared" si="69"/>
        <v>WA2019 CPAMiscellaneous_Pool Heater</v>
      </c>
      <c r="C313" t="s">
        <v>116</v>
      </c>
      <c r="D313" t="s">
        <v>120</v>
      </c>
      <c r="E313" s="4" t="s">
        <v>107</v>
      </c>
      <c r="F313" s="4" t="s">
        <v>45</v>
      </c>
      <c r="G313" s="4" t="s">
        <v>48</v>
      </c>
      <c r="H313" s="7">
        <f>INDEX('Saturation Data'!I:I,MATCH('Intensity Data'!$B313,'Saturation Data'!$C:$C,0))*INDEX('UEC Data'!I:I,MATCH('Intensity Data'!$B313,'UEC Data'!$C:$C,0))</f>
        <v>0</v>
      </c>
      <c r="I313" s="7">
        <f>INDEX('Saturation Data'!J:J,MATCH('Intensity Data'!$B313,'Saturation Data'!$C:$C,0))*INDEX('UEC Data'!J:J,MATCH('Intensity Data'!$B313,'UEC Data'!$C:$C,0))</f>
        <v>0</v>
      </c>
      <c r="J313" s="7">
        <f>INDEX('Saturation Data'!K:K,MATCH('Intensity Data'!$B313,'Saturation Data'!$C:$C,0))*INDEX('UEC Data'!K:K,MATCH('Intensity Data'!$B313,'UEC Data'!$C:$C,0))</f>
        <v>0</v>
      </c>
      <c r="K313" s="7">
        <f>INDEX('Saturation Data'!L:L,MATCH('Intensity Data'!$B313,'Saturation Data'!$C:$C,0))*INDEX('UEC Data'!L:L,MATCH('Intensity Data'!$B313,'UEC Data'!$C:$C,0))</f>
        <v>0</v>
      </c>
      <c r="L313" s="7">
        <f>INDEX('Saturation Data'!M:M,MATCH('Intensity Data'!$B313,'Saturation Data'!$C:$C,0))*INDEX('UEC Data'!M:M,MATCH('Intensity Data'!$B313,'UEC Data'!$C:$C,0))</f>
        <v>0</v>
      </c>
      <c r="M313" s="7">
        <f>INDEX('Saturation Data'!N:N,MATCH('Intensity Data'!$B313,'Saturation Data'!$C:$C,0))*INDEX('UEC Data'!N:N,MATCH('Intensity Data'!$B313,'UEC Data'!$C:$C,0))</f>
        <v>0</v>
      </c>
      <c r="N313" s="7">
        <f>INDEX('Saturation Data'!O:O,MATCH('Intensity Data'!$B313,'Saturation Data'!$C:$C,0))*INDEX('UEC Data'!O:O,MATCH('Intensity Data'!$B313,'UEC Data'!$C:$C,0))</f>
        <v>0</v>
      </c>
      <c r="O313" s="7">
        <f>INDEX('Saturation Data'!P:P,MATCH('Intensity Data'!$B313,'Saturation Data'!$C:$C,0))*INDEX('UEC Data'!P:P,MATCH('Intensity Data'!$B313,'UEC Data'!$C:$C,0))</f>
        <v>5.6247568414425136E-3</v>
      </c>
      <c r="P313" s="7">
        <f>INDEX('Saturation Data'!Q:Q,MATCH('Intensity Data'!$B313,'Saturation Data'!$C:$C,0))*INDEX('UEC Data'!Q:Q,MATCH('Intensity Data'!$B313,'UEC Data'!$C:$C,0))</f>
        <v>1.4038432269003874E-4</v>
      </c>
      <c r="Q313" s="7">
        <f>INDEX('Saturation Data'!R:R,MATCH('Intensity Data'!$B313,'Saturation Data'!$C:$C,0))*INDEX('UEC Data'!R:R,MATCH('Intensity Data'!$B313,'UEC Data'!$C:$C,0))</f>
        <v>4.8198668364997799E-3</v>
      </c>
      <c r="R313" s="7">
        <f>INDEX('Saturation Data'!S:S,MATCH('Intensity Data'!$B313,'Saturation Data'!$C:$C,0))*INDEX('UEC Data'!S:S,MATCH('Intensity Data'!$B313,'UEC Data'!$C:$C,0))</f>
        <v>0</v>
      </c>
      <c r="S313" s="7">
        <f>INDEX('Saturation Data'!T:T,MATCH('Intensity Data'!$B313,'Saturation Data'!$C:$C,0))*INDEX('UEC Data'!T:T,MATCH('Intensity Data'!$B313,'UEC Data'!$C:$C,0))</f>
        <v>0</v>
      </c>
      <c r="T313" s="7">
        <f>INDEX('Saturation Data'!U:U,MATCH('Intensity Data'!$B313,'Saturation Data'!$C:$C,0))*INDEX('UEC Data'!U:U,MATCH('Intensity Data'!$B313,'UEC Data'!$C:$C,0))</f>
        <v>0</v>
      </c>
      <c r="U313" s="7">
        <f>INDEX('Saturation Data'!V:V,MATCH('Intensity Data'!$B313,'Saturation Data'!$C:$C,0))*INDEX('UEC Data'!V:V,MATCH('Intensity Data'!$B313,'UEC Data'!$C:$C,0))</f>
        <v>1.4287658374560722E-4</v>
      </c>
      <c r="V313" t="str">
        <f t="shared" si="70"/>
        <v>Miscellaneous</v>
      </c>
    </row>
    <row r="314" spans="1:22" x14ac:dyDescent="0.2">
      <c r="A314" t="str">
        <f t="shared" si="68"/>
        <v/>
      </c>
      <c r="B314" t="str">
        <f t="shared" si="69"/>
        <v>WA2019 CPAMiscellaneous_Clothes Washer</v>
      </c>
      <c r="C314" t="s">
        <v>116</v>
      </c>
      <c r="D314" t="s">
        <v>120</v>
      </c>
      <c r="E314" s="4" t="s">
        <v>108</v>
      </c>
      <c r="F314" s="4" t="s">
        <v>45</v>
      </c>
      <c r="G314" s="4" t="s">
        <v>49</v>
      </c>
      <c r="H314" s="7">
        <f>INDEX('Saturation Data'!I:I,MATCH('Intensity Data'!$B314,'Saturation Data'!$C:$C,0))*INDEX('UEC Data'!I:I,MATCH('Intensity Data'!$B314,'UEC Data'!$C:$C,0))</f>
        <v>0</v>
      </c>
      <c r="I314" s="7">
        <f>INDEX('Saturation Data'!J:J,MATCH('Intensity Data'!$B314,'Saturation Data'!$C:$C,0))*INDEX('UEC Data'!J:J,MATCH('Intensity Data'!$B314,'UEC Data'!$C:$C,0))</f>
        <v>0</v>
      </c>
      <c r="J314" s="7">
        <f>INDEX('Saturation Data'!K:K,MATCH('Intensity Data'!$B314,'Saturation Data'!$C:$C,0))*INDEX('UEC Data'!K:K,MATCH('Intensity Data'!$B314,'UEC Data'!$C:$C,0))</f>
        <v>1.3780713470880129E-4</v>
      </c>
      <c r="K314" s="7">
        <f>INDEX('Saturation Data'!L:L,MATCH('Intensity Data'!$B314,'Saturation Data'!$C:$C,0))*INDEX('UEC Data'!L:L,MATCH('Intensity Data'!$B314,'UEC Data'!$C:$C,0))</f>
        <v>0</v>
      </c>
      <c r="L314" s="7">
        <f>INDEX('Saturation Data'!M:M,MATCH('Intensity Data'!$B314,'Saturation Data'!$C:$C,0))*INDEX('UEC Data'!M:M,MATCH('Intensity Data'!$B314,'UEC Data'!$C:$C,0))</f>
        <v>0</v>
      </c>
      <c r="M314" s="7">
        <f>INDEX('Saturation Data'!N:N,MATCH('Intensity Data'!$B314,'Saturation Data'!$C:$C,0))*INDEX('UEC Data'!N:N,MATCH('Intensity Data'!$B314,'UEC Data'!$C:$C,0))</f>
        <v>0</v>
      </c>
      <c r="N314" s="7">
        <f>INDEX('Saturation Data'!O:O,MATCH('Intensity Data'!$B314,'Saturation Data'!$C:$C,0))*INDEX('UEC Data'!O:O,MATCH('Intensity Data'!$B314,'UEC Data'!$C:$C,0))</f>
        <v>2.3636148026254297E-2</v>
      </c>
      <c r="O314" s="7">
        <f>INDEX('Saturation Data'!P:P,MATCH('Intensity Data'!$B314,'Saturation Data'!$C:$C,0))*INDEX('UEC Data'!P:P,MATCH('Intensity Data'!$B314,'UEC Data'!$C:$C,0))</f>
        <v>5.6702389292087715E-4</v>
      </c>
      <c r="P314" s="7">
        <f>INDEX('Saturation Data'!Q:Q,MATCH('Intensity Data'!$B314,'Saturation Data'!$C:$C,0))*INDEX('UEC Data'!Q:Q,MATCH('Intensity Data'!$B314,'UEC Data'!$C:$C,0))</f>
        <v>1.0246010200632755E-3</v>
      </c>
      <c r="Q314" s="7">
        <f>INDEX('Saturation Data'!R:R,MATCH('Intensity Data'!$B314,'Saturation Data'!$C:$C,0))*INDEX('UEC Data'!R:R,MATCH('Intensity Data'!$B314,'UEC Data'!$C:$C,0))</f>
        <v>1.4548928205162666E-2</v>
      </c>
      <c r="R314" s="7">
        <f>INDEX('Saturation Data'!S:S,MATCH('Intensity Data'!$B314,'Saturation Data'!$C:$C,0))*INDEX('UEC Data'!S:S,MATCH('Intensity Data'!$B314,'UEC Data'!$C:$C,0))</f>
        <v>0</v>
      </c>
      <c r="S314" s="7">
        <f>INDEX('Saturation Data'!T:T,MATCH('Intensity Data'!$B314,'Saturation Data'!$C:$C,0))*INDEX('UEC Data'!T:T,MATCH('Intensity Data'!$B314,'UEC Data'!$C:$C,0))</f>
        <v>0</v>
      </c>
      <c r="T314" s="7">
        <f>INDEX('Saturation Data'!U:U,MATCH('Intensity Data'!$B314,'Saturation Data'!$C:$C,0))*INDEX('UEC Data'!U:U,MATCH('Intensity Data'!$B314,'UEC Data'!$C:$C,0))</f>
        <v>0</v>
      </c>
      <c r="U314" s="7">
        <f>INDEX('Saturation Data'!V:V,MATCH('Intensity Data'!$B314,'Saturation Data'!$C:$C,0))*INDEX('UEC Data'!V:V,MATCH('Intensity Data'!$B314,'UEC Data'!$C:$C,0))</f>
        <v>2.0855817892448001E-4</v>
      </c>
      <c r="V314" t="str">
        <f t="shared" si="70"/>
        <v>Miscellaneous</v>
      </c>
    </row>
    <row r="315" spans="1:22" x14ac:dyDescent="0.2">
      <c r="A315" t="str">
        <f t="shared" si="68"/>
        <v/>
      </c>
      <c r="B315" t="str">
        <f t="shared" si="69"/>
        <v>WA2019 CPAMiscellaneous_Clothes Dryer</v>
      </c>
      <c r="C315" t="s">
        <v>116</v>
      </c>
      <c r="D315" t="s">
        <v>120</v>
      </c>
      <c r="E315" s="4" t="s">
        <v>109</v>
      </c>
      <c r="F315" s="4" t="s">
        <v>45</v>
      </c>
      <c r="G315" s="4" t="s">
        <v>50</v>
      </c>
      <c r="H315" s="7">
        <f>INDEX('Saturation Data'!I:I,MATCH('Intensity Data'!$B315,'Saturation Data'!$C:$C,0))*INDEX('UEC Data'!I:I,MATCH('Intensity Data'!$B315,'UEC Data'!$C:$C,0))</f>
        <v>0</v>
      </c>
      <c r="I315" s="7">
        <f>INDEX('Saturation Data'!J:J,MATCH('Intensity Data'!$B315,'Saturation Data'!$C:$C,0))*INDEX('UEC Data'!J:J,MATCH('Intensity Data'!$B315,'UEC Data'!$C:$C,0))</f>
        <v>0</v>
      </c>
      <c r="J315" s="7">
        <f>INDEX('Saturation Data'!K:K,MATCH('Intensity Data'!$B315,'Saturation Data'!$C:$C,0))*INDEX('UEC Data'!K:K,MATCH('Intensity Data'!$B315,'UEC Data'!$C:$C,0))</f>
        <v>2.5560387561482113E-4</v>
      </c>
      <c r="K315" s="7">
        <f>INDEX('Saturation Data'!L:L,MATCH('Intensity Data'!$B315,'Saturation Data'!$C:$C,0))*INDEX('UEC Data'!L:L,MATCH('Intensity Data'!$B315,'UEC Data'!$C:$C,0))</f>
        <v>0</v>
      </c>
      <c r="L315" s="7">
        <f>INDEX('Saturation Data'!M:M,MATCH('Intensity Data'!$B315,'Saturation Data'!$C:$C,0))*INDEX('UEC Data'!M:M,MATCH('Intensity Data'!$B315,'UEC Data'!$C:$C,0))</f>
        <v>0</v>
      </c>
      <c r="M315" s="7">
        <f>INDEX('Saturation Data'!N:N,MATCH('Intensity Data'!$B315,'Saturation Data'!$C:$C,0))*INDEX('UEC Data'!N:N,MATCH('Intensity Data'!$B315,'UEC Data'!$C:$C,0))</f>
        <v>0</v>
      </c>
      <c r="N315" s="7">
        <f>INDEX('Saturation Data'!O:O,MATCH('Intensity Data'!$B315,'Saturation Data'!$C:$C,0))*INDEX('UEC Data'!O:O,MATCH('Intensity Data'!$B315,'UEC Data'!$C:$C,0))</f>
        <v>7.0631418053769268E-2</v>
      </c>
      <c r="O315" s="7">
        <f>INDEX('Saturation Data'!P:P,MATCH('Intensity Data'!$B315,'Saturation Data'!$C:$C,0))*INDEX('UEC Data'!P:P,MATCH('Intensity Data'!$B315,'UEC Data'!$C:$C,0))</f>
        <v>1.3496978800038E-3</v>
      </c>
      <c r="P315" s="7">
        <f>INDEX('Saturation Data'!Q:Q,MATCH('Intensity Data'!$B315,'Saturation Data'!$C:$C,0))*INDEX('UEC Data'!Q:Q,MATCH('Intensity Data'!$B315,'UEC Data'!$C:$C,0))</f>
        <v>2.4388775180274542E-3</v>
      </c>
      <c r="Q315" s="7">
        <f>INDEX('Saturation Data'!R:R,MATCH('Intensity Data'!$B315,'Saturation Data'!$C:$C,0))*INDEX('UEC Data'!R:R,MATCH('Intensity Data'!$B315,'UEC Data'!$C:$C,0))</f>
        <v>1.8325816194575927E-2</v>
      </c>
      <c r="R315" s="7">
        <f>INDEX('Saturation Data'!S:S,MATCH('Intensity Data'!$B315,'Saturation Data'!$C:$C,0))*INDEX('UEC Data'!S:S,MATCH('Intensity Data'!$B315,'UEC Data'!$C:$C,0))</f>
        <v>0</v>
      </c>
      <c r="S315" s="7">
        <f>INDEX('Saturation Data'!T:T,MATCH('Intensity Data'!$B315,'Saturation Data'!$C:$C,0))*INDEX('UEC Data'!T:T,MATCH('Intensity Data'!$B315,'UEC Data'!$C:$C,0))</f>
        <v>0</v>
      </c>
      <c r="T315" s="7">
        <f>INDEX('Saturation Data'!U:U,MATCH('Intensity Data'!$B315,'Saturation Data'!$C:$C,0))*INDEX('UEC Data'!U:U,MATCH('Intensity Data'!$B315,'UEC Data'!$C:$C,0))</f>
        <v>0</v>
      </c>
      <c r="U315" s="7">
        <f>INDEX('Saturation Data'!V:V,MATCH('Intensity Data'!$B315,'Saturation Data'!$C:$C,0))*INDEX('UEC Data'!V:V,MATCH('Intensity Data'!$B315,'UEC Data'!$C:$C,0))</f>
        <v>4.513045866098549E-4</v>
      </c>
      <c r="V315" t="str">
        <f t="shared" si="70"/>
        <v>Miscellaneous</v>
      </c>
    </row>
    <row r="316" spans="1:22" x14ac:dyDescent="0.2">
      <c r="A316" t="str">
        <f t="shared" si="68"/>
        <v/>
      </c>
      <c r="B316" t="str">
        <f t="shared" si="69"/>
        <v>WA2019 CPAMiscellaneous_Other Miscellaneous</v>
      </c>
      <c r="C316" t="s">
        <v>116</v>
      </c>
      <c r="D316" t="s">
        <v>120</v>
      </c>
      <c r="E316" s="4" t="s">
        <v>110</v>
      </c>
      <c r="F316" s="4" t="s">
        <v>45</v>
      </c>
      <c r="G316" s="4" t="s">
        <v>51</v>
      </c>
      <c r="H316" s="7">
        <f>INDEX('Saturation Data'!I:I,MATCH('Intensity Data'!$B316,'Saturation Data'!$C:$C,0))*INDEX('UEC Data'!I:I,MATCH('Intensity Data'!$B316,'UEC Data'!$C:$C,0))</f>
        <v>1.4165599041710997</v>
      </c>
      <c r="I316" s="7">
        <f>INDEX('Saturation Data'!J:J,MATCH('Intensity Data'!$B316,'Saturation Data'!$C:$C,0))*INDEX('UEC Data'!J:J,MATCH('Intensity Data'!$B316,'UEC Data'!$C:$C,0))</f>
        <v>1.185323350020639</v>
      </c>
      <c r="J316" s="7">
        <f>INDEX('Saturation Data'!K:K,MATCH('Intensity Data'!$B316,'Saturation Data'!$C:$C,0))*INDEX('UEC Data'!K:K,MATCH('Intensity Data'!$B316,'UEC Data'!$C:$C,0))</f>
        <v>0.77937334524492241</v>
      </c>
      <c r="K316" s="7">
        <f>INDEX('Saturation Data'!L:L,MATCH('Intensity Data'!$B316,'Saturation Data'!$C:$C,0))*INDEX('UEC Data'!L:L,MATCH('Intensity Data'!$B316,'UEC Data'!$C:$C,0))</f>
        <v>0.57533912298715773</v>
      </c>
      <c r="L316" s="7">
        <f>INDEX('Saturation Data'!M:M,MATCH('Intensity Data'!$B316,'Saturation Data'!$C:$C,0))*INDEX('UEC Data'!M:M,MATCH('Intensity Data'!$B316,'UEC Data'!$C:$C,0))</f>
        <v>2.1479546287285007</v>
      </c>
      <c r="M316" s="7">
        <f>INDEX('Saturation Data'!N:N,MATCH('Intensity Data'!$B316,'Saturation Data'!$C:$C,0))*INDEX('UEC Data'!N:N,MATCH('Intensity Data'!$B316,'UEC Data'!$C:$C,0))</f>
        <v>0.6327106585184562</v>
      </c>
      <c r="N316" s="7">
        <f>INDEX('Saturation Data'!O:O,MATCH('Intensity Data'!$B316,'Saturation Data'!$C:$C,0))*INDEX('UEC Data'!O:O,MATCH('Intensity Data'!$B316,'UEC Data'!$C:$C,0))</f>
        <v>4.8901208443826487</v>
      </c>
      <c r="O316" s="7">
        <f>INDEX('Saturation Data'!P:P,MATCH('Intensity Data'!$B316,'Saturation Data'!$C:$C,0))*INDEX('UEC Data'!P:P,MATCH('Intensity Data'!$B316,'UEC Data'!$C:$C,0))</f>
        <v>0.34841495141471746</v>
      </c>
      <c r="P316" s="7">
        <f>INDEX('Saturation Data'!Q:Q,MATCH('Intensity Data'!$B316,'Saturation Data'!$C:$C,0))*INDEX('UEC Data'!Q:Q,MATCH('Intensity Data'!$B316,'UEC Data'!$C:$C,0))</f>
        <v>0.32695956250364228</v>
      </c>
      <c r="Q316" s="7">
        <f>INDEX('Saturation Data'!R:R,MATCH('Intensity Data'!$B316,'Saturation Data'!$C:$C,0))*INDEX('UEC Data'!R:R,MATCH('Intensity Data'!$B316,'UEC Data'!$C:$C,0))</f>
        <v>0.63150767203508928</v>
      </c>
      <c r="R316" s="7">
        <f>INDEX('Saturation Data'!S:S,MATCH('Intensity Data'!$B316,'Saturation Data'!$C:$C,0))*INDEX('UEC Data'!S:S,MATCH('Intensity Data'!$B316,'UEC Data'!$C:$C,0))</f>
        <v>0.43182900057782703</v>
      </c>
      <c r="S316" s="7">
        <f>INDEX('Saturation Data'!T:T,MATCH('Intensity Data'!$B316,'Saturation Data'!$C:$C,0))*INDEX('UEC Data'!T:T,MATCH('Intensity Data'!$B316,'UEC Data'!$C:$C,0))</f>
        <v>0.31863844979251033</v>
      </c>
      <c r="T316" s="7">
        <f>INDEX('Saturation Data'!U:U,MATCH('Intensity Data'!$B316,'Saturation Data'!$C:$C,0))*INDEX('UEC Data'!U:U,MATCH('Intensity Data'!$B316,'UEC Data'!$C:$C,0))</f>
        <v>18.389281199746843</v>
      </c>
      <c r="U316" s="7">
        <f>INDEX('Saturation Data'!V:V,MATCH('Intensity Data'!$B316,'Saturation Data'!$C:$C,0))*INDEX('UEC Data'!V:V,MATCH('Intensity Data'!$B316,'UEC Data'!$C:$C,0))</f>
        <v>0.56511634024435553</v>
      </c>
      <c r="V316" t="str">
        <f t="shared" si="70"/>
        <v>Miscellaneous</v>
      </c>
    </row>
    <row r="317" spans="1:22" x14ac:dyDescent="0.2">
      <c r="A317">
        <f t="shared" si="68"/>
        <v>1</v>
      </c>
      <c r="B317" t="str">
        <f t="shared" si="69"/>
        <v>UT2019 CPACooling_Air-Cooled Chiller</v>
      </c>
      <c r="C317" t="s">
        <v>117</v>
      </c>
      <c r="D317" t="s">
        <v>120</v>
      </c>
      <c r="E317" s="4" t="s">
        <v>66</v>
      </c>
      <c r="F317" s="4" t="s">
        <v>3</v>
      </c>
      <c r="G317" s="4" t="s">
        <v>4</v>
      </c>
      <c r="H317" s="7">
        <f>INDEX('Saturation Data'!I:I,MATCH('Intensity Data'!$B317,'Saturation Data'!$C:$C,0))*INDEX('UEC Data'!I:I,MATCH('Intensity Data'!$B317,'UEC Data'!$C:$C,0))</f>
        <v>0.74733592270782023</v>
      </c>
      <c r="I317" s="7">
        <f>INDEX('Saturation Data'!J:J,MATCH('Intensity Data'!$B317,'Saturation Data'!$C:$C,0))*INDEX('UEC Data'!J:J,MATCH('Intensity Data'!$B317,'UEC Data'!$C:$C,0))</f>
        <v>0</v>
      </c>
      <c r="J317" s="7">
        <f>INDEX('Saturation Data'!K:K,MATCH('Intensity Data'!$B317,'Saturation Data'!$C:$C,0))*INDEX('UEC Data'!K:K,MATCH('Intensity Data'!$B317,'UEC Data'!$C:$C,0))</f>
        <v>5.788724544487981E-2</v>
      </c>
      <c r="K317" s="7">
        <f>INDEX('Saturation Data'!L:L,MATCH('Intensity Data'!$B317,'Saturation Data'!$C:$C,0))*INDEX('UEC Data'!L:L,MATCH('Intensity Data'!$B317,'UEC Data'!$C:$C,0))</f>
        <v>0</v>
      </c>
      <c r="L317" s="7">
        <f>INDEX('Saturation Data'!M:M,MATCH('Intensity Data'!$B317,'Saturation Data'!$C:$C,0))*INDEX('UEC Data'!M:M,MATCH('Intensity Data'!$B317,'UEC Data'!$C:$C,0))</f>
        <v>0</v>
      </c>
      <c r="M317" s="7">
        <f>INDEX('Saturation Data'!N:N,MATCH('Intensity Data'!$B317,'Saturation Data'!$C:$C,0))*INDEX('UEC Data'!N:N,MATCH('Intensity Data'!$B317,'UEC Data'!$C:$C,0))</f>
        <v>3.6006561040516194E-2</v>
      </c>
      <c r="N317" s="7">
        <f>INDEX('Saturation Data'!O:O,MATCH('Intensity Data'!$B317,'Saturation Data'!$C:$C,0))*INDEX('UEC Data'!O:O,MATCH('Intensity Data'!$B317,'UEC Data'!$C:$C,0))</f>
        <v>1.4838726565270264</v>
      </c>
      <c r="O317" s="7">
        <f>INDEX('Saturation Data'!P:P,MATCH('Intensity Data'!$B317,'Saturation Data'!$C:$C,0))*INDEX('UEC Data'!P:P,MATCH('Intensity Data'!$B317,'UEC Data'!$C:$C,0))</f>
        <v>1.8384234478852519</v>
      </c>
      <c r="P317" s="7">
        <f>INDEX('Saturation Data'!Q:Q,MATCH('Intensity Data'!$B317,'Saturation Data'!$C:$C,0))*INDEX('UEC Data'!Q:Q,MATCH('Intensity Data'!$B317,'UEC Data'!$C:$C,0))</f>
        <v>0.74282682847541748</v>
      </c>
      <c r="Q317" s="7">
        <f>INDEX('Saturation Data'!R:R,MATCH('Intensity Data'!$B317,'Saturation Data'!$C:$C,0))*INDEX('UEC Data'!R:R,MATCH('Intensity Data'!$B317,'UEC Data'!$C:$C,0))</f>
        <v>2.08062521724608E-2</v>
      </c>
      <c r="R317" s="7">
        <f>INDEX('Saturation Data'!S:S,MATCH('Intensity Data'!$B317,'Saturation Data'!$C:$C,0))*INDEX('UEC Data'!S:S,MATCH('Intensity Data'!$B317,'UEC Data'!$C:$C,0))</f>
        <v>0</v>
      </c>
      <c r="S317" s="7">
        <f>INDEX('Saturation Data'!T:T,MATCH('Intensity Data'!$B317,'Saturation Data'!$C:$C,0))*INDEX('UEC Data'!T:T,MATCH('Intensity Data'!$B317,'UEC Data'!$C:$C,0))</f>
        <v>0.33277241331586871</v>
      </c>
      <c r="T317" s="7">
        <f>INDEX('Saturation Data'!U:U,MATCH('Intensity Data'!$B317,'Saturation Data'!$C:$C,0))*INDEX('UEC Data'!U:U,MATCH('Intensity Data'!$B317,'UEC Data'!$C:$C,0))</f>
        <v>5.2736830263262178</v>
      </c>
      <c r="U317" s="7">
        <f>INDEX('Saturation Data'!V:V,MATCH('Intensity Data'!$B317,'Saturation Data'!$C:$C,0))*INDEX('UEC Data'!V:V,MATCH('Intensity Data'!$B317,'UEC Data'!$C:$C,0))</f>
        <v>0.27848026001783499</v>
      </c>
      <c r="V317" t="str">
        <f t="shared" si="70"/>
        <v>HVAC</v>
      </c>
    </row>
    <row r="318" spans="1:22" x14ac:dyDescent="0.2">
      <c r="A318" t="str">
        <f t="shared" si="68"/>
        <v/>
      </c>
      <c r="B318" t="str">
        <f t="shared" si="69"/>
        <v>UT2019 CPACooling_Water-Cooled Chiller</v>
      </c>
      <c r="C318" t="s">
        <v>117</v>
      </c>
      <c r="D318" t="s">
        <v>120</v>
      </c>
      <c r="E318" s="4" t="s">
        <v>67</v>
      </c>
      <c r="F318" s="4" t="s">
        <v>3</v>
      </c>
      <c r="G318" s="4" t="s">
        <v>5</v>
      </c>
      <c r="H318" s="7">
        <f>INDEX('Saturation Data'!I:I,MATCH('Intensity Data'!$B318,'Saturation Data'!$C:$C,0))*INDEX('UEC Data'!I:I,MATCH('Intensity Data'!$B318,'UEC Data'!$C:$C,0))</f>
        <v>0.44777967402466856</v>
      </c>
      <c r="I318" s="7">
        <f>INDEX('Saturation Data'!J:J,MATCH('Intensity Data'!$B318,'Saturation Data'!$C:$C,0))*INDEX('UEC Data'!J:J,MATCH('Intensity Data'!$B318,'UEC Data'!$C:$C,0))</f>
        <v>0</v>
      </c>
      <c r="J318" s="7">
        <f>INDEX('Saturation Data'!K:K,MATCH('Intensity Data'!$B318,'Saturation Data'!$C:$C,0))*INDEX('UEC Data'!K:K,MATCH('Intensity Data'!$B318,'UEC Data'!$C:$C,0))</f>
        <v>3.4361775093048205E-2</v>
      </c>
      <c r="K318" s="7">
        <f>INDEX('Saturation Data'!L:L,MATCH('Intensity Data'!$B318,'Saturation Data'!$C:$C,0))*INDEX('UEC Data'!L:L,MATCH('Intensity Data'!$B318,'UEC Data'!$C:$C,0))</f>
        <v>0</v>
      </c>
      <c r="L318" s="7">
        <f>INDEX('Saturation Data'!M:M,MATCH('Intensity Data'!$B318,'Saturation Data'!$C:$C,0))*INDEX('UEC Data'!M:M,MATCH('Intensity Data'!$B318,'UEC Data'!$C:$C,0))</f>
        <v>0</v>
      </c>
      <c r="M318" s="7">
        <f>INDEX('Saturation Data'!N:N,MATCH('Intensity Data'!$B318,'Saturation Data'!$C:$C,0))*INDEX('UEC Data'!N:N,MATCH('Intensity Data'!$B318,'UEC Data'!$C:$C,0))</f>
        <v>2.1373436287039038E-2</v>
      </c>
      <c r="N318" s="7">
        <f>INDEX('Saturation Data'!O:O,MATCH('Intensity Data'!$B318,'Saturation Data'!$C:$C,0))*INDEX('UEC Data'!O:O,MATCH('Intensity Data'!$B318,'UEC Data'!$C:$C,0))</f>
        <v>6.2911970614271846</v>
      </c>
      <c r="O318" s="7">
        <f>INDEX('Saturation Data'!P:P,MATCH('Intensity Data'!$B318,'Saturation Data'!$C:$C,0))*INDEX('UEC Data'!P:P,MATCH('Intensity Data'!$B318,'UEC Data'!$C:$C,0))</f>
        <v>0</v>
      </c>
      <c r="P318" s="7">
        <f>INDEX('Saturation Data'!Q:Q,MATCH('Intensity Data'!$B318,'Saturation Data'!$C:$C,0))*INDEX('UEC Data'!Q:Q,MATCH('Intensity Data'!$B318,'UEC Data'!$C:$C,0))</f>
        <v>0</v>
      </c>
      <c r="Q318" s="7">
        <f>INDEX('Saturation Data'!R:R,MATCH('Intensity Data'!$B318,'Saturation Data'!$C:$C,0))*INDEX('UEC Data'!R:R,MATCH('Intensity Data'!$B318,'UEC Data'!$C:$C,0))</f>
        <v>8.632062497449558E-2</v>
      </c>
      <c r="R318" s="7">
        <f>INDEX('Saturation Data'!S:S,MATCH('Intensity Data'!$B318,'Saturation Data'!$C:$C,0))*INDEX('UEC Data'!S:S,MATCH('Intensity Data'!$B318,'UEC Data'!$C:$C,0))</f>
        <v>0</v>
      </c>
      <c r="S318" s="7">
        <f>INDEX('Saturation Data'!T:T,MATCH('Intensity Data'!$B318,'Saturation Data'!$C:$C,0))*INDEX('UEC Data'!T:T,MATCH('Intensity Data'!$B318,'UEC Data'!$C:$C,0))</f>
        <v>3.4860811724723516E-2</v>
      </c>
      <c r="T318" s="7">
        <f>INDEX('Saturation Data'!U:U,MATCH('Intensity Data'!$B318,'Saturation Data'!$C:$C,0))*INDEX('UEC Data'!U:U,MATCH('Intensity Data'!$B318,'UEC Data'!$C:$C,0))</f>
        <v>3.1598214332873935</v>
      </c>
      <c r="U318" s="7">
        <f>INDEX('Saturation Data'!V:V,MATCH('Intensity Data'!$B318,'Saturation Data'!$C:$C,0))*INDEX('UEC Data'!V:V,MATCH('Intensity Data'!$B318,'UEC Data'!$C:$C,0))</f>
        <v>0.13895003561157621</v>
      </c>
      <c r="V318" t="str">
        <f t="shared" si="70"/>
        <v>HVAC</v>
      </c>
    </row>
    <row r="319" spans="1:22" x14ac:dyDescent="0.2">
      <c r="A319" t="str">
        <f t="shared" si="68"/>
        <v/>
      </c>
      <c r="B319" t="str">
        <f t="shared" si="69"/>
        <v>UT2019 CPACooling_RTU</v>
      </c>
      <c r="C319" t="s">
        <v>117</v>
      </c>
      <c r="D319" t="s">
        <v>120</v>
      </c>
      <c r="E319" s="4" t="s">
        <v>68</v>
      </c>
      <c r="F319" s="4" t="s">
        <v>3</v>
      </c>
      <c r="G319" s="4" t="s">
        <v>6</v>
      </c>
      <c r="H319" s="7">
        <f>INDEX('Saturation Data'!I:I,MATCH('Intensity Data'!$B319,'Saturation Data'!$C:$C,0))*INDEX('UEC Data'!I:I,MATCH('Intensity Data'!$B319,'UEC Data'!$C:$C,0))</f>
        <v>2.61308748786037</v>
      </c>
      <c r="I319" s="7">
        <f>INDEX('Saturation Data'!J:J,MATCH('Intensity Data'!$B319,'Saturation Data'!$C:$C,0))*INDEX('UEC Data'!J:J,MATCH('Intensity Data'!$B319,'UEC Data'!$C:$C,0))</f>
        <v>4.0935632125290224</v>
      </c>
      <c r="J319" s="7">
        <f>INDEX('Saturation Data'!K:K,MATCH('Intensity Data'!$B319,'Saturation Data'!$C:$C,0))*INDEX('UEC Data'!K:K,MATCH('Intensity Data'!$B319,'UEC Data'!$C:$C,0))</f>
        <v>4.5158668023640951</v>
      </c>
      <c r="K319" s="7">
        <f>INDEX('Saturation Data'!L:L,MATCH('Intensity Data'!$B319,'Saturation Data'!$C:$C,0))*INDEX('UEC Data'!L:L,MATCH('Intensity Data'!$B319,'UEC Data'!$C:$C,0))</f>
        <v>4.1816689969916174</v>
      </c>
      <c r="L319" s="7">
        <f>INDEX('Saturation Data'!M:M,MATCH('Intensity Data'!$B319,'Saturation Data'!$C:$C,0))*INDEX('UEC Data'!M:M,MATCH('Intensity Data'!$B319,'UEC Data'!$C:$C,0))</f>
        <v>5.5816548056578519</v>
      </c>
      <c r="M319" s="7">
        <f>INDEX('Saturation Data'!N:N,MATCH('Intensity Data'!$B319,'Saturation Data'!$C:$C,0))*INDEX('UEC Data'!N:N,MATCH('Intensity Data'!$B319,'UEC Data'!$C:$C,0))</f>
        <v>5.5496466102253317</v>
      </c>
      <c r="N319" s="7">
        <f>INDEX('Saturation Data'!O:O,MATCH('Intensity Data'!$B319,'Saturation Data'!$C:$C,0))*INDEX('UEC Data'!O:O,MATCH('Intensity Data'!$B319,'UEC Data'!$C:$C,0))</f>
        <v>0.98440500207424175</v>
      </c>
      <c r="O319" s="7">
        <f>INDEX('Saturation Data'!P:P,MATCH('Intensity Data'!$B319,'Saturation Data'!$C:$C,0))*INDEX('UEC Data'!P:P,MATCH('Intensity Data'!$B319,'UEC Data'!$C:$C,0))</f>
        <v>2.0224968156851144</v>
      </c>
      <c r="P319" s="7">
        <f>INDEX('Saturation Data'!Q:Q,MATCH('Intensity Data'!$B319,'Saturation Data'!$C:$C,0))*INDEX('UEC Data'!Q:Q,MATCH('Intensity Data'!$B319,'UEC Data'!$C:$C,0))</f>
        <v>0.81720285765783895</v>
      </c>
      <c r="Q319" s="7">
        <f>INDEX('Saturation Data'!R:R,MATCH('Intensity Data'!$B319,'Saturation Data'!$C:$C,0))*INDEX('UEC Data'!R:R,MATCH('Intensity Data'!$B319,'UEC Data'!$C:$C,0))</f>
        <v>0.48704882693053125</v>
      </c>
      <c r="R319" s="7">
        <f>INDEX('Saturation Data'!S:S,MATCH('Intensity Data'!$B319,'Saturation Data'!$C:$C,0))*INDEX('UEC Data'!S:S,MATCH('Intensity Data'!$B319,'UEC Data'!$C:$C,0))</f>
        <v>0.4491909372163625</v>
      </c>
      <c r="S319" s="7">
        <f>INDEX('Saturation Data'!T:T,MATCH('Intensity Data'!$B319,'Saturation Data'!$C:$C,0))*INDEX('UEC Data'!T:T,MATCH('Intensity Data'!$B319,'UEC Data'!$C:$C,0))</f>
        <v>0.48545600176888148</v>
      </c>
      <c r="T319" s="7">
        <f>INDEX('Saturation Data'!U:U,MATCH('Intensity Data'!$B319,'Saturation Data'!$C:$C,0))*INDEX('UEC Data'!U:U,MATCH('Intensity Data'!$B319,'UEC Data'!$C:$C,0))</f>
        <v>18.439626294295412</v>
      </c>
      <c r="U319" s="7">
        <f>INDEX('Saturation Data'!V:V,MATCH('Intensity Data'!$B319,'Saturation Data'!$C:$C,0))*INDEX('UEC Data'!V:V,MATCH('Intensity Data'!$B319,'UEC Data'!$C:$C,0))</f>
        <v>1.8249050751681437</v>
      </c>
      <c r="V319" t="str">
        <f t="shared" si="70"/>
        <v>HVAC</v>
      </c>
    </row>
    <row r="320" spans="1:22" x14ac:dyDescent="0.2">
      <c r="A320" t="str">
        <f t="shared" si="68"/>
        <v/>
      </c>
      <c r="B320" t="str">
        <f t="shared" si="69"/>
        <v>UT2019 CPACooling_PTAC</v>
      </c>
      <c r="C320" t="s">
        <v>117</v>
      </c>
      <c r="D320" t="s">
        <v>120</v>
      </c>
      <c r="E320" s="4" t="s">
        <v>69</v>
      </c>
      <c r="F320" s="4" t="s">
        <v>3</v>
      </c>
      <c r="G320" s="4" t="s">
        <v>7</v>
      </c>
      <c r="H320" s="7">
        <f>INDEX('Saturation Data'!I:I,MATCH('Intensity Data'!$B320,'Saturation Data'!$C:$C,0))*INDEX('UEC Data'!I:I,MATCH('Intensity Data'!$B320,'UEC Data'!$C:$C,0))</f>
        <v>0.15502863087471694</v>
      </c>
      <c r="I320" s="7">
        <f>INDEX('Saturation Data'!J:J,MATCH('Intensity Data'!$B320,'Saturation Data'!$C:$C,0))*INDEX('UEC Data'!J:J,MATCH('Intensity Data'!$B320,'UEC Data'!$C:$C,0))</f>
        <v>0.16205086307538169</v>
      </c>
      <c r="J320" s="7">
        <f>INDEX('Saturation Data'!K:K,MATCH('Intensity Data'!$B320,'Saturation Data'!$C:$C,0))*INDEX('UEC Data'!K:K,MATCH('Intensity Data'!$B320,'UEC Data'!$C:$C,0))</f>
        <v>0.22182114432007155</v>
      </c>
      <c r="K320" s="7">
        <f>INDEX('Saturation Data'!L:L,MATCH('Intensity Data'!$B320,'Saturation Data'!$C:$C,0))*INDEX('UEC Data'!L:L,MATCH('Intensity Data'!$B320,'UEC Data'!$C:$C,0))</f>
        <v>0.14573350222826642</v>
      </c>
      <c r="L320" s="7">
        <f>INDEX('Saturation Data'!M:M,MATCH('Intensity Data'!$B320,'Saturation Data'!$C:$C,0))*INDEX('UEC Data'!M:M,MATCH('Intensity Data'!$B320,'UEC Data'!$C:$C,0))</f>
        <v>0.22929201554332029</v>
      </c>
      <c r="M320" s="7">
        <f>INDEX('Saturation Data'!N:N,MATCH('Intensity Data'!$B320,'Saturation Data'!$C:$C,0))*INDEX('UEC Data'!N:N,MATCH('Intensity Data'!$B320,'UEC Data'!$C:$C,0))</f>
        <v>0.18591075358054313</v>
      </c>
      <c r="N320" s="7">
        <f>INDEX('Saturation Data'!O:O,MATCH('Intensity Data'!$B320,'Saturation Data'!$C:$C,0))*INDEX('UEC Data'!O:O,MATCH('Intensity Data'!$B320,'UEC Data'!$C:$C,0))</f>
        <v>3.8759921943838781E-2</v>
      </c>
      <c r="O320" s="7">
        <f>INDEX('Saturation Data'!P:P,MATCH('Intensity Data'!$B320,'Saturation Data'!$C:$C,0))*INDEX('UEC Data'!P:P,MATCH('Intensity Data'!$B320,'UEC Data'!$C:$C,0))</f>
        <v>0.14734321156974617</v>
      </c>
      <c r="P320" s="7">
        <f>INDEX('Saturation Data'!Q:Q,MATCH('Intensity Data'!$B320,'Saturation Data'!$C:$C,0))*INDEX('UEC Data'!Q:Q,MATCH('Intensity Data'!$B320,'UEC Data'!$C:$C,0))</f>
        <v>5.9534973117122969E-2</v>
      </c>
      <c r="Q320" s="7">
        <f>INDEX('Saturation Data'!R:R,MATCH('Intensity Data'!$B320,'Saturation Data'!$C:$C,0))*INDEX('UEC Data'!R:R,MATCH('Intensity Data'!$B320,'UEC Data'!$C:$C,0))</f>
        <v>1.3436596759227231</v>
      </c>
      <c r="R320" s="7">
        <f>INDEX('Saturation Data'!S:S,MATCH('Intensity Data'!$B320,'Saturation Data'!$C:$C,0))*INDEX('UEC Data'!S:S,MATCH('Intensity Data'!$B320,'UEC Data'!$C:$C,0))</f>
        <v>3.3075924342385508E-2</v>
      </c>
      <c r="S320" s="7">
        <f>INDEX('Saturation Data'!T:T,MATCH('Intensity Data'!$B320,'Saturation Data'!$C:$C,0))*INDEX('UEC Data'!T:T,MATCH('Intensity Data'!$B320,'UEC Data'!$C:$C,0))</f>
        <v>3.2816762093911295E-2</v>
      </c>
      <c r="T320" s="7">
        <f>INDEX('Saturation Data'!U:U,MATCH('Intensity Data'!$B320,'Saturation Data'!$C:$C,0))*INDEX('UEC Data'!U:U,MATCH('Intensity Data'!$B320,'UEC Data'!$C:$C,0))</f>
        <v>1.0939817482294725</v>
      </c>
      <c r="U320" s="7">
        <f>INDEX('Saturation Data'!V:V,MATCH('Intensity Data'!$B320,'Saturation Data'!$C:$C,0))*INDEX('UEC Data'!V:V,MATCH('Intensity Data'!$B320,'UEC Data'!$C:$C,0))</f>
        <v>0.1830330348621767</v>
      </c>
      <c r="V320" t="str">
        <f t="shared" si="70"/>
        <v>HVAC</v>
      </c>
    </row>
    <row r="321" spans="1:22" x14ac:dyDescent="0.2">
      <c r="A321" t="str">
        <f t="shared" si="68"/>
        <v/>
      </c>
      <c r="B321" t="str">
        <f t="shared" si="69"/>
        <v>UT2019 CPACooling_PTHP</v>
      </c>
      <c r="C321" t="s">
        <v>117</v>
      </c>
      <c r="D321" t="s">
        <v>120</v>
      </c>
      <c r="E321" s="4" t="s">
        <v>70</v>
      </c>
      <c r="F321" s="4" t="s">
        <v>3</v>
      </c>
      <c r="G321" s="4" t="s">
        <v>8</v>
      </c>
      <c r="H321" s="7">
        <f>INDEX('Saturation Data'!I:I,MATCH('Intensity Data'!$B321,'Saturation Data'!$C:$C,0))*INDEX('UEC Data'!I:I,MATCH('Intensity Data'!$B321,'UEC Data'!$C:$C,0))</f>
        <v>4.9172258996767575E-2</v>
      </c>
      <c r="I321" s="7">
        <f>INDEX('Saturation Data'!J:J,MATCH('Intensity Data'!$B321,'Saturation Data'!$C:$C,0))*INDEX('UEC Data'!J:J,MATCH('Intensity Data'!$B321,'UEC Data'!$C:$C,0))</f>
        <v>5.1399583192035567E-2</v>
      </c>
      <c r="J321" s="7">
        <f>INDEX('Saturation Data'!K:K,MATCH('Intensity Data'!$B321,'Saturation Data'!$C:$C,0))*INDEX('UEC Data'!K:K,MATCH('Intensity Data'!$B321,'UEC Data'!$C:$C,0))</f>
        <v>4.5668643899983583E-2</v>
      </c>
      <c r="K321" s="7">
        <f>INDEX('Saturation Data'!L:L,MATCH('Intensity Data'!$B321,'Saturation Data'!$C:$C,0))*INDEX('UEC Data'!L:L,MATCH('Intensity Data'!$B321,'UEC Data'!$C:$C,0))</f>
        <v>4.6224013433140657E-2</v>
      </c>
      <c r="L321" s="7">
        <f>INDEX('Saturation Data'!M:M,MATCH('Intensity Data'!$B321,'Saturation Data'!$C:$C,0))*INDEX('UEC Data'!M:M,MATCH('Intensity Data'!$B321,'UEC Data'!$C:$C,0))</f>
        <v>0.16517070835095662</v>
      </c>
      <c r="M321" s="7">
        <f>INDEX('Saturation Data'!N:N,MATCH('Intensity Data'!$B321,'Saturation Data'!$C:$C,0))*INDEX('UEC Data'!N:N,MATCH('Intensity Data'!$B321,'UEC Data'!$C:$C,0))</f>
        <v>5.495925623985274E-2</v>
      </c>
      <c r="N321" s="7">
        <f>INDEX('Saturation Data'!O:O,MATCH('Intensity Data'!$B321,'Saturation Data'!$C:$C,0))*INDEX('UEC Data'!O:O,MATCH('Intensity Data'!$B321,'UEC Data'!$C:$C,0))</f>
        <v>0</v>
      </c>
      <c r="O321" s="7">
        <f>INDEX('Saturation Data'!P:P,MATCH('Intensity Data'!$B321,'Saturation Data'!$C:$C,0))*INDEX('UEC Data'!P:P,MATCH('Intensity Data'!$B321,'UEC Data'!$C:$C,0))</f>
        <v>0.1031612164090297</v>
      </c>
      <c r="P321" s="7">
        <f>INDEX('Saturation Data'!Q:Q,MATCH('Intensity Data'!$B321,'Saturation Data'!$C:$C,0))*INDEX('UEC Data'!Q:Q,MATCH('Intensity Data'!$B321,'UEC Data'!$C:$C,0))</f>
        <v>4.168295356270324E-2</v>
      </c>
      <c r="Q321" s="7">
        <f>INDEX('Saturation Data'!R:R,MATCH('Intensity Data'!$B321,'Saturation Data'!$C:$C,0))*INDEX('UEC Data'!R:R,MATCH('Intensity Data'!$B321,'UEC Data'!$C:$C,0))</f>
        <v>0.4523403608765964</v>
      </c>
      <c r="R321" s="7">
        <f>INDEX('Saturation Data'!S:S,MATCH('Intensity Data'!$B321,'Saturation Data'!$C:$C,0))*INDEX('UEC Data'!S:S,MATCH('Intensity Data'!$B321,'UEC Data'!$C:$C,0))</f>
        <v>9.3083303951110811E-3</v>
      </c>
      <c r="S321" s="7">
        <f>INDEX('Saturation Data'!T:T,MATCH('Intensity Data'!$B321,'Saturation Data'!$C:$C,0))*INDEX('UEC Data'!T:T,MATCH('Intensity Data'!$B321,'UEC Data'!$C:$C,0))</f>
        <v>3.2816762093911284E-3</v>
      </c>
      <c r="T321" s="7">
        <f>INDEX('Saturation Data'!U:U,MATCH('Intensity Data'!$B321,'Saturation Data'!$C:$C,0))*INDEX('UEC Data'!U:U,MATCH('Intensity Data'!$B321,'UEC Data'!$C:$C,0))</f>
        <v>0.34699109163357256</v>
      </c>
      <c r="U321" s="7">
        <f>INDEX('Saturation Data'!V:V,MATCH('Intensity Data'!$B321,'Saturation Data'!$C:$C,0))*INDEX('UEC Data'!V:V,MATCH('Intensity Data'!$B321,'UEC Data'!$C:$C,0))</f>
        <v>9.3437433047840163E-2</v>
      </c>
      <c r="V321" t="str">
        <f t="shared" si="70"/>
        <v>HVAC</v>
      </c>
    </row>
    <row r="322" spans="1:22" x14ac:dyDescent="0.2">
      <c r="A322" t="str">
        <f t="shared" si="68"/>
        <v/>
      </c>
      <c r="B322" t="str">
        <f t="shared" si="69"/>
        <v>UT2019 CPACooling_Evaporative AC</v>
      </c>
      <c r="C322" t="s">
        <v>117</v>
      </c>
      <c r="D322" t="s">
        <v>120</v>
      </c>
      <c r="E322" s="4" t="s">
        <v>71</v>
      </c>
      <c r="F322" s="4" t="s">
        <v>3</v>
      </c>
      <c r="G322" s="4" t="s">
        <v>9</v>
      </c>
      <c r="H322" s="7">
        <f>INDEX('Saturation Data'!I:I,MATCH('Intensity Data'!$B322,'Saturation Data'!$C:$C,0))*INDEX('UEC Data'!I:I,MATCH('Intensity Data'!$B322,'UEC Data'!$C:$C,0))</f>
        <v>1.1086712081755882E-3</v>
      </c>
      <c r="I322" s="7">
        <f>INDEX('Saturation Data'!J:J,MATCH('Intensity Data'!$B322,'Saturation Data'!$C:$C,0))*INDEX('UEC Data'!J:J,MATCH('Intensity Data'!$B322,'UEC Data'!$C:$C,0))</f>
        <v>1.1588899749548165E-3</v>
      </c>
      <c r="J322" s="7">
        <f>INDEX('Saturation Data'!K:K,MATCH('Intensity Data'!$B322,'Saturation Data'!$C:$C,0))*INDEX('UEC Data'!K:K,MATCH('Intensity Data'!$B322,'UEC Data'!$C:$C,0))</f>
        <v>9.2370266987828756E-2</v>
      </c>
      <c r="K322" s="7">
        <f>INDEX('Saturation Data'!L:L,MATCH('Intensity Data'!$B322,'Saturation Data'!$C:$C,0))*INDEX('UEC Data'!L:L,MATCH('Intensity Data'!$B322,'UEC Data'!$C:$C,0))</f>
        <v>1.1838327705214566E-3</v>
      </c>
      <c r="L322" s="7">
        <f>INDEX('Saturation Data'!M:M,MATCH('Intensity Data'!$B322,'Saturation Data'!$C:$C,0))*INDEX('UEC Data'!M:M,MATCH('Intensity Data'!$B322,'UEC Data'!$C:$C,0))</f>
        <v>0.10083864503873285</v>
      </c>
      <c r="M322" s="7">
        <f>INDEX('Saturation Data'!N:N,MATCH('Intensity Data'!$B322,'Saturation Data'!$C:$C,0))*INDEX('UEC Data'!N:N,MATCH('Intensity Data'!$B322,'UEC Data'!$C:$C,0))</f>
        <v>3.658666281852415E-2</v>
      </c>
      <c r="N322" s="7">
        <f>INDEX('Saturation Data'!O:O,MATCH('Intensity Data'!$B322,'Saturation Data'!$C:$C,0))*INDEX('UEC Data'!O:O,MATCH('Intensity Data'!$B322,'UEC Data'!$C:$C,0))</f>
        <v>0</v>
      </c>
      <c r="O322" s="7">
        <f>INDEX('Saturation Data'!P:P,MATCH('Intensity Data'!$B322,'Saturation Data'!$C:$C,0))*INDEX('UEC Data'!P:P,MATCH('Intensity Data'!$B322,'UEC Data'!$C:$C,0))</f>
        <v>6.8983297792652516E-5</v>
      </c>
      <c r="P322" s="7">
        <f>INDEX('Saturation Data'!Q:Q,MATCH('Intensity Data'!$B322,'Saturation Data'!$C:$C,0))*INDEX('UEC Data'!Q:Q,MATCH('Intensity Data'!$B322,'UEC Data'!$C:$C,0))</f>
        <v>2.7873145534580737E-5</v>
      </c>
      <c r="Q322" s="7">
        <f>INDEX('Saturation Data'!R:R,MATCH('Intensity Data'!$B322,'Saturation Data'!$C:$C,0))*INDEX('UEC Data'!R:R,MATCH('Intensity Data'!$B322,'UEC Data'!$C:$C,0))</f>
        <v>5.8649187445724039E-3</v>
      </c>
      <c r="R322" s="7">
        <f>INDEX('Saturation Data'!S:S,MATCH('Intensity Data'!$B322,'Saturation Data'!$C:$C,0))*INDEX('UEC Data'!S:S,MATCH('Intensity Data'!$B322,'UEC Data'!$C:$C,0))</f>
        <v>0</v>
      </c>
      <c r="S322" s="7">
        <f>INDEX('Saturation Data'!T:T,MATCH('Intensity Data'!$B322,'Saturation Data'!$C:$C,0))*INDEX('UEC Data'!T:T,MATCH('Intensity Data'!$B322,'UEC Data'!$C:$C,0))</f>
        <v>1.1697734982382682E-3</v>
      </c>
      <c r="T322" s="7">
        <f>INDEX('Saturation Data'!U:U,MATCH('Intensity Data'!$B322,'Saturation Data'!$C:$C,0))*INDEX('UEC Data'!U:U,MATCH('Intensity Data'!$B322,'UEC Data'!$C:$C,0))</f>
        <v>7.8234972449170576E-3</v>
      </c>
      <c r="U322" s="7">
        <f>INDEX('Saturation Data'!V:V,MATCH('Intensity Data'!$B322,'Saturation Data'!$C:$C,0))*INDEX('UEC Data'!V:V,MATCH('Intensity Data'!$B322,'UEC Data'!$C:$C,0))</f>
        <v>1.1234550646171646E-4</v>
      </c>
      <c r="V322" t="str">
        <f t="shared" si="70"/>
        <v>HVAC</v>
      </c>
    </row>
    <row r="323" spans="1:22" x14ac:dyDescent="0.2">
      <c r="A323" t="str">
        <f t="shared" ref="A323:A386" si="71">IF(C323=C322,"",1)</f>
        <v/>
      </c>
      <c r="B323" t="str">
        <f t="shared" ref="B323:B386" si="72">C323&amp;D323&amp;E323</f>
        <v>UT2019 CPACooling_Air-Source Heat Pump</v>
      </c>
      <c r="C323" t="s">
        <v>117</v>
      </c>
      <c r="D323" t="s">
        <v>120</v>
      </c>
      <c r="E323" s="4" t="s">
        <v>72</v>
      </c>
      <c r="F323" s="4" t="s">
        <v>3</v>
      </c>
      <c r="G323" s="4" t="s">
        <v>10</v>
      </c>
      <c r="H323" s="7">
        <f>INDEX('Saturation Data'!I:I,MATCH('Intensity Data'!$B323,'Saturation Data'!$C:$C,0))*INDEX('UEC Data'!I:I,MATCH('Intensity Data'!$B323,'UEC Data'!$C:$C,0))</f>
        <v>0.83543682944413655</v>
      </c>
      <c r="I323" s="7">
        <f>INDEX('Saturation Data'!J:J,MATCH('Intensity Data'!$B323,'Saturation Data'!$C:$C,0))*INDEX('UEC Data'!J:J,MATCH('Intensity Data'!$B323,'UEC Data'!$C:$C,0))</f>
        <v>0.87330530553443053</v>
      </c>
      <c r="J323" s="7">
        <f>INDEX('Saturation Data'!K:K,MATCH('Intensity Data'!$B323,'Saturation Data'!$C:$C,0))*INDEX('UEC Data'!K:K,MATCH('Intensity Data'!$B323,'UEC Data'!$C:$C,0))</f>
        <v>0.23933514910646342</v>
      </c>
      <c r="K323" s="7">
        <f>INDEX('Saturation Data'!L:L,MATCH('Intensity Data'!$B323,'Saturation Data'!$C:$C,0))*INDEX('UEC Data'!L:L,MATCH('Intensity Data'!$B323,'UEC Data'!$C:$C,0))</f>
        <v>0.89183575664937631</v>
      </c>
      <c r="L323" s="7">
        <f>INDEX('Saturation Data'!M:M,MATCH('Intensity Data'!$B323,'Saturation Data'!$C:$C,0))*INDEX('UEC Data'!M:M,MATCH('Intensity Data'!$B323,'UEC Data'!$C:$C,0))</f>
        <v>0.62927714194136231</v>
      </c>
      <c r="M323" s="7">
        <f>INDEX('Saturation Data'!N:N,MATCH('Intensity Data'!$B323,'Saturation Data'!$C:$C,0))*INDEX('UEC Data'!N:N,MATCH('Intensity Data'!$B323,'UEC Data'!$C:$C,0))</f>
        <v>0.53367995072862662</v>
      </c>
      <c r="N323" s="7">
        <f>INDEX('Saturation Data'!O:O,MATCH('Intensity Data'!$B323,'Saturation Data'!$C:$C,0))*INDEX('UEC Data'!O:O,MATCH('Intensity Data'!$B323,'UEC Data'!$C:$C,0))</f>
        <v>5.1743026823754736E-2</v>
      </c>
      <c r="O323" s="7">
        <f>INDEX('Saturation Data'!P:P,MATCH('Intensity Data'!$B323,'Saturation Data'!$C:$C,0))*INDEX('UEC Data'!P:P,MATCH('Intensity Data'!$B323,'UEC Data'!$C:$C,0))</f>
        <v>0.34207903837339998</v>
      </c>
      <c r="P323" s="7">
        <f>INDEX('Saturation Data'!Q:Q,MATCH('Intensity Data'!$B323,'Saturation Data'!$C:$C,0))*INDEX('UEC Data'!Q:Q,MATCH('Intensity Data'!$B323,'UEC Data'!$C:$C,0))</f>
        <v>0.13821923749674334</v>
      </c>
      <c r="Q323" s="7">
        <f>INDEX('Saturation Data'!R:R,MATCH('Intensity Data'!$B323,'Saturation Data'!$C:$C,0))*INDEX('UEC Data'!R:R,MATCH('Intensity Data'!$B323,'UEC Data'!$C:$C,0))</f>
        <v>0.15742447980158869</v>
      </c>
      <c r="R323" s="7">
        <f>INDEX('Saturation Data'!S:S,MATCH('Intensity Data'!$B323,'Saturation Data'!$C:$C,0))*INDEX('UEC Data'!S:S,MATCH('Intensity Data'!$B323,'UEC Data'!$C:$C,0))</f>
        <v>4.7433760208234088E-2</v>
      </c>
      <c r="S323" s="7">
        <f>INDEX('Saturation Data'!T:T,MATCH('Intensity Data'!$B323,'Saturation Data'!$C:$C,0))*INDEX('UEC Data'!T:T,MATCH('Intensity Data'!$B323,'UEC Data'!$C:$C,0))</f>
        <v>4.5805189547753179E-2</v>
      </c>
      <c r="T323" s="7">
        <f>INDEX('Saturation Data'!U:U,MATCH('Intensity Data'!$B323,'Saturation Data'!$C:$C,0))*INDEX('UEC Data'!U:U,MATCH('Intensity Data'!$B323,'UEC Data'!$C:$C,0))</f>
        <v>5.8953796989226817</v>
      </c>
      <c r="U323" s="7">
        <f>INDEX('Saturation Data'!V:V,MATCH('Intensity Data'!$B323,'Saturation Data'!$C:$C,0))*INDEX('UEC Data'!V:V,MATCH('Intensity Data'!$B323,'UEC Data'!$C:$C,0))</f>
        <v>0.17622875741193014</v>
      </c>
      <c r="V323" t="str">
        <f t="shared" ref="V323:V386" si="73">IF(OR(F323="Cooling",F323="heating",F323="ventilation"),"HVAC",F323)</f>
        <v>HVAC</v>
      </c>
    </row>
    <row r="324" spans="1:22" x14ac:dyDescent="0.2">
      <c r="A324" t="str">
        <f t="shared" si="71"/>
        <v/>
      </c>
      <c r="B324" t="str">
        <f t="shared" si="72"/>
        <v>UT2019 CPACooling_Geothermal Heat Pump</v>
      </c>
      <c r="C324" t="s">
        <v>117</v>
      </c>
      <c r="D324" t="s">
        <v>120</v>
      </c>
      <c r="E324" s="4" t="s">
        <v>73</v>
      </c>
      <c r="F324" s="4" t="s">
        <v>3</v>
      </c>
      <c r="G324" s="4" t="s">
        <v>11</v>
      </c>
      <c r="H324" s="7">
        <f>INDEX('Saturation Data'!I:I,MATCH('Intensity Data'!$B324,'Saturation Data'!$C:$C,0))*INDEX('UEC Data'!I:I,MATCH('Intensity Data'!$B324,'UEC Data'!$C:$C,0))</f>
        <v>0.2729780052888493</v>
      </c>
      <c r="I324" s="7">
        <f>INDEX('Saturation Data'!J:J,MATCH('Intensity Data'!$B324,'Saturation Data'!$C:$C,0))*INDEX('UEC Data'!J:J,MATCH('Intensity Data'!$B324,'UEC Data'!$C:$C,0))</f>
        <v>0.28533676193548413</v>
      </c>
      <c r="J324" s="7">
        <f>INDEX('Saturation Data'!K:K,MATCH('Intensity Data'!$B324,'Saturation Data'!$C:$C,0))*INDEX('UEC Data'!K:K,MATCH('Intensity Data'!$B324,'UEC Data'!$C:$C,0))</f>
        <v>0</v>
      </c>
      <c r="K324" s="7">
        <f>INDEX('Saturation Data'!L:L,MATCH('Intensity Data'!$B324,'Saturation Data'!$C:$C,0))*INDEX('UEC Data'!L:L,MATCH('Intensity Data'!$B324,'UEC Data'!$C:$C,0))</f>
        <v>0.29130139792706122</v>
      </c>
      <c r="L324" s="7">
        <f>INDEX('Saturation Data'!M:M,MATCH('Intensity Data'!$B324,'Saturation Data'!$C:$C,0))*INDEX('UEC Data'!M:M,MATCH('Intensity Data'!$B324,'UEC Data'!$C:$C,0))</f>
        <v>0</v>
      </c>
      <c r="M324" s="7">
        <f>INDEX('Saturation Data'!N:N,MATCH('Intensity Data'!$B324,'Saturation Data'!$C:$C,0))*INDEX('UEC Data'!N:N,MATCH('Intensity Data'!$B324,'UEC Data'!$C:$C,0))</f>
        <v>0</v>
      </c>
      <c r="N324" s="7">
        <f>INDEX('Saturation Data'!O:O,MATCH('Intensity Data'!$B324,'Saturation Data'!$C:$C,0))*INDEX('UEC Data'!O:O,MATCH('Intensity Data'!$B324,'UEC Data'!$C:$C,0))</f>
        <v>4.7263600434696663E-2</v>
      </c>
      <c r="O324" s="7">
        <f>INDEX('Saturation Data'!P:P,MATCH('Intensity Data'!$B324,'Saturation Data'!$C:$C,0))*INDEX('UEC Data'!P:P,MATCH('Intensity Data'!$B324,'UEC Data'!$C:$C,0))</f>
        <v>0.15078924259888787</v>
      </c>
      <c r="P324" s="7">
        <f>INDEX('Saturation Data'!Q:Q,MATCH('Intensity Data'!$B324,'Saturation Data'!$C:$C,0))*INDEX('UEC Data'!Q:Q,MATCH('Intensity Data'!$B324,'UEC Data'!$C:$C,0))</f>
        <v>6.092736413734727E-2</v>
      </c>
      <c r="Q324" s="7">
        <f>INDEX('Saturation Data'!R:R,MATCH('Intensity Data'!$B324,'Saturation Data'!$C:$C,0))*INDEX('UEC Data'!R:R,MATCH('Intensity Data'!$B324,'UEC Data'!$C:$C,0))</f>
        <v>0.15898618948290733</v>
      </c>
      <c r="R324" s="7">
        <f>INDEX('Saturation Data'!S:S,MATCH('Intensity Data'!$B324,'Saturation Data'!$C:$C,0))*INDEX('UEC Data'!S:S,MATCH('Intensity Data'!$B324,'UEC Data'!$C:$C,0))</f>
        <v>0</v>
      </c>
      <c r="S324" s="7">
        <f>INDEX('Saturation Data'!T:T,MATCH('Intensity Data'!$B324,'Saturation Data'!$C:$C,0))*INDEX('UEC Data'!T:T,MATCH('Intensity Data'!$B324,'UEC Data'!$C:$C,0))</f>
        <v>0</v>
      </c>
      <c r="T324" s="7">
        <f>INDEX('Saturation Data'!U:U,MATCH('Intensity Data'!$B324,'Saturation Data'!$C:$C,0))*INDEX('UEC Data'!U:U,MATCH('Intensity Data'!$B324,'UEC Data'!$C:$C,0))</f>
        <v>1.9263084100602255</v>
      </c>
      <c r="U324" s="7">
        <f>INDEX('Saturation Data'!V:V,MATCH('Intensity Data'!$B324,'Saturation Data'!$C:$C,0))*INDEX('UEC Data'!V:V,MATCH('Intensity Data'!$B324,'UEC Data'!$C:$C,0))</f>
        <v>2.0521629802597991E-2</v>
      </c>
      <c r="V324" t="str">
        <f t="shared" si="73"/>
        <v>HVAC</v>
      </c>
    </row>
    <row r="325" spans="1:22" x14ac:dyDescent="0.2">
      <c r="A325" t="str">
        <f t="shared" si="71"/>
        <v/>
      </c>
      <c r="B325" t="str">
        <f t="shared" si="72"/>
        <v>UT2019 CPAHeating_Electric Furnace</v>
      </c>
      <c r="C325" t="s">
        <v>117</v>
      </c>
      <c r="D325" t="s">
        <v>120</v>
      </c>
      <c r="E325" s="4" t="s">
        <v>74</v>
      </c>
      <c r="F325" s="4" t="s">
        <v>12</v>
      </c>
      <c r="G325" s="4" t="s">
        <v>13</v>
      </c>
      <c r="H325" s="7">
        <f>INDEX('Saturation Data'!I:I,MATCH('Intensity Data'!$B325,'Saturation Data'!$C:$C,0))*INDEX('UEC Data'!I:I,MATCH('Intensity Data'!$B325,'UEC Data'!$C:$C,0))</f>
        <v>5.8062552868175868E-2</v>
      </c>
      <c r="I325" s="7">
        <f>INDEX('Saturation Data'!J:J,MATCH('Intensity Data'!$B325,'Saturation Data'!$C:$C,0))*INDEX('UEC Data'!J:J,MATCH('Intensity Data'!$B325,'UEC Data'!$C:$C,0))</f>
        <v>4.9293127428937149E-2</v>
      </c>
      <c r="J325" s="7">
        <f>INDEX('Saturation Data'!K:K,MATCH('Intensity Data'!$B325,'Saturation Data'!$C:$C,0))*INDEX('UEC Data'!K:K,MATCH('Intensity Data'!$B325,'UEC Data'!$C:$C,0))</f>
        <v>0.15024420607255881</v>
      </c>
      <c r="K325" s="7">
        <f>INDEX('Saturation Data'!L:L,MATCH('Intensity Data'!$B325,'Saturation Data'!$C:$C,0))*INDEX('UEC Data'!L:L,MATCH('Intensity Data'!$B325,'UEC Data'!$C:$C,0))</f>
        <v>3.2944154075666858E-2</v>
      </c>
      <c r="L325" s="7">
        <f>INDEX('Saturation Data'!M:M,MATCH('Intensity Data'!$B325,'Saturation Data'!$C:$C,0))*INDEX('UEC Data'!M:M,MATCH('Intensity Data'!$B325,'UEC Data'!$C:$C,0))</f>
        <v>0.31997619771240104</v>
      </c>
      <c r="M325" s="7">
        <f>INDEX('Saturation Data'!N:N,MATCH('Intensity Data'!$B325,'Saturation Data'!$C:$C,0))*INDEX('UEC Data'!N:N,MATCH('Intensity Data'!$B325,'UEC Data'!$C:$C,0))</f>
        <v>0.38990683965655243</v>
      </c>
      <c r="N325" s="7">
        <f>INDEX('Saturation Data'!O:O,MATCH('Intensity Data'!$B325,'Saturation Data'!$C:$C,0))*INDEX('UEC Data'!O:O,MATCH('Intensity Data'!$B325,'UEC Data'!$C:$C,0))</f>
        <v>0.36358921120309823</v>
      </c>
      <c r="O325" s="7">
        <f>INDEX('Saturation Data'!P:P,MATCH('Intensity Data'!$B325,'Saturation Data'!$C:$C,0))*INDEX('UEC Data'!P:P,MATCH('Intensity Data'!$B325,'UEC Data'!$C:$C,0))</f>
        <v>0</v>
      </c>
      <c r="P325" s="7">
        <f>INDEX('Saturation Data'!Q:Q,MATCH('Intensity Data'!$B325,'Saturation Data'!$C:$C,0))*INDEX('UEC Data'!Q:Q,MATCH('Intensity Data'!$B325,'UEC Data'!$C:$C,0))</f>
        <v>0</v>
      </c>
      <c r="Q325" s="7">
        <f>INDEX('Saturation Data'!R:R,MATCH('Intensity Data'!$B325,'Saturation Data'!$C:$C,0))*INDEX('UEC Data'!R:R,MATCH('Intensity Data'!$B325,'UEC Data'!$C:$C,0))</f>
        <v>3.0060011888833092E-2</v>
      </c>
      <c r="R325" s="7">
        <f>INDEX('Saturation Data'!S:S,MATCH('Intensity Data'!$B325,'Saturation Data'!$C:$C,0))*INDEX('UEC Data'!S:S,MATCH('Intensity Data'!$B325,'UEC Data'!$C:$C,0))</f>
        <v>4.3799001394711781E-2</v>
      </c>
      <c r="S325" s="7">
        <f>INDEX('Saturation Data'!T:T,MATCH('Intensity Data'!$B325,'Saturation Data'!$C:$C,0))*INDEX('UEC Data'!T:T,MATCH('Intensity Data'!$B325,'UEC Data'!$C:$C,0))</f>
        <v>2.5669462844872988E-2</v>
      </c>
      <c r="T325" s="7">
        <f>INDEX('Saturation Data'!U:U,MATCH('Intensity Data'!$B325,'Saturation Data'!$C:$C,0))*INDEX('UEC Data'!U:U,MATCH('Intensity Data'!$B325,'UEC Data'!$C:$C,0))</f>
        <v>3.6086565668997574E-2</v>
      </c>
      <c r="U325" s="7">
        <f>INDEX('Saturation Data'!V:V,MATCH('Intensity Data'!$B325,'Saturation Data'!$C:$C,0))*INDEX('UEC Data'!V:V,MATCH('Intensity Data'!$B325,'UEC Data'!$C:$C,0))</f>
        <v>0.48377305536789017</v>
      </c>
      <c r="V325" t="str">
        <f t="shared" si="73"/>
        <v>HVAC</v>
      </c>
    </row>
    <row r="326" spans="1:22" x14ac:dyDescent="0.2">
      <c r="A326" t="str">
        <f t="shared" si="71"/>
        <v/>
      </c>
      <c r="B326" t="str">
        <f t="shared" si="72"/>
        <v>UT2019 CPAHeating_Electric Room Heat</v>
      </c>
      <c r="C326" t="s">
        <v>117</v>
      </c>
      <c r="D326" t="s">
        <v>120</v>
      </c>
      <c r="E326" s="4" t="s">
        <v>75</v>
      </c>
      <c r="F326" s="4" t="s">
        <v>12</v>
      </c>
      <c r="G326" s="4" t="s">
        <v>14</v>
      </c>
      <c r="H326" s="7">
        <f>INDEX('Saturation Data'!I:I,MATCH('Intensity Data'!$B326,'Saturation Data'!$C:$C,0))*INDEX('UEC Data'!I:I,MATCH('Intensity Data'!$B326,'UEC Data'!$C:$C,0))</f>
        <v>1.0655151090078265</v>
      </c>
      <c r="I326" s="7">
        <f>INDEX('Saturation Data'!J:J,MATCH('Intensity Data'!$B326,'Saturation Data'!$C:$C,0))*INDEX('UEC Data'!J:J,MATCH('Intensity Data'!$B326,'UEC Data'!$C:$C,0))</f>
        <v>0.90458599305867438</v>
      </c>
      <c r="J326" s="7">
        <f>INDEX('Saturation Data'!K:K,MATCH('Intensity Data'!$B326,'Saturation Data'!$C:$C,0))*INDEX('UEC Data'!K:K,MATCH('Intensity Data'!$B326,'UEC Data'!$C:$C,0))</f>
        <v>1.6731955536601117</v>
      </c>
      <c r="K326" s="7">
        <f>INDEX('Saturation Data'!L:L,MATCH('Intensity Data'!$B326,'Saturation Data'!$C:$C,0))*INDEX('UEC Data'!L:L,MATCH('Intensity Data'!$B326,'UEC Data'!$C:$C,0))</f>
        <v>0.60456339218843591</v>
      </c>
      <c r="L326" s="7">
        <f>INDEX('Saturation Data'!M:M,MATCH('Intensity Data'!$B326,'Saturation Data'!$C:$C,0))*INDEX('UEC Data'!M:M,MATCH('Intensity Data'!$B326,'UEC Data'!$C:$C,0))</f>
        <v>2.761459291164281E-2</v>
      </c>
      <c r="M326" s="7">
        <f>INDEX('Saturation Data'!N:N,MATCH('Intensity Data'!$B326,'Saturation Data'!$C:$C,0))*INDEX('UEC Data'!N:N,MATCH('Intensity Data'!$B326,'UEC Data'!$C:$C,0))</f>
        <v>6.8377751191001285E-2</v>
      </c>
      <c r="N326" s="7">
        <f>INDEX('Saturation Data'!O:O,MATCH('Intensity Data'!$B326,'Saturation Data'!$C:$C,0))*INDEX('UEC Data'!O:O,MATCH('Intensity Data'!$B326,'UEC Data'!$C:$C,0))</f>
        <v>7.1347961382083706E-3</v>
      </c>
      <c r="O326" s="7">
        <f>INDEX('Saturation Data'!P:P,MATCH('Intensity Data'!$B326,'Saturation Data'!$C:$C,0))*INDEX('UEC Data'!P:P,MATCH('Intensity Data'!$B326,'UEC Data'!$C:$C,0))</f>
        <v>1.5562704569176575</v>
      </c>
      <c r="P326" s="7">
        <f>INDEX('Saturation Data'!Q:Q,MATCH('Intensity Data'!$B326,'Saturation Data'!$C:$C,0))*INDEX('UEC Data'!Q:Q,MATCH('Intensity Data'!$B326,'UEC Data'!$C:$C,0))</f>
        <v>0.26145384610287886</v>
      </c>
      <c r="Q326" s="7">
        <f>INDEX('Saturation Data'!R:R,MATCH('Intensity Data'!$B326,'Saturation Data'!$C:$C,0))*INDEX('UEC Data'!R:R,MATCH('Intensity Data'!$B326,'UEC Data'!$C:$C,0))</f>
        <v>1.0157969367054205</v>
      </c>
      <c r="R326" s="7">
        <f>INDEX('Saturation Data'!S:S,MATCH('Intensity Data'!$B326,'Saturation Data'!$C:$C,0))*INDEX('UEC Data'!S:S,MATCH('Intensity Data'!$B326,'UEC Data'!$C:$C,0))</f>
        <v>0.22562705474427006</v>
      </c>
      <c r="S326" s="7">
        <f>INDEX('Saturation Data'!T:T,MATCH('Intensity Data'!$B326,'Saturation Data'!$C:$C,0))*INDEX('UEC Data'!T:T,MATCH('Intensity Data'!$B326,'UEC Data'!$C:$C,0))</f>
        <v>0.13223418603455755</v>
      </c>
      <c r="T326" s="7">
        <f>INDEX('Saturation Data'!U:U,MATCH('Intensity Data'!$B326,'Saturation Data'!$C:$C,0))*INDEX('UEC Data'!U:U,MATCH('Intensity Data'!$B326,'UEC Data'!$C:$C,0))</f>
        <v>0.66223028532379502</v>
      </c>
      <c r="U326" s="7">
        <f>INDEX('Saturation Data'!V:V,MATCH('Intensity Data'!$B326,'Saturation Data'!$C:$C,0))*INDEX('UEC Data'!V:V,MATCH('Intensity Data'!$B326,'UEC Data'!$C:$C,0))</f>
        <v>0.5470722702008195</v>
      </c>
      <c r="V326" t="str">
        <f t="shared" si="73"/>
        <v>HVAC</v>
      </c>
    </row>
    <row r="327" spans="1:22" x14ac:dyDescent="0.2">
      <c r="A327" t="str">
        <f t="shared" si="71"/>
        <v/>
      </c>
      <c r="B327" t="str">
        <f t="shared" si="72"/>
        <v>UT2019 CPAHeating_PTHP</v>
      </c>
      <c r="C327" t="s">
        <v>117</v>
      </c>
      <c r="D327" t="s">
        <v>120</v>
      </c>
      <c r="E327" s="4" t="s">
        <v>76</v>
      </c>
      <c r="F327" s="4" t="s">
        <v>12</v>
      </c>
      <c r="G327" s="4" t="s">
        <v>8</v>
      </c>
      <c r="H327" s="7">
        <f>INDEX('Saturation Data'!I:I,MATCH('Intensity Data'!$B327,'Saturation Data'!$C:$C,0))*INDEX('UEC Data'!I:I,MATCH('Intensity Data'!$B327,'UEC Data'!$C:$C,0))</f>
        <v>2.7637894730799844E-2</v>
      </c>
      <c r="I327" s="7">
        <f>INDEX('Saturation Data'!J:J,MATCH('Intensity Data'!$B327,'Saturation Data'!$C:$C,0))*INDEX('UEC Data'!J:J,MATCH('Intensity Data'!$B327,'UEC Data'!$C:$C,0))</f>
        <v>3.3040320150323453E-2</v>
      </c>
      <c r="J327" s="7">
        <f>INDEX('Saturation Data'!K:K,MATCH('Intensity Data'!$B327,'Saturation Data'!$C:$C,0))*INDEX('UEC Data'!K:K,MATCH('Intensity Data'!$B327,'UEC Data'!$C:$C,0))</f>
        <v>2.4695911737820628E-2</v>
      </c>
      <c r="K327" s="7">
        <f>INDEX('Saturation Data'!L:L,MATCH('Intensity Data'!$B327,'Saturation Data'!$C:$C,0))*INDEX('UEC Data'!L:L,MATCH('Intensity Data'!$B327,'UEC Data'!$C:$C,0))</f>
        <v>3.3740825030793731E-2</v>
      </c>
      <c r="L327" s="7">
        <f>INDEX('Saturation Data'!M:M,MATCH('Intensity Data'!$B327,'Saturation Data'!$C:$C,0))*INDEX('UEC Data'!M:M,MATCH('Intensity Data'!$B327,'UEC Data'!$C:$C,0))</f>
        <v>6.4197776979731641E-2</v>
      </c>
      <c r="M327" s="7">
        <f>INDEX('Saturation Data'!N:N,MATCH('Intensity Data'!$B327,'Saturation Data'!$C:$C,0))*INDEX('UEC Data'!N:N,MATCH('Intensity Data'!$B327,'UEC Data'!$C:$C,0))</f>
        <v>1.7867375277921517E-2</v>
      </c>
      <c r="N327" s="7">
        <f>INDEX('Saturation Data'!O:O,MATCH('Intensity Data'!$B327,'Saturation Data'!$C:$C,0))*INDEX('UEC Data'!O:O,MATCH('Intensity Data'!$B327,'UEC Data'!$C:$C,0))</f>
        <v>0</v>
      </c>
      <c r="O327" s="7">
        <f>INDEX('Saturation Data'!P:P,MATCH('Intensity Data'!$B327,'Saturation Data'!$C:$C,0))*INDEX('UEC Data'!P:P,MATCH('Intensity Data'!$B327,'UEC Data'!$C:$C,0))</f>
        <v>0.12251553689269405</v>
      </c>
      <c r="P327" s="7">
        <f>INDEX('Saturation Data'!Q:Q,MATCH('Intensity Data'!$B327,'Saturation Data'!$C:$C,0))*INDEX('UEC Data'!Q:Q,MATCH('Intensity Data'!$B327,'UEC Data'!$C:$C,0))</f>
        <v>6.0643362482784208E-2</v>
      </c>
      <c r="Q327" s="7">
        <f>INDEX('Saturation Data'!R:R,MATCH('Intensity Data'!$B327,'Saturation Data'!$C:$C,0))*INDEX('UEC Data'!R:R,MATCH('Intensity Data'!$B327,'UEC Data'!$C:$C,0))</f>
        <v>0.22179567772010447</v>
      </c>
      <c r="R327" s="7">
        <f>INDEX('Saturation Data'!S:S,MATCH('Intensity Data'!$B327,'Saturation Data'!$C:$C,0))*INDEX('UEC Data'!S:S,MATCH('Intensity Data'!$B327,'UEC Data'!$C:$C,0))</f>
        <v>1.4790355667929085E-2</v>
      </c>
      <c r="S327" s="7">
        <f>INDEX('Saturation Data'!T:T,MATCH('Intensity Data'!$B327,'Saturation Data'!$C:$C,0))*INDEX('UEC Data'!T:T,MATCH('Intensity Data'!$B327,'UEC Data'!$C:$C,0))</f>
        <v>5.0095926443506017E-3</v>
      </c>
      <c r="T327" s="7">
        <f>INDEX('Saturation Data'!U:U,MATCH('Intensity Data'!$B327,'Saturation Data'!$C:$C,0))*INDEX('UEC Data'!U:U,MATCH('Intensity Data'!$B327,'UEC Data'!$C:$C,0))</f>
        <v>1.9590073063861232E-2</v>
      </c>
      <c r="U327" s="7">
        <f>INDEX('Saturation Data'!V:V,MATCH('Intensity Data'!$B327,'Saturation Data'!$C:$C,0))*INDEX('UEC Data'!V:V,MATCH('Intensity Data'!$B327,'UEC Data'!$C:$C,0))</f>
        <v>7.8309392456098026E-2</v>
      </c>
      <c r="V327" t="str">
        <f t="shared" si="73"/>
        <v>HVAC</v>
      </c>
    </row>
    <row r="328" spans="1:22" x14ac:dyDescent="0.2">
      <c r="A328" t="str">
        <f t="shared" si="71"/>
        <v/>
      </c>
      <c r="B328" t="str">
        <f t="shared" si="72"/>
        <v>UT2019 CPAHeating_Air-Source Heat Pump</v>
      </c>
      <c r="C328" t="s">
        <v>117</v>
      </c>
      <c r="D328" t="s">
        <v>120</v>
      </c>
      <c r="E328" s="4" t="s">
        <v>77</v>
      </c>
      <c r="F328" s="4" t="s">
        <v>12</v>
      </c>
      <c r="G328" s="4" t="s">
        <v>10</v>
      </c>
      <c r="H328" s="7">
        <f>INDEX('Saturation Data'!I:I,MATCH('Intensity Data'!$B328,'Saturation Data'!$C:$C,0))*INDEX('UEC Data'!I:I,MATCH('Intensity Data'!$B328,'UEC Data'!$C:$C,0))</f>
        <v>0.58554216405739257</v>
      </c>
      <c r="I328" s="7">
        <f>INDEX('Saturation Data'!J:J,MATCH('Intensity Data'!$B328,'Saturation Data'!$C:$C,0))*INDEX('UEC Data'!J:J,MATCH('Intensity Data'!$B328,'UEC Data'!$C:$C,0))</f>
        <v>0.69999906832301551</v>
      </c>
      <c r="J328" s="7">
        <f>INDEX('Saturation Data'!K:K,MATCH('Intensity Data'!$B328,'Saturation Data'!$C:$C,0))*INDEX('UEC Data'!K:K,MATCH('Intensity Data'!$B328,'UEC Data'!$C:$C,0))</f>
        <v>0.16137892783752025</v>
      </c>
      <c r="K328" s="7">
        <f>INDEX('Saturation Data'!L:L,MATCH('Intensity Data'!$B328,'Saturation Data'!$C:$C,0))*INDEX('UEC Data'!L:L,MATCH('Intensity Data'!$B328,'UEC Data'!$C:$C,0))</f>
        <v>0.71484010985814472</v>
      </c>
      <c r="L328" s="7">
        <f>INDEX('Saturation Data'!M:M,MATCH('Intensity Data'!$B328,'Saturation Data'!$C:$C,0))*INDEX('UEC Data'!M:M,MATCH('Intensity Data'!$B328,'UEC Data'!$C:$C,0))</f>
        <v>0.30499185312434235</v>
      </c>
      <c r="M328" s="7">
        <f>INDEX('Saturation Data'!N:N,MATCH('Intensity Data'!$B328,'Saturation Data'!$C:$C,0))*INDEX('UEC Data'!N:N,MATCH('Intensity Data'!$B328,'UEC Data'!$C:$C,0))</f>
        <v>0.22799810110146854</v>
      </c>
      <c r="N328" s="7">
        <f>INDEX('Saturation Data'!O:O,MATCH('Intensity Data'!$B328,'Saturation Data'!$C:$C,0))*INDEX('UEC Data'!O:O,MATCH('Intensity Data'!$B328,'UEC Data'!$C:$C,0))</f>
        <v>4.6371964408008538E-2</v>
      </c>
      <c r="O328" s="7">
        <f>INDEX('Saturation Data'!P:P,MATCH('Intensity Data'!$B328,'Saturation Data'!$C:$C,0))*INDEX('UEC Data'!P:P,MATCH('Intensity Data'!$B328,'UEC Data'!$C:$C,0))</f>
        <v>0.50710388023188724</v>
      </c>
      <c r="P328" s="7">
        <f>INDEX('Saturation Data'!Q:Q,MATCH('Intensity Data'!$B328,'Saturation Data'!$C:$C,0))*INDEX('UEC Data'!Q:Q,MATCH('Intensity Data'!$B328,'UEC Data'!$C:$C,0))</f>
        <v>0.25100885328742817</v>
      </c>
      <c r="Q328" s="7">
        <f>INDEX('Saturation Data'!R:R,MATCH('Intensity Data'!$B328,'Saturation Data'!$C:$C,0))*INDEX('UEC Data'!R:R,MATCH('Intensity Data'!$B328,'UEC Data'!$C:$C,0))</f>
        <v>9.6245153834457461E-2</v>
      </c>
      <c r="R328" s="7">
        <f>INDEX('Saturation Data'!S:S,MATCH('Intensity Data'!$B328,'Saturation Data'!$C:$C,0))*INDEX('UEC Data'!S:S,MATCH('Intensity Data'!$B328,'UEC Data'!$C:$C,0))</f>
        <v>9.3996031747709513E-2</v>
      </c>
      <c r="S328" s="7">
        <f>INDEX('Saturation Data'!T:T,MATCH('Intensity Data'!$B328,'Saturation Data'!$C:$C,0))*INDEX('UEC Data'!T:T,MATCH('Intensity Data'!$B328,'UEC Data'!$C:$C,0))</f>
        <v>8.7204020105362365E-2</v>
      </c>
      <c r="T328" s="7">
        <f>INDEX('Saturation Data'!U:U,MATCH('Intensity Data'!$B328,'Saturation Data'!$C:$C,0))*INDEX('UEC Data'!U:U,MATCH('Intensity Data'!$B328,'UEC Data'!$C:$C,0))</f>
        <v>0.41503934679484078</v>
      </c>
      <c r="U328" s="7">
        <f>INDEX('Saturation Data'!V:V,MATCH('Intensity Data'!$B328,'Saturation Data'!$C:$C,0))*INDEX('UEC Data'!V:V,MATCH('Intensity Data'!$B328,'UEC Data'!$C:$C,0))</f>
        <v>0.18416331660932914</v>
      </c>
      <c r="V328" t="str">
        <f t="shared" si="73"/>
        <v>HVAC</v>
      </c>
    </row>
    <row r="329" spans="1:22" x14ac:dyDescent="0.2">
      <c r="A329" t="str">
        <f t="shared" si="71"/>
        <v/>
      </c>
      <c r="B329" t="str">
        <f t="shared" si="72"/>
        <v>UT2019 CPAHeating_Geothermal Heat Pump</v>
      </c>
      <c r="C329" t="s">
        <v>117</v>
      </c>
      <c r="D329" t="s">
        <v>120</v>
      </c>
      <c r="E329" s="4" t="s">
        <v>78</v>
      </c>
      <c r="F329" s="4" t="s">
        <v>12</v>
      </c>
      <c r="G329" s="4" t="s">
        <v>11</v>
      </c>
      <c r="H329" s="7">
        <f>INDEX('Saturation Data'!I:I,MATCH('Intensity Data'!$B329,'Saturation Data'!$C:$C,0))*INDEX('UEC Data'!I:I,MATCH('Intensity Data'!$B329,'UEC Data'!$C:$C,0))</f>
        <v>0.27275687864381704</v>
      </c>
      <c r="I329" s="7">
        <f>INDEX('Saturation Data'!J:J,MATCH('Intensity Data'!$B329,'Saturation Data'!$C:$C,0))*INDEX('UEC Data'!J:J,MATCH('Intensity Data'!$B329,'UEC Data'!$C:$C,0))</f>
        <v>0.30264845879768265</v>
      </c>
      <c r="J329" s="7">
        <f>INDEX('Saturation Data'!K:K,MATCH('Intensity Data'!$B329,'Saturation Data'!$C:$C,0))*INDEX('UEC Data'!K:K,MATCH('Intensity Data'!$B329,'UEC Data'!$C:$C,0))</f>
        <v>0</v>
      </c>
      <c r="K329" s="7">
        <f>INDEX('Saturation Data'!L:L,MATCH('Intensity Data'!$B329,'Saturation Data'!$C:$C,0))*INDEX('UEC Data'!L:L,MATCH('Intensity Data'!$B329,'UEC Data'!$C:$C,0))</f>
        <v>0.26288279096455658</v>
      </c>
      <c r="L329" s="7">
        <f>INDEX('Saturation Data'!M:M,MATCH('Intensity Data'!$B329,'Saturation Data'!$C:$C,0))*INDEX('UEC Data'!M:M,MATCH('Intensity Data'!$B329,'UEC Data'!$C:$C,0))</f>
        <v>0</v>
      </c>
      <c r="M329" s="7">
        <f>INDEX('Saturation Data'!N:N,MATCH('Intensity Data'!$B329,'Saturation Data'!$C:$C,0))*INDEX('UEC Data'!N:N,MATCH('Intensity Data'!$B329,'UEC Data'!$C:$C,0))</f>
        <v>0</v>
      </c>
      <c r="N329" s="7">
        <f>INDEX('Saturation Data'!O:O,MATCH('Intensity Data'!$B329,'Saturation Data'!$C:$C,0))*INDEX('UEC Data'!O:O,MATCH('Intensity Data'!$B329,'UEC Data'!$C:$C,0))</f>
        <v>4.8853977620449435E-2</v>
      </c>
      <c r="O329" s="7">
        <f>INDEX('Saturation Data'!P:P,MATCH('Intensity Data'!$B329,'Saturation Data'!$C:$C,0))*INDEX('UEC Data'!P:P,MATCH('Intensity Data'!$B329,'UEC Data'!$C:$C,0))</f>
        <v>0.27645590343970566</v>
      </c>
      <c r="P329" s="7">
        <f>INDEX('Saturation Data'!Q:Q,MATCH('Intensity Data'!$B329,'Saturation Data'!$C:$C,0))*INDEX('UEC Data'!Q:Q,MATCH('Intensity Data'!$B329,'UEC Data'!$C:$C,0))</f>
        <v>0.13684154669691873</v>
      </c>
      <c r="Q329" s="7">
        <f>INDEX('Saturation Data'!R:R,MATCH('Intensity Data'!$B329,'Saturation Data'!$C:$C,0))*INDEX('UEC Data'!R:R,MATCH('Intensity Data'!$B329,'UEC Data'!$C:$C,0))</f>
        <v>7.491537814777921E-2</v>
      </c>
      <c r="R329" s="7">
        <f>INDEX('Saturation Data'!S:S,MATCH('Intensity Data'!$B329,'Saturation Data'!$C:$C,0))*INDEX('UEC Data'!S:S,MATCH('Intensity Data'!$B329,'UEC Data'!$C:$C,0))</f>
        <v>0</v>
      </c>
      <c r="S329" s="7">
        <f>INDEX('Saturation Data'!T:T,MATCH('Intensity Data'!$B329,'Saturation Data'!$C:$C,0))*INDEX('UEC Data'!T:T,MATCH('Intensity Data'!$B329,'UEC Data'!$C:$C,0))</f>
        <v>0</v>
      </c>
      <c r="T329" s="7">
        <f>INDEX('Saturation Data'!U:U,MATCH('Intensity Data'!$B329,'Saturation Data'!$C:$C,0))*INDEX('UEC Data'!U:U,MATCH('Intensity Data'!$B329,'UEC Data'!$C:$C,0))</f>
        <v>0.19333336469179288</v>
      </c>
      <c r="U329" s="7">
        <f>INDEX('Saturation Data'!V:V,MATCH('Intensity Data'!$B329,'Saturation Data'!$C:$C,0))*INDEX('UEC Data'!V:V,MATCH('Intensity Data'!$B329,'UEC Data'!$C:$C,0))</f>
        <v>2.866816192437166E-2</v>
      </c>
      <c r="V329" t="str">
        <f t="shared" si="73"/>
        <v>HVAC</v>
      </c>
    </row>
    <row r="330" spans="1:22" x14ac:dyDescent="0.2">
      <c r="A330" t="str">
        <f t="shared" si="71"/>
        <v/>
      </c>
      <c r="B330" t="str">
        <f t="shared" si="72"/>
        <v>UT2019 CPAVentilation_Ventilation</v>
      </c>
      <c r="C330" t="s">
        <v>117</v>
      </c>
      <c r="D330" t="s">
        <v>120</v>
      </c>
      <c r="E330" s="4" t="s">
        <v>79</v>
      </c>
      <c r="F330" s="4" t="s">
        <v>15</v>
      </c>
      <c r="G330" s="4" t="s">
        <v>15</v>
      </c>
      <c r="H330" s="7">
        <f>INDEX('Saturation Data'!I:I,MATCH('Intensity Data'!$B330,'Saturation Data'!$C:$C,0))*INDEX('UEC Data'!I:I,MATCH('Intensity Data'!$B330,'UEC Data'!$C:$C,0))</f>
        <v>2.9583199017998774</v>
      </c>
      <c r="I330" s="7">
        <f>INDEX('Saturation Data'!J:J,MATCH('Intensity Data'!$B330,'Saturation Data'!$C:$C,0))*INDEX('UEC Data'!J:J,MATCH('Intensity Data'!$B330,'UEC Data'!$C:$C,0))</f>
        <v>1.1745717493409591</v>
      </c>
      <c r="J330" s="7">
        <f>INDEX('Saturation Data'!K:K,MATCH('Intensity Data'!$B330,'Saturation Data'!$C:$C,0))*INDEX('UEC Data'!K:K,MATCH('Intensity Data'!$B330,'UEC Data'!$C:$C,0))</f>
        <v>2.9583199017998774</v>
      </c>
      <c r="K330" s="7">
        <f>INDEX('Saturation Data'!L:L,MATCH('Intensity Data'!$B330,'Saturation Data'!$C:$C,0))*INDEX('UEC Data'!L:L,MATCH('Intensity Data'!$B330,'UEC Data'!$C:$C,0))</f>
        <v>1.1745717493409591</v>
      </c>
      <c r="L330" s="7">
        <f>INDEX('Saturation Data'!M:M,MATCH('Intensity Data'!$B330,'Saturation Data'!$C:$C,0))*INDEX('UEC Data'!M:M,MATCH('Intensity Data'!$B330,'UEC Data'!$C:$C,0))</f>
        <v>2.1272489296361821</v>
      </c>
      <c r="M330" s="7">
        <f>INDEX('Saturation Data'!N:N,MATCH('Intensity Data'!$B330,'Saturation Data'!$C:$C,0))*INDEX('UEC Data'!N:N,MATCH('Intensity Data'!$B330,'UEC Data'!$C:$C,0))</f>
        <v>2.0127502281400846</v>
      </c>
      <c r="N330" s="7">
        <f>INDEX('Saturation Data'!O:O,MATCH('Intensity Data'!$B330,'Saturation Data'!$C:$C,0))*INDEX('UEC Data'!O:O,MATCH('Intensity Data'!$B330,'UEC Data'!$C:$C,0))</f>
        <v>3.4618981812440794</v>
      </c>
      <c r="O330" s="7">
        <f>INDEX('Saturation Data'!P:P,MATCH('Intensity Data'!$B330,'Saturation Data'!$C:$C,0))*INDEX('UEC Data'!P:P,MATCH('Intensity Data'!$B330,'UEC Data'!$C:$C,0))</f>
        <v>1.475956988471705</v>
      </c>
      <c r="P330" s="7">
        <f>INDEX('Saturation Data'!Q:Q,MATCH('Intensity Data'!$B330,'Saturation Data'!$C:$C,0))*INDEX('UEC Data'!Q:Q,MATCH('Intensity Data'!$B330,'UEC Data'!$C:$C,0))</f>
        <v>0.72295119890018678</v>
      </c>
      <c r="Q330" s="7">
        <f>INDEX('Saturation Data'!R:R,MATCH('Intensity Data'!$B330,'Saturation Data'!$C:$C,0))*INDEX('UEC Data'!R:R,MATCH('Intensity Data'!$B330,'UEC Data'!$C:$C,0))</f>
        <v>0.88748841021476432</v>
      </c>
      <c r="R330" s="7">
        <f>INDEX('Saturation Data'!S:S,MATCH('Intensity Data'!$B330,'Saturation Data'!$C:$C,0))*INDEX('UEC Data'!S:S,MATCH('Intensity Data'!$B330,'UEC Data'!$C:$C,0))</f>
        <v>0.22231104811014857</v>
      </c>
      <c r="S330" s="7">
        <f>INDEX('Saturation Data'!T:T,MATCH('Intensity Data'!$B330,'Saturation Data'!$C:$C,0))*INDEX('UEC Data'!T:T,MATCH('Intensity Data'!$B330,'UEC Data'!$C:$C,0))</f>
        <v>0.68018174838308787</v>
      </c>
      <c r="T330" s="7">
        <f>INDEX('Saturation Data'!U:U,MATCH('Intensity Data'!$B330,'Saturation Data'!$C:$C,0))*INDEX('UEC Data'!U:U,MATCH('Intensity Data'!$B330,'UEC Data'!$C:$C,0))</f>
        <v>25.382384757442949</v>
      </c>
      <c r="U330" s="7">
        <f>INDEX('Saturation Data'!V:V,MATCH('Intensity Data'!$B330,'Saturation Data'!$C:$C,0))*INDEX('UEC Data'!V:V,MATCH('Intensity Data'!$B330,'UEC Data'!$C:$C,0))</f>
        <v>0.66997537254708617</v>
      </c>
      <c r="V330" t="str">
        <f t="shared" si="73"/>
        <v>HVAC</v>
      </c>
    </row>
    <row r="331" spans="1:22" x14ac:dyDescent="0.2">
      <c r="A331" t="str">
        <f t="shared" si="71"/>
        <v/>
      </c>
      <c r="B331" t="str">
        <f t="shared" si="72"/>
        <v>UT2019 CPAWater Heating_Water Heater</v>
      </c>
      <c r="C331" t="s">
        <v>117</v>
      </c>
      <c r="D331" t="s">
        <v>120</v>
      </c>
      <c r="E331" s="4" t="s">
        <v>80</v>
      </c>
      <c r="F331" s="4" t="s">
        <v>16</v>
      </c>
      <c r="G331" s="4" t="s">
        <v>17</v>
      </c>
      <c r="H331" s="7">
        <f>INDEX('Saturation Data'!I:I,MATCH('Intensity Data'!$B331,'Saturation Data'!$C:$C,0))*INDEX('UEC Data'!I:I,MATCH('Intensity Data'!$B331,'UEC Data'!$C:$C,0))</f>
        <v>0.44437548219840994</v>
      </c>
      <c r="I331" s="7">
        <f>INDEX('Saturation Data'!J:J,MATCH('Intensity Data'!$B331,'Saturation Data'!$C:$C,0))*INDEX('UEC Data'!J:J,MATCH('Intensity Data'!$B331,'UEC Data'!$C:$C,0))</f>
        <v>0.52328819999999998</v>
      </c>
      <c r="J331" s="7">
        <f>INDEX('Saturation Data'!K:K,MATCH('Intensity Data'!$B331,'Saturation Data'!$C:$C,0))*INDEX('UEC Data'!K:K,MATCH('Intensity Data'!$B331,'UEC Data'!$C:$C,0))</f>
        <v>0.60000209999999998</v>
      </c>
      <c r="K331" s="7">
        <f>INDEX('Saturation Data'!L:L,MATCH('Intensity Data'!$B331,'Saturation Data'!$C:$C,0))*INDEX('UEC Data'!L:L,MATCH('Intensity Data'!$B331,'UEC Data'!$C:$C,0))</f>
        <v>0.53867902941176471</v>
      </c>
      <c r="L331" s="7">
        <f>INDEX('Saturation Data'!M:M,MATCH('Intensity Data'!$B331,'Saturation Data'!$C:$C,0))*INDEX('UEC Data'!M:M,MATCH('Intensity Data'!$B331,'UEC Data'!$C:$C,0))</f>
        <v>4.7885017631578943</v>
      </c>
      <c r="M331" s="7">
        <f>INDEX('Saturation Data'!N:N,MATCH('Intensity Data'!$B331,'Saturation Data'!$C:$C,0))*INDEX('UEC Data'!N:N,MATCH('Intensity Data'!$B331,'UEC Data'!$C:$C,0))</f>
        <v>1.311591875</v>
      </c>
      <c r="N331" s="7">
        <f>INDEX('Saturation Data'!O:O,MATCH('Intensity Data'!$B331,'Saturation Data'!$C:$C,0))*INDEX('UEC Data'!O:O,MATCH('Intensity Data'!$B331,'UEC Data'!$C:$C,0))</f>
        <v>0.13602052166199999</v>
      </c>
      <c r="O331" s="7">
        <f>INDEX('Saturation Data'!P:P,MATCH('Intensity Data'!$B331,'Saturation Data'!$C:$C,0))*INDEX('UEC Data'!P:P,MATCH('Intensity Data'!$B331,'UEC Data'!$C:$C,0))</f>
        <v>1.2893192905323883</v>
      </c>
      <c r="P331" s="7">
        <f>INDEX('Saturation Data'!Q:Q,MATCH('Intensity Data'!$B331,'Saturation Data'!$C:$C,0))*INDEX('UEC Data'!Q:Q,MATCH('Intensity Data'!$B331,'UEC Data'!$C:$C,0))</f>
        <v>0.50146599999999997</v>
      </c>
      <c r="Q331" s="7">
        <f>INDEX('Saturation Data'!R:R,MATCH('Intensity Data'!$B331,'Saturation Data'!$C:$C,0))*INDEX('UEC Data'!R:R,MATCH('Intensity Data'!$B331,'UEC Data'!$C:$C,0))</f>
        <v>1.4937205</v>
      </c>
      <c r="R331" s="7">
        <f>INDEX('Saturation Data'!S:S,MATCH('Intensity Data'!$B331,'Saturation Data'!$C:$C,0))*INDEX('UEC Data'!S:S,MATCH('Intensity Data'!$B331,'UEC Data'!$C:$C,0))</f>
        <v>0.116230471386</v>
      </c>
      <c r="S331" s="7">
        <f>INDEX('Saturation Data'!T:T,MATCH('Intensity Data'!$B331,'Saturation Data'!$C:$C,0))*INDEX('UEC Data'!T:T,MATCH('Intensity Data'!$B331,'UEC Data'!$C:$C,0))</f>
        <v>0.20451443330000002</v>
      </c>
      <c r="T331" s="7">
        <f>INDEX('Saturation Data'!U:U,MATCH('Intensity Data'!$B331,'Saturation Data'!$C:$C,0))*INDEX('UEC Data'!U:U,MATCH('Intensity Data'!$B331,'UEC Data'!$C:$C,0))</f>
        <v>0.29328781825095057</v>
      </c>
      <c r="U331" s="7">
        <f>INDEX('Saturation Data'!V:V,MATCH('Intensity Data'!$B331,'Saturation Data'!$C:$C,0))*INDEX('UEC Data'!V:V,MATCH('Intensity Data'!$B331,'UEC Data'!$C:$C,0))</f>
        <v>0.67183507575757573</v>
      </c>
      <c r="V331" t="str">
        <f t="shared" si="73"/>
        <v>Water Heating</v>
      </c>
    </row>
    <row r="332" spans="1:22" x14ac:dyDescent="0.2">
      <c r="A332" t="str">
        <f t="shared" si="71"/>
        <v/>
      </c>
      <c r="B332" t="str">
        <f t="shared" si="72"/>
        <v>UT2019 CPAInterior Lighting_General Service Lighting</v>
      </c>
      <c r="C332" t="s">
        <v>117</v>
      </c>
      <c r="D332" t="s">
        <v>120</v>
      </c>
      <c r="E332" s="4" t="s">
        <v>81</v>
      </c>
      <c r="F332" s="4" t="s">
        <v>18</v>
      </c>
      <c r="G332" s="4" t="s">
        <v>19</v>
      </c>
      <c r="H332" s="7">
        <f>INDEX('Saturation Data'!I:I,MATCH('Intensity Data'!$B332,'Saturation Data'!$C:$C,0))*INDEX('UEC Data'!I:I,MATCH('Intensity Data'!$B332,'UEC Data'!$C:$C,0))</f>
        <v>0.24854369365134049</v>
      </c>
      <c r="I332" s="7">
        <f>INDEX('Saturation Data'!J:J,MATCH('Intensity Data'!$B332,'Saturation Data'!$C:$C,0))*INDEX('UEC Data'!J:J,MATCH('Intensity Data'!$B332,'UEC Data'!$C:$C,0))</f>
        <v>0.24651165830668834</v>
      </c>
      <c r="J332" s="7">
        <f>INDEX('Saturation Data'!K:K,MATCH('Intensity Data'!$B332,'Saturation Data'!$C:$C,0))*INDEX('UEC Data'!K:K,MATCH('Intensity Data'!$B332,'UEC Data'!$C:$C,0))</f>
        <v>0.49780483994498642</v>
      </c>
      <c r="K332" s="7">
        <f>INDEX('Saturation Data'!L:L,MATCH('Intensity Data'!$B332,'Saturation Data'!$C:$C,0))*INDEX('UEC Data'!L:L,MATCH('Intensity Data'!$B332,'UEC Data'!$C:$C,0))</f>
        <v>0.32855119436369107</v>
      </c>
      <c r="L332" s="7">
        <f>INDEX('Saturation Data'!M:M,MATCH('Intensity Data'!$B332,'Saturation Data'!$C:$C,0))*INDEX('UEC Data'!M:M,MATCH('Intensity Data'!$B332,'UEC Data'!$C:$C,0))</f>
        <v>1.3402191760145017</v>
      </c>
      <c r="M332" s="7">
        <f>INDEX('Saturation Data'!N:N,MATCH('Intensity Data'!$B332,'Saturation Data'!$C:$C,0))*INDEX('UEC Data'!N:N,MATCH('Intensity Data'!$B332,'UEC Data'!$C:$C,0))</f>
        <v>0.38163107331953855</v>
      </c>
      <c r="N332" s="7">
        <f>INDEX('Saturation Data'!O:O,MATCH('Intensity Data'!$B332,'Saturation Data'!$C:$C,0))*INDEX('UEC Data'!O:O,MATCH('Intensity Data'!$B332,'UEC Data'!$C:$C,0))</f>
        <v>0.54894589024056883</v>
      </c>
      <c r="O332" s="7">
        <f>INDEX('Saturation Data'!P:P,MATCH('Intensity Data'!$B332,'Saturation Data'!$C:$C,0))*INDEX('UEC Data'!P:P,MATCH('Intensity Data'!$B332,'UEC Data'!$C:$C,0))</f>
        <v>9.4508344790366489E-2</v>
      </c>
      <c r="P332" s="7">
        <f>INDEX('Saturation Data'!Q:Q,MATCH('Intensity Data'!$B332,'Saturation Data'!$C:$C,0))*INDEX('UEC Data'!Q:Q,MATCH('Intensity Data'!$B332,'UEC Data'!$C:$C,0))</f>
        <v>0.16264221303240564</v>
      </c>
      <c r="Q332" s="7">
        <f>INDEX('Saturation Data'!R:R,MATCH('Intensity Data'!$B332,'Saturation Data'!$C:$C,0))*INDEX('UEC Data'!R:R,MATCH('Intensity Data'!$B332,'UEC Data'!$C:$C,0))</f>
        <v>0.80857252946798985</v>
      </c>
      <c r="R332" s="7">
        <f>INDEX('Saturation Data'!S:S,MATCH('Intensity Data'!$B332,'Saturation Data'!$C:$C,0))*INDEX('UEC Data'!S:S,MATCH('Intensity Data'!$B332,'UEC Data'!$C:$C,0))</f>
        <v>7.243721839474232E-2</v>
      </c>
      <c r="S332" s="7">
        <f>INDEX('Saturation Data'!T:T,MATCH('Intensity Data'!$B332,'Saturation Data'!$C:$C,0))*INDEX('UEC Data'!T:T,MATCH('Intensity Data'!$B332,'UEC Data'!$C:$C,0))</f>
        <v>7.243721839474232E-2</v>
      </c>
      <c r="T332" s="7">
        <f>INDEX('Saturation Data'!U:U,MATCH('Intensity Data'!$B332,'Saturation Data'!$C:$C,0))*INDEX('UEC Data'!U:U,MATCH('Intensity Data'!$B332,'UEC Data'!$C:$C,0))</f>
        <v>0.47440881713066591</v>
      </c>
      <c r="U332" s="7">
        <f>INDEX('Saturation Data'!V:V,MATCH('Intensity Data'!$B332,'Saturation Data'!$C:$C,0))*INDEX('UEC Data'!V:V,MATCH('Intensity Data'!$B332,'UEC Data'!$C:$C,0))</f>
        <v>0.37642815015538239</v>
      </c>
      <c r="V332" t="str">
        <f t="shared" si="73"/>
        <v>Interior Lighting</v>
      </c>
    </row>
    <row r="333" spans="1:22" x14ac:dyDescent="0.2">
      <c r="A333" t="str">
        <f t="shared" si="71"/>
        <v/>
      </c>
      <c r="B333" t="str">
        <f t="shared" si="72"/>
        <v>UT2019 CPAInterior Lighting_Exempted Lighting</v>
      </c>
      <c r="C333" t="s">
        <v>117</v>
      </c>
      <c r="D333" t="s">
        <v>120</v>
      </c>
      <c r="E333" s="4" t="s">
        <v>82</v>
      </c>
      <c r="F333" s="4" t="s">
        <v>18</v>
      </c>
      <c r="G333" s="4" t="s">
        <v>20</v>
      </c>
      <c r="H333" s="7">
        <f>INDEX('Saturation Data'!I:I,MATCH('Intensity Data'!$B333,'Saturation Data'!$C:$C,0))*INDEX('UEC Data'!I:I,MATCH('Intensity Data'!$B333,'UEC Data'!$C:$C,0))</f>
        <v>0.1029930252348189</v>
      </c>
      <c r="I333" s="7">
        <f>INDEX('Saturation Data'!J:J,MATCH('Intensity Data'!$B333,'Saturation Data'!$C:$C,0))*INDEX('UEC Data'!J:J,MATCH('Intensity Data'!$B333,'UEC Data'!$C:$C,0))</f>
        <v>0.13272466392284143</v>
      </c>
      <c r="J333" s="7">
        <f>INDEX('Saturation Data'!K:K,MATCH('Intensity Data'!$B333,'Saturation Data'!$C:$C,0))*INDEX('UEC Data'!K:K,MATCH('Intensity Data'!$B333,'UEC Data'!$C:$C,0))</f>
        <v>0.47362324504374631</v>
      </c>
      <c r="K333" s="7">
        <f>INDEX('Saturation Data'!L:L,MATCH('Intensity Data'!$B333,'Saturation Data'!$C:$C,0))*INDEX('UEC Data'!L:L,MATCH('Intensity Data'!$B333,'UEC Data'!$C:$C,0))</f>
        <v>0.3125913417288726</v>
      </c>
      <c r="L333" s="7">
        <f>INDEX('Saturation Data'!M:M,MATCH('Intensity Data'!$B333,'Saturation Data'!$C:$C,0))*INDEX('UEC Data'!M:M,MATCH('Intensity Data'!$B333,'UEC Data'!$C:$C,0))</f>
        <v>0.93928297420356521</v>
      </c>
      <c r="M333" s="7">
        <f>INDEX('Saturation Data'!N:N,MATCH('Intensity Data'!$B333,'Saturation Data'!$C:$C,0))*INDEX('UEC Data'!N:N,MATCH('Intensity Data'!$B333,'UEC Data'!$C:$C,0))</f>
        <v>0.29517487208245929</v>
      </c>
      <c r="N333" s="7">
        <f>INDEX('Saturation Data'!O:O,MATCH('Intensity Data'!$B333,'Saturation Data'!$C:$C,0))*INDEX('UEC Data'!O:O,MATCH('Intensity Data'!$B333,'UEC Data'!$C:$C,0))</f>
        <v>0.22824905816351321</v>
      </c>
      <c r="O333" s="7">
        <f>INDEX('Saturation Data'!P:P,MATCH('Intensity Data'!$B333,'Saturation Data'!$C:$C,0))*INDEX('UEC Data'!P:P,MATCH('Intensity Data'!$B333,'UEC Data'!$C:$C,0))</f>
        <v>4.0434000324751009E-2</v>
      </c>
      <c r="P333" s="7">
        <f>INDEX('Saturation Data'!Q:Q,MATCH('Intensity Data'!$B333,'Saturation Data'!$C:$C,0))*INDEX('UEC Data'!Q:Q,MATCH('Intensity Data'!$B333,'UEC Data'!$C:$C,0))</f>
        <v>0.18172866156643003</v>
      </c>
      <c r="Q333" s="7">
        <f>INDEX('Saturation Data'!R:R,MATCH('Intensity Data'!$B333,'Saturation Data'!$C:$C,0))*INDEX('UEC Data'!R:R,MATCH('Intensity Data'!$B333,'UEC Data'!$C:$C,0))</f>
        <v>0.42818557630105081</v>
      </c>
      <c r="R333" s="7">
        <f>INDEX('Saturation Data'!S:S,MATCH('Intensity Data'!$B333,'Saturation Data'!$C:$C,0))*INDEX('UEC Data'!S:S,MATCH('Intensity Data'!$B333,'UEC Data'!$C:$C,0))</f>
        <v>3.5816023605558897E-2</v>
      </c>
      <c r="S333" s="7">
        <f>INDEX('Saturation Data'!T:T,MATCH('Intensity Data'!$B333,'Saturation Data'!$C:$C,0))*INDEX('UEC Data'!T:T,MATCH('Intensity Data'!$B333,'UEC Data'!$C:$C,0))</f>
        <v>3.5816023605558897E-2</v>
      </c>
      <c r="T333" s="7">
        <f>INDEX('Saturation Data'!U:U,MATCH('Intensity Data'!$B333,'Saturation Data'!$C:$C,0))*INDEX('UEC Data'!U:U,MATCH('Intensity Data'!$B333,'UEC Data'!$C:$C,0))</f>
        <v>0.26647444706270113</v>
      </c>
      <c r="U333" s="7">
        <f>INDEX('Saturation Data'!V:V,MATCH('Intensity Data'!$B333,'Saturation Data'!$C:$C,0))*INDEX('UEC Data'!V:V,MATCH('Intensity Data'!$B333,'UEC Data'!$C:$C,0))</f>
        <v>0.2286891734756227</v>
      </c>
      <c r="V333" t="str">
        <f t="shared" si="73"/>
        <v>Interior Lighting</v>
      </c>
    </row>
    <row r="334" spans="1:22" x14ac:dyDescent="0.2">
      <c r="A334" t="str">
        <f t="shared" si="71"/>
        <v/>
      </c>
      <c r="B334" t="str">
        <f t="shared" si="72"/>
        <v>UT2019 CPAInterior Lighting_High-Bay Lighting</v>
      </c>
      <c r="C334" t="s">
        <v>117</v>
      </c>
      <c r="D334" t="s">
        <v>120</v>
      </c>
      <c r="E334" s="4" t="s">
        <v>83</v>
      </c>
      <c r="F334" s="4" t="s">
        <v>18</v>
      </c>
      <c r="G334" s="4" t="s">
        <v>21</v>
      </c>
      <c r="H334" s="7">
        <f>INDEX('Saturation Data'!I:I,MATCH('Intensity Data'!$B334,'Saturation Data'!$C:$C,0))*INDEX('UEC Data'!I:I,MATCH('Intensity Data'!$B334,'UEC Data'!$C:$C,0))</f>
        <v>1.0097571904109066</v>
      </c>
      <c r="I334" s="7">
        <f>INDEX('Saturation Data'!J:J,MATCH('Intensity Data'!$B334,'Saturation Data'!$C:$C,0))*INDEX('UEC Data'!J:J,MATCH('Intensity Data'!$B334,'UEC Data'!$C:$C,0))</f>
        <v>1.5097319313691666</v>
      </c>
      <c r="J334" s="7">
        <f>INDEX('Saturation Data'!K:K,MATCH('Intensity Data'!$B334,'Saturation Data'!$C:$C,0))*INDEX('UEC Data'!K:K,MATCH('Intensity Data'!$B334,'UEC Data'!$C:$C,0))</f>
        <v>1.9907982124912358</v>
      </c>
      <c r="K334" s="7">
        <f>INDEX('Saturation Data'!L:L,MATCH('Intensity Data'!$B334,'Saturation Data'!$C:$C,0))*INDEX('UEC Data'!L:L,MATCH('Intensity Data'!$B334,'UEC Data'!$C:$C,0))</f>
        <v>1.3139268202442156</v>
      </c>
      <c r="L334" s="7">
        <f>INDEX('Saturation Data'!M:M,MATCH('Intensity Data'!$B334,'Saturation Data'!$C:$C,0))*INDEX('UEC Data'!M:M,MATCH('Intensity Data'!$B334,'UEC Data'!$C:$C,0))</f>
        <v>2.9189542122173275</v>
      </c>
      <c r="M334" s="7">
        <f>INDEX('Saturation Data'!N:N,MATCH('Intensity Data'!$B334,'Saturation Data'!$C:$C,0))*INDEX('UEC Data'!N:N,MATCH('Intensity Data'!$B334,'UEC Data'!$C:$C,0))</f>
        <v>2.0202514121424442</v>
      </c>
      <c r="N334" s="7">
        <f>INDEX('Saturation Data'!O:O,MATCH('Intensity Data'!$B334,'Saturation Data'!$C:$C,0))*INDEX('UEC Data'!O:O,MATCH('Intensity Data'!$B334,'UEC Data'!$C:$C,0))</f>
        <v>2.593676628981044</v>
      </c>
      <c r="O334" s="7">
        <f>INDEX('Saturation Data'!P:P,MATCH('Intensity Data'!$B334,'Saturation Data'!$C:$C,0))*INDEX('UEC Data'!P:P,MATCH('Intensity Data'!$B334,'UEC Data'!$C:$C,0))</f>
        <v>1.4232784408076913</v>
      </c>
      <c r="P334" s="7">
        <f>INDEX('Saturation Data'!Q:Q,MATCH('Intensity Data'!$B334,'Saturation Data'!$C:$C,0))*INDEX('UEC Data'!Q:Q,MATCH('Intensity Data'!$B334,'UEC Data'!$C:$C,0))</f>
        <v>0.81014056411215796</v>
      </c>
      <c r="Q334" s="7">
        <f>INDEX('Saturation Data'!R:R,MATCH('Intensity Data'!$B334,'Saturation Data'!$C:$C,0))*INDEX('UEC Data'!R:R,MATCH('Intensity Data'!$B334,'UEC Data'!$C:$C,0))</f>
        <v>1.2862972269831965</v>
      </c>
      <c r="R334" s="7">
        <f>INDEX('Saturation Data'!S:S,MATCH('Intensity Data'!$B334,'Saturation Data'!$C:$C,0))*INDEX('UEC Data'!S:S,MATCH('Intensity Data'!$B334,'UEC Data'!$C:$C,0))</f>
        <v>1.6935466856330306</v>
      </c>
      <c r="S334" s="7">
        <f>INDEX('Saturation Data'!T:T,MATCH('Intensity Data'!$B334,'Saturation Data'!$C:$C,0))*INDEX('UEC Data'!T:T,MATCH('Intensity Data'!$B334,'UEC Data'!$C:$C,0))</f>
        <v>1.6935466856330306</v>
      </c>
      <c r="T334" s="7">
        <f>INDEX('Saturation Data'!U:U,MATCH('Intensity Data'!$B334,'Saturation Data'!$C:$C,0))*INDEX('UEC Data'!U:U,MATCH('Intensity Data'!$B334,'UEC Data'!$C:$C,0))</f>
        <v>2.7383703041952336</v>
      </c>
      <c r="U334" s="7">
        <f>INDEX('Saturation Data'!V:V,MATCH('Intensity Data'!$B334,'Saturation Data'!$C:$C,0))*INDEX('UEC Data'!V:V,MATCH('Intensity Data'!$B334,'UEC Data'!$C:$C,0))</f>
        <v>1.5598450753325854</v>
      </c>
      <c r="V334" t="str">
        <f t="shared" si="73"/>
        <v>Interior Lighting</v>
      </c>
    </row>
    <row r="335" spans="1:22" x14ac:dyDescent="0.2">
      <c r="A335" t="str">
        <f t="shared" si="71"/>
        <v/>
      </c>
      <c r="B335" t="str">
        <f t="shared" si="72"/>
        <v>UT2019 CPAInterior Lighting_Linear Lighting</v>
      </c>
      <c r="C335" t="s">
        <v>117</v>
      </c>
      <c r="D335" t="s">
        <v>120</v>
      </c>
      <c r="E335" s="4" t="s">
        <v>84</v>
      </c>
      <c r="F335" s="4" t="s">
        <v>18</v>
      </c>
      <c r="G335" s="4" t="s">
        <v>22</v>
      </c>
      <c r="H335" s="7">
        <f>INDEX('Saturation Data'!I:I,MATCH('Intensity Data'!$B335,'Saturation Data'!$C:$C,0))*INDEX('UEC Data'!I:I,MATCH('Intensity Data'!$B335,'UEC Data'!$C:$C,0))</f>
        <v>1.7246509498917526</v>
      </c>
      <c r="I335" s="7">
        <f>INDEX('Saturation Data'!J:J,MATCH('Intensity Data'!$B335,'Saturation Data'!$C:$C,0))*INDEX('UEC Data'!J:J,MATCH('Intensity Data'!$B335,'UEC Data'!$C:$C,0))</f>
        <v>1.5415598375166626</v>
      </c>
      <c r="J335" s="7">
        <f>INDEX('Saturation Data'!K:K,MATCH('Intensity Data'!$B335,'Saturation Data'!$C:$C,0))*INDEX('UEC Data'!K:K,MATCH('Intensity Data'!$B335,'UEC Data'!$C:$C,0))</f>
        <v>3.0033180740724288</v>
      </c>
      <c r="K335" s="7">
        <f>INDEX('Saturation Data'!L:L,MATCH('Intensity Data'!$B335,'Saturation Data'!$C:$C,0))*INDEX('UEC Data'!L:L,MATCH('Intensity Data'!$B335,'UEC Data'!$C:$C,0))</f>
        <v>1.9821899288878029</v>
      </c>
      <c r="L335" s="7">
        <f>INDEX('Saturation Data'!M:M,MATCH('Intensity Data'!$B335,'Saturation Data'!$C:$C,0))*INDEX('UEC Data'!M:M,MATCH('Intensity Data'!$B335,'UEC Data'!$C:$C,0))</f>
        <v>1.8674442583618971</v>
      </c>
      <c r="M335" s="7">
        <f>INDEX('Saturation Data'!N:N,MATCH('Intensity Data'!$B335,'Saturation Data'!$C:$C,0))*INDEX('UEC Data'!N:N,MATCH('Intensity Data'!$B335,'UEC Data'!$C:$C,0))</f>
        <v>5.0106479032102795</v>
      </c>
      <c r="N335" s="7">
        <f>INDEX('Saturation Data'!O:O,MATCH('Intensity Data'!$B335,'Saturation Data'!$C:$C,0))*INDEX('UEC Data'!O:O,MATCH('Intensity Data'!$B335,'UEC Data'!$C:$C,0))</f>
        <v>4.0374352350241542</v>
      </c>
      <c r="O335" s="7">
        <f>INDEX('Saturation Data'!P:P,MATCH('Intensity Data'!$B335,'Saturation Data'!$C:$C,0))*INDEX('UEC Data'!P:P,MATCH('Intensity Data'!$B335,'UEC Data'!$C:$C,0))</f>
        <v>2.18745514263111</v>
      </c>
      <c r="P335" s="7">
        <f>INDEX('Saturation Data'!Q:Q,MATCH('Intensity Data'!$B335,'Saturation Data'!$C:$C,0))*INDEX('UEC Data'!Q:Q,MATCH('Intensity Data'!$B335,'UEC Data'!$C:$C,0))</f>
        <v>1.5127022615307173</v>
      </c>
      <c r="Q335" s="7">
        <f>INDEX('Saturation Data'!R:R,MATCH('Intensity Data'!$B335,'Saturation Data'!$C:$C,0))*INDEX('UEC Data'!R:R,MATCH('Intensity Data'!$B335,'UEC Data'!$C:$C,0))</f>
        <v>0.45584450142900113</v>
      </c>
      <c r="R335" s="7">
        <f>INDEX('Saturation Data'!S:S,MATCH('Intensity Data'!$B335,'Saturation Data'!$C:$C,0))*INDEX('UEC Data'!S:S,MATCH('Intensity Data'!$B335,'UEC Data'!$C:$C,0))</f>
        <v>0.28151989720595638</v>
      </c>
      <c r="S335" s="7">
        <f>INDEX('Saturation Data'!T:T,MATCH('Intensity Data'!$B335,'Saturation Data'!$C:$C,0))*INDEX('UEC Data'!T:T,MATCH('Intensity Data'!$B335,'UEC Data'!$C:$C,0))</f>
        <v>0.28151989720595638</v>
      </c>
      <c r="T335" s="7">
        <f>INDEX('Saturation Data'!U:U,MATCH('Intensity Data'!$B335,'Saturation Data'!$C:$C,0))*INDEX('UEC Data'!U:U,MATCH('Intensity Data'!$B335,'UEC Data'!$C:$C,0))</f>
        <v>3.907161357362638</v>
      </c>
      <c r="U335" s="7">
        <f>INDEX('Saturation Data'!V:V,MATCH('Intensity Data'!$B335,'Saturation Data'!$C:$C,0))*INDEX('UEC Data'!V:V,MATCH('Intensity Data'!$B335,'UEC Data'!$C:$C,0))</f>
        <v>1.464169865932343</v>
      </c>
      <c r="V335" t="str">
        <f t="shared" si="73"/>
        <v>Interior Lighting</v>
      </c>
    </row>
    <row r="336" spans="1:22" x14ac:dyDescent="0.2">
      <c r="A336" t="str">
        <f t="shared" si="71"/>
        <v/>
      </c>
      <c r="B336" t="str">
        <f t="shared" si="72"/>
        <v>UT2019 CPAExterior Lighting_General Service Lighting</v>
      </c>
      <c r="C336" t="s">
        <v>117</v>
      </c>
      <c r="D336" t="s">
        <v>120</v>
      </c>
      <c r="E336" s="4" t="s">
        <v>85</v>
      </c>
      <c r="F336" s="4" t="s">
        <v>23</v>
      </c>
      <c r="G336" s="4" t="s">
        <v>19</v>
      </c>
      <c r="H336" s="7">
        <f>INDEX('Saturation Data'!I:I,MATCH('Intensity Data'!$B336,'Saturation Data'!$C:$C,0))*INDEX('UEC Data'!I:I,MATCH('Intensity Data'!$B336,'UEC Data'!$C:$C,0))</f>
        <v>9.5513063085817806E-2</v>
      </c>
      <c r="I336" s="7">
        <f>INDEX('Saturation Data'!J:J,MATCH('Intensity Data'!$B336,'Saturation Data'!$C:$C,0))*INDEX('UEC Data'!J:J,MATCH('Intensity Data'!$B336,'UEC Data'!$C:$C,0))</f>
        <v>0.16243010034900959</v>
      </c>
      <c r="J336" s="7">
        <f>INDEX('Saturation Data'!K:K,MATCH('Intensity Data'!$B336,'Saturation Data'!$C:$C,0))*INDEX('UEC Data'!K:K,MATCH('Intensity Data'!$B336,'UEC Data'!$C:$C,0))</f>
        <v>0.23794212601226408</v>
      </c>
      <c r="K336" s="7">
        <f>INDEX('Saturation Data'!L:L,MATCH('Intensity Data'!$B336,'Saturation Data'!$C:$C,0))*INDEX('UEC Data'!L:L,MATCH('Intensity Data'!$B336,'UEC Data'!$C:$C,0))</f>
        <v>0.23794212601226408</v>
      </c>
      <c r="L336" s="7">
        <f>INDEX('Saturation Data'!M:M,MATCH('Intensity Data'!$B336,'Saturation Data'!$C:$C,0))*INDEX('UEC Data'!M:M,MATCH('Intensity Data'!$B336,'UEC Data'!$C:$C,0))</f>
        <v>0.27618212354593696</v>
      </c>
      <c r="M336" s="7">
        <f>INDEX('Saturation Data'!N:N,MATCH('Intensity Data'!$B336,'Saturation Data'!$C:$C,0))*INDEX('UEC Data'!N:N,MATCH('Intensity Data'!$B336,'UEC Data'!$C:$C,0))</f>
        <v>0.36198121188018928</v>
      </c>
      <c r="N336" s="7">
        <f>INDEX('Saturation Data'!O:O,MATCH('Intensity Data'!$B336,'Saturation Data'!$C:$C,0))*INDEX('UEC Data'!O:O,MATCH('Intensity Data'!$B336,'UEC Data'!$C:$C,0))</f>
        <v>4.4121385283345624E-2</v>
      </c>
      <c r="O336" s="7">
        <f>INDEX('Saturation Data'!P:P,MATCH('Intensity Data'!$B336,'Saturation Data'!$C:$C,0))*INDEX('UEC Data'!P:P,MATCH('Intensity Data'!$B336,'UEC Data'!$C:$C,0))</f>
        <v>2.0014407489942935E-2</v>
      </c>
      <c r="P336" s="7">
        <f>INDEX('Saturation Data'!Q:Q,MATCH('Intensity Data'!$B336,'Saturation Data'!$C:$C,0))*INDEX('UEC Data'!Q:Q,MATCH('Intensity Data'!$B336,'UEC Data'!$C:$C,0))</f>
        <v>3.990962547375485E-3</v>
      </c>
      <c r="Q336" s="7">
        <f>INDEX('Saturation Data'!R:R,MATCH('Intensity Data'!$B336,'Saturation Data'!$C:$C,0))*INDEX('UEC Data'!R:R,MATCH('Intensity Data'!$B336,'UEC Data'!$C:$C,0))</f>
        <v>3.8082042924893707E-2</v>
      </c>
      <c r="R336" s="7">
        <f>INDEX('Saturation Data'!S:S,MATCH('Intensity Data'!$B336,'Saturation Data'!$C:$C,0))*INDEX('UEC Data'!S:S,MATCH('Intensity Data'!$B336,'UEC Data'!$C:$C,0))</f>
        <v>1.9928645621352149E-2</v>
      </c>
      <c r="S336" s="7">
        <f>INDEX('Saturation Data'!T:T,MATCH('Intensity Data'!$B336,'Saturation Data'!$C:$C,0))*INDEX('UEC Data'!T:T,MATCH('Intensity Data'!$B336,'UEC Data'!$C:$C,0))</f>
        <v>1.9928645621352149E-2</v>
      </c>
      <c r="T336" s="7">
        <f>INDEX('Saturation Data'!U:U,MATCH('Intensity Data'!$B336,'Saturation Data'!$C:$C,0))*INDEX('UEC Data'!U:U,MATCH('Intensity Data'!$B336,'UEC Data'!$C:$C,0))</f>
        <v>0.10945423176127128</v>
      </c>
      <c r="U336" s="7">
        <f>INDEX('Saturation Data'!V:V,MATCH('Intensity Data'!$B336,'Saturation Data'!$C:$C,0))*INDEX('UEC Data'!V:V,MATCH('Intensity Data'!$B336,'UEC Data'!$C:$C,0))</f>
        <v>9.2876428298923994E-2</v>
      </c>
      <c r="V336" t="str">
        <f t="shared" si="73"/>
        <v>Exterior Lighting</v>
      </c>
    </row>
    <row r="337" spans="1:22" x14ac:dyDescent="0.2">
      <c r="A337" t="str">
        <f t="shared" si="71"/>
        <v/>
      </c>
      <c r="B337" t="str">
        <f t="shared" si="72"/>
        <v>UT2019 CPAExterior Lighting_Area Lighting</v>
      </c>
      <c r="C337" t="s">
        <v>117</v>
      </c>
      <c r="D337" t="s">
        <v>120</v>
      </c>
      <c r="E337" s="4" t="s">
        <v>86</v>
      </c>
      <c r="F337" s="4" t="s">
        <v>23</v>
      </c>
      <c r="G337" s="4" t="s">
        <v>24</v>
      </c>
      <c r="H337" s="7">
        <f>INDEX('Saturation Data'!I:I,MATCH('Intensity Data'!$B337,'Saturation Data'!$C:$C,0))*INDEX('UEC Data'!I:I,MATCH('Intensity Data'!$B337,'UEC Data'!$C:$C,0))</f>
        <v>1.2776745024992495</v>
      </c>
      <c r="I337" s="7">
        <f>INDEX('Saturation Data'!J:J,MATCH('Intensity Data'!$B337,'Saturation Data'!$C:$C,0))*INDEX('UEC Data'!J:J,MATCH('Intensity Data'!$B337,'UEC Data'!$C:$C,0))</f>
        <v>1.5773307041073741</v>
      </c>
      <c r="J337" s="7">
        <f>INDEX('Saturation Data'!K:K,MATCH('Intensity Data'!$B337,'Saturation Data'!$C:$C,0))*INDEX('UEC Data'!K:K,MATCH('Intensity Data'!$B337,'UEC Data'!$C:$C,0))</f>
        <v>0.84447642280672996</v>
      </c>
      <c r="K337" s="7">
        <f>INDEX('Saturation Data'!L:L,MATCH('Intensity Data'!$B337,'Saturation Data'!$C:$C,0))*INDEX('UEC Data'!L:L,MATCH('Intensity Data'!$B337,'UEC Data'!$C:$C,0))</f>
        <v>0.84447642280672996</v>
      </c>
      <c r="L337" s="7">
        <f>INDEX('Saturation Data'!M:M,MATCH('Intensity Data'!$B337,'Saturation Data'!$C:$C,0))*INDEX('UEC Data'!M:M,MATCH('Intensity Data'!$B337,'UEC Data'!$C:$C,0))</f>
        <v>2.1410175142692172</v>
      </c>
      <c r="M337" s="7">
        <f>INDEX('Saturation Data'!N:N,MATCH('Intensity Data'!$B337,'Saturation Data'!$C:$C,0))*INDEX('UEC Data'!N:N,MATCH('Intensity Data'!$B337,'UEC Data'!$C:$C,0))</f>
        <v>1.7833920471292941</v>
      </c>
      <c r="N337" s="7">
        <f>INDEX('Saturation Data'!O:O,MATCH('Intensity Data'!$B337,'Saturation Data'!$C:$C,0))*INDEX('UEC Data'!O:O,MATCH('Intensity Data'!$B337,'UEC Data'!$C:$C,0))</f>
        <v>0.66430062146194035</v>
      </c>
      <c r="O337" s="7">
        <f>INDEX('Saturation Data'!P:P,MATCH('Intensity Data'!$B337,'Saturation Data'!$C:$C,0))*INDEX('UEC Data'!P:P,MATCH('Intensity Data'!$B337,'UEC Data'!$C:$C,0))</f>
        <v>0.28734694198828503</v>
      </c>
      <c r="P337" s="7">
        <f>INDEX('Saturation Data'!Q:Q,MATCH('Intensity Data'!$B337,'Saturation Data'!$C:$C,0))*INDEX('UEC Data'!Q:Q,MATCH('Intensity Data'!$B337,'UEC Data'!$C:$C,0))</f>
        <v>0.12004484213925479</v>
      </c>
      <c r="Q337" s="7">
        <f>INDEX('Saturation Data'!R:R,MATCH('Intensity Data'!$B337,'Saturation Data'!$C:$C,0))*INDEX('UEC Data'!R:R,MATCH('Intensity Data'!$B337,'UEC Data'!$C:$C,0))</f>
        <v>1.7301616523403083</v>
      </c>
      <c r="R337" s="7">
        <f>INDEX('Saturation Data'!S:S,MATCH('Intensity Data'!$B337,'Saturation Data'!$C:$C,0))*INDEX('UEC Data'!S:S,MATCH('Intensity Data'!$B337,'UEC Data'!$C:$C,0))</f>
        <v>0.37757329938433987</v>
      </c>
      <c r="S337" s="7">
        <f>INDEX('Saturation Data'!T:T,MATCH('Intensity Data'!$B337,'Saturation Data'!$C:$C,0))*INDEX('UEC Data'!T:T,MATCH('Intensity Data'!$B337,'UEC Data'!$C:$C,0))</f>
        <v>0.37757329938433987</v>
      </c>
      <c r="T337" s="7">
        <f>INDEX('Saturation Data'!U:U,MATCH('Intensity Data'!$B337,'Saturation Data'!$C:$C,0))*INDEX('UEC Data'!U:U,MATCH('Intensity Data'!$B337,'UEC Data'!$C:$C,0))</f>
        <v>1.1168155767710217</v>
      </c>
      <c r="U337" s="7">
        <f>INDEX('Saturation Data'!V:V,MATCH('Intensity Data'!$B337,'Saturation Data'!$C:$C,0))*INDEX('UEC Data'!V:V,MATCH('Intensity Data'!$B337,'UEC Data'!$C:$C,0))</f>
        <v>0.63826748610116635</v>
      </c>
      <c r="V337" t="str">
        <f t="shared" si="73"/>
        <v>Exterior Lighting</v>
      </c>
    </row>
    <row r="338" spans="1:22" x14ac:dyDescent="0.2">
      <c r="A338" t="str">
        <f t="shared" si="71"/>
        <v/>
      </c>
      <c r="B338" t="str">
        <f t="shared" si="72"/>
        <v>UT2019 CPAExterior Lighting_Linear Lighting</v>
      </c>
      <c r="C338" t="s">
        <v>117</v>
      </c>
      <c r="D338" t="s">
        <v>120</v>
      </c>
      <c r="E338" s="4" t="s">
        <v>87</v>
      </c>
      <c r="F338" s="4" t="s">
        <v>23</v>
      </c>
      <c r="G338" s="4" t="s">
        <v>22</v>
      </c>
      <c r="H338" s="7">
        <f>INDEX('Saturation Data'!I:I,MATCH('Intensity Data'!$B338,'Saturation Data'!$C:$C,0))*INDEX('UEC Data'!I:I,MATCH('Intensity Data'!$B338,'UEC Data'!$C:$C,0))</f>
        <v>0.17998060318671685</v>
      </c>
      <c r="I338" s="7">
        <f>INDEX('Saturation Data'!J:J,MATCH('Intensity Data'!$B338,'Saturation Data'!$C:$C,0))*INDEX('UEC Data'!J:J,MATCH('Intensity Data'!$B338,'UEC Data'!$C:$C,0))</f>
        <v>7.2716734974156386E-2</v>
      </c>
      <c r="J338" s="7">
        <f>INDEX('Saturation Data'!K:K,MATCH('Intensity Data'!$B338,'Saturation Data'!$C:$C,0))*INDEX('UEC Data'!K:K,MATCH('Intensity Data'!$B338,'UEC Data'!$C:$C,0))</f>
        <v>7.9875366371784634E-2</v>
      </c>
      <c r="K338" s="7">
        <f>INDEX('Saturation Data'!L:L,MATCH('Intensity Data'!$B338,'Saturation Data'!$C:$C,0))*INDEX('UEC Data'!L:L,MATCH('Intensity Data'!$B338,'UEC Data'!$C:$C,0))</f>
        <v>7.9875366371784634E-2</v>
      </c>
      <c r="L338" s="7">
        <f>INDEX('Saturation Data'!M:M,MATCH('Intensity Data'!$B338,'Saturation Data'!$C:$C,0))*INDEX('UEC Data'!M:M,MATCH('Intensity Data'!$B338,'UEC Data'!$C:$C,0))</f>
        <v>0.40359773533941284</v>
      </c>
      <c r="M338" s="7">
        <f>INDEX('Saturation Data'!N:N,MATCH('Intensity Data'!$B338,'Saturation Data'!$C:$C,0))*INDEX('UEC Data'!N:N,MATCH('Intensity Data'!$B338,'UEC Data'!$C:$C,0))</f>
        <v>0.3815598518016472</v>
      </c>
      <c r="N338" s="7">
        <f>INDEX('Saturation Data'!O:O,MATCH('Intensity Data'!$B338,'Saturation Data'!$C:$C,0))*INDEX('UEC Data'!O:O,MATCH('Intensity Data'!$B338,'UEC Data'!$C:$C,0))</f>
        <v>8.1899905131840825E-2</v>
      </c>
      <c r="O338" s="7">
        <f>INDEX('Saturation Data'!P:P,MATCH('Intensity Data'!$B338,'Saturation Data'!$C:$C,0))*INDEX('UEC Data'!P:P,MATCH('Intensity Data'!$B338,'UEC Data'!$C:$C,0))</f>
        <v>0.74928674288024677</v>
      </c>
      <c r="P338" s="7">
        <f>INDEX('Saturation Data'!Q:Q,MATCH('Intensity Data'!$B338,'Saturation Data'!$C:$C,0))*INDEX('UEC Data'!Q:Q,MATCH('Intensity Data'!$B338,'UEC Data'!$C:$C,0))</f>
        <v>0.6570892244201626</v>
      </c>
      <c r="Q338" s="7">
        <f>INDEX('Saturation Data'!R:R,MATCH('Intensity Data'!$B338,'Saturation Data'!$C:$C,0))*INDEX('UEC Data'!R:R,MATCH('Intensity Data'!$B338,'UEC Data'!$C:$C,0))</f>
        <v>2.5582070828392617E-2</v>
      </c>
      <c r="R338" s="7">
        <f>INDEX('Saturation Data'!S:S,MATCH('Intensity Data'!$B338,'Saturation Data'!$C:$C,0))*INDEX('UEC Data'!S:S,MATCH('Intensity Data'!$B338,'UEC Data'!$C:$C,0))</f>
        <v>7.7353172351847979E-2</v>
      </c>
      <c r="S338" s="7">
        <f>INDEX('Saturation Data'!T:T,MATCH('Intensity Data'!$B338,'Saturation Data'!$C:$C,0))*INDEX('UEC Data'!T:T,MATCH('Intensity Data'!$B338,'UEC Data'!$C:$C,0))</f>
        <v>7.7353172351847979E-2</v>
      </c>
      <c r="T338" s="7">
        <f>INDEX('Saturation Data'!U:U,MATCH('Intensity Data'!$B338,'Saturation Data'!$C:$C,0))*INDEX('UEC Data'!U:U,MATCH('Intensity Data'!$B338,'UEC Data'!$C:$C,0))</f>
        <v>0.24079761846153852</v>
      </c>
      <c r="U338" s="7">
        <f>INDEX('Saturation Data'!V:V,MATCH('Intensity Data'!$B338,'Saturation Data'!$C:$C,0))*INDEX('UEC Data'!V:V,MATCH('Intensity Data'!$B338,'UEC Data'!$C:$C,0))</f>
        <v>5.901349395031337E-2</v>
      </c>
      <c r="V338" t="str">
        <f t="shared" si="73"/>
        <v>Exterior Lighting</v>
      </c>
    </row>
    <row r="339" spans="1:22" x14ac:dyDescent="0.2">
      <c r="A339" t="str">
        <f t="shared" si="71"/>
        <v/>
      </c>
      <c r="B339" t="str">
        <f t="shared" si="72"/>
        <v>UT2019 CPARefrigeration _Walk-in Refrigerator/Freezer</v>
      </c>
      <c r="C339" t="s">
        <v>117</v>
      </c>
      <c r="D339" t="s">
        <v>120</v>
      </c>
      <c r="E339" s="4" t="s">
        <v>88</v>
      </c>
      <c r="F339" s="4" t="s">
        <v>25</v>
      </c>
      <c r="G339" s="4" t="s">
        <v>26</v>
      </c>
      <c r="H339" s="7">
        <f>INDEX('Saturation Data'!I:I,MATCH('Intensity Data'!$B339,'Saturation Data'!$C:$C,0))*INDEX('UEC Data'!I:I,MATCH('Intensity Data'!$B339,'UEC Data'!$C:$C,0))</f>
        <v>2.7497603821531862E-3</v>
      </c>
      <c r="I339" s="7">
        <f>INDEX('Saturation Data'!J:J,MATCH('Intensity Data'!$B339,'Saturation Data'!$C:$C,0))*INDEX('UEC Data'!J:J,MATCH('Intensity Data'!$B339,'UEC Data'!$C:$C,0))</f>
        <v>0</v>
      </c>
      <c r="J339" s="7">
        <f>INDEX('Saturation Data'!K:K,MATCH('Intensity Data'!$B339,'Saturation Data'!$C:$C,0))*INDEX('UEC Data'!K:K,MATCH('Intensity Data'!$B339,'UEC Data'!$C:$C,0))</f>
        <v>6.521503459521274E-3</v>
      </c>
      <c r="K339" s="7">
        <f>INDEX('Saturation Data'!L:L,MATCH('Intensity Data'!$B339,'Saturation Data'!$C:$C,0))*INDEX('UEC Data'!L:L,MATCH('Intensity Data'!$B339,'UEC Data'!$C:$C,0))</f>
        <v>0</v>
      </c>
      <c r="L339" s="7">
        <f>INDEX('Saturation Data'!M:M,MATCH('Intensity Data'!$B339,'Saturation Data'!$C:$C,0))*INDEX('UEC Data'!M:M,MATCH('Intensity Data'!$B339,'UEC Data'!$C:$C,0))</f>
        <v>5.0160015633609198</v>
      </c>
      <c r="M339" s="7">
        <f>INDEX('Saturation Data'!N:N,MATCH('Intensity Data'!$B339,'Saturation Data'!$C:$C,0))*INDEX('UEC Data'!N:N,MATCH('Intensity Data'!$B339,'UEC Data'!$C:$C,0))</f>
        <v>0.82024202543465596</v>
      </c>
      <c r="N339" s="7">
        <f>INDEX('Saturation Data'!O:O,MATCH('Intensity Data'!$B339,'Saturation Data'!$C:$C,0))*INDEX('UEC Data'!O:O,MATCH('Intensity Data'!$B339,'UEC Data'!$C:$C,0))</f>
        <v>7.7467393173526439E-2</v>
      </c>
      <c r="O339" s="7">
        <f>INDEX('Saturation Data'!P:P,MATCH('Intensity Data'!$B339,'Saturation Data'!$C:$C,0))*INDEX('UEC Data'!P:P,MATCH('Intensity Data'!$B339,'UEC Data'!$C:$C,0))</f>
        <v>1.2274160639719804E-2</v>
      </c>
      <c r="P339" s="7">
        <f>INDEX('Saturation Data'!Q:Q,MATCH('Intensity Data'!$B339,'Saturation Data'!$C:$C,0))*INDEX('UEC Data'!Q:Q,MATCH('Intensity Data'!$B339,'UEC Data'!$C:$C,0))</f>
        <v>3.2013600814473402E-2</v>
      </c>
      <c r="Q339" s="7">
        <f>INDEX('Saturation Data'!R:R,MATCH('Intensity Data'!$B339,'Saturation Data'!$C:$C,0))*INDEX('UEC Data'!R:R,MATCH('Intensity Data'!$B339,'UEC Data'!$C:$C,0))</f>
        <v>1.1387614443826525E-2</v>
      </c>
      <c r="R339" s="7">
        <f>INDEX('Saturation Data'!S:S,MATCH('Intensity Data'!$B339,'Saturation Data'!$C:$C,0))*INDEX('UEC Data'!S:S,MATCH('Intensity Data'!$B339,'UEC Data'!$C:$C,0))</f>
        <v>4.7301330047214837E-3</v>
      </c>
      <c r="S339" s="7">
        <f>INDEX('Saturation Data'!T:T,MATCH('Intensity Data'!$B339,'Saturation Data'!$C:$C,0))*INDEX('UEC Data'!T:T,MATCH('Intensity Data'!$B339,'UEC Data'!$C:$C,0))</f>
        <v>13.607474587008737</v>
      </c>
      <c r="T339" s="7">
        <f>INDEX('Saturation Data'!U:U,MATCH('Intensity Data'!$B339,'Saturation Data'!$C:$C,0))*INDEX('UEC Data'!U:U,MATCH('Intensity Data'!$B339,'UEC Data'!$C:$C,0))</f>
        <v>2.0667822165139115E-3</v>
      </c>
      <c r="U339" s="7">
        <f>INDEX('Saturation Data'!V:V,MATCH('Intensity Data'!$B339,'Saturation Data'!$C:$C,0))*INDEX('UEC Data'!V:V,MATCH('Intensity Data'!$B339,'UEC Data'!$C:$C,0))</f>
        <v>5.6954655824490073E-2</v>
      </c>
      <c r="V339" t="str">
        <f t="shared" si="73"/>
        <v xml:space="preserve">Refrigeration </v>
      </c>
    </row>
    <row r="340" spans="1:22" x14ac:dyDescent="0.2">
      <c r="A340" t="str">
        <f t="shared" si="71"/>
        <v/>
      </c>
      <c r="B340" t="str">
        <f t="shared" si="72"/>
        <v>UT2019 CPARefrigeration _Reach-in Refrigerator/Freezer</v>
      </c>
      <c r="C340" t="s">
        <v>117</v>
      </c>
      <c r="D340" t="s">
        <v>120</v>
      </c>
      <c r="E340" s="4" t="s">
        <v>89</v>
      </c>
      <c r="F340" s="4" t="s">
        <v>25</v>
      </c>
      <c r="G340" s="4" t="s">
        <v>27</v>
      </c>
      <c r="H340" s="7">
        <f>INDEX('Saturation Data'!I:I,MATCH('Intensity Data'!$B340,'Saturation Data'!$C:$C,0))*INDEX('UEC Data'!I:I,MATCH('Intensity Data'!$B340,'UEC Data'!$C:$C,0))</f>
        <v>4.320024225267686E-3</v>
      </c>
      <c r="I340" s="7">
        <f>INDEX('Saturation Data'!J:J,MATCH('Intensity Data'!$B340,'Saturation Data'!$C:$C,0))*INDEX('UEC Data'!J:J,MATCH('Intensity Data'!$B340,'UEC Data'!$C:$C,0))</f>
        <v>1.2597615264909512E-2</v>
      </c>
      <c r="J340" s="7">
        <f>INDEX('Saturation Data'!K:K,MATCH('Intensity Data'!$B340,'Saturation Data'!$C:$C,0))*INDEX('UEC Data'!K:K,MATCH('Intensity Data'!$B340,'UEC Data'!$C:$C,0))</f>
        <v>1.0245639261206517E-2</v>
      </c>
      <c r="K340" s="7">
        <f>INDEX('Saturation Data'!L:L,MATCH('Intensity Data'!$B340,'Saturation Data'!$C:$C,0))*INDEX('UEC Data'!L:L,MATCH('Intensity Data'!$B340,'UEC Data'!$C:$C,0))</f>
        <v>2.3952933549330657E-3</v>
      </c>
      <c r="L340" s="7">
        <f>INDEX('Saturation Data'!M:M,MATCH('Intensity Data'!$B340,'Saturation Data'!$C:$C,0))*INDEX('UEC Data'!M:M,MATCH('Intensity Data'!$B340,'UEC Data'!$C:$C,0))</f>
        <v>0.21298414305027025</v>
      </c>
      <c r="M340" s="7">
        <f>INDEX('Saturation Data'!N:N,MATCH('Intensity Data'!$B340,'Saturation Data'!$C:$C,0))*INDEX('UEC Data'!N:N,MATCH('Intensity Data'!$B340,'UEC Data'!$C:$C,0))</f>
        <v>0.27303490205136505</v>
      </c>
      <c r="N340" s="7">
        <f>INDEX('Saturation Data'!O:O,MATCH('Intensity Data'!$B340,'Saturation Data'!$C:$C,0))*INDEX('UEC Data'!O:O,MATCH('Intensity Data'!$B340,'UEC Data'!$C:$C,0))</f>
        <v>2.6343185989173047E-2</v>
      </c>
      <c r="O340" s="7">
        <f>INDEX('Saturation Data'!P:P,MATCH('Intensity Data'!$B340,'Saturation Data'!$C:$C,0))*INDEX('UEC Data'!P:P,MATCH('Intensity Data'!$B340,'UEC Data'!$C:$C,0))</f>
        <v>9.5691955398759364E-3</v>
      </c>
      <c r="P340" s="7">
        <f>INDEX('Saturation Data'!Q:Q,MATCH('Intensity Data'!$B340,'Saturation Data'!$C:$C,0))*INDEX('UEC Data'!Q:Q,MATCH('Intensity Data'!$B340,'UEC Data'!$C:$C,0))</f>
        <v>2.4958481082436021E-2</v>
      </c>
      <c r="Q340" s="7">
        <f>INDEX('Saturation Data'!R:R,MATCH('Intensity Data'!$B340,'Saturation Data'!$C:$C,0))*INDEX('UEC Data'!R:R,MATCH('Intensity Data'!$B340,'UEC Data'!$C:$C,0))</f>
        <v>1.6186702789986105E-2</v>
      </c>
      <c r="R340" s="7">
        <f>INDEX('Saturation Data'!S:S,MATCH('Intensity Data'!$B340,'Saturation Data'!$C:$C,0))*INDEX('UEC Data'!S:S,MATCH('Intensity Data'!$B340,'UEC Data'!$C:$C,0))</f>
        <v>1.9321375122201929E-3</v>
      </c>
      <c r="S340" s="7">
        <f>INDEX('Saturation Data'!T:T,MATCH('Intensity Data'!$B340,'Saturation Data'!$C:$C,0))*INDEX('UEC Data'!T:T,MATCH('Intensity Data'!$B340,'UEC Data'!$C:$C,0))</f>
        <v>1.3321756134667326E-2</v>
      </c>
      <c r="T340" s="7">
        <f>INDEX('Saturation Data'!U:U,MATCH('Intensity Data'!$B340,'Saturation Data'!$C:$C,0))*INDEX('UEC Data'!U:U,MATCH('Intensity Data'!$B340,'UEC Data'!$C:$C,0))</f>
        <v>3.2470281053002458E-3</v>
      </c>
      <c r="U340" s="7">
        <f>INDEX('Saturation Data'!V:V,MATCH('Intensity Data'!$B340,'Saturation Data'!$C:$C,0))*INDEX('UEC Data'!V:V,MATCH('Intensity Data'!$B340,'UEC Data'!$C:$C,0))</f>
        <v>1.4913147493413935E-2</v>
      </c>
      <c r="V340" t="str">
        <f t="shared" si="73"/>
        <v xml:space="preserve">Refrigeration </v>
      </c>
    </row>
    <row r="341" spans="1:22" x14ac:dyDescent="0.2">
      <c r="A341" t="str">
        <f t="shared" si="71"/>
        <v/>
      </c>
      <c r="B341" t="str">
        <f t="shared" si="72"/>
        <v>UT2019 CPARefrigeration _Glass Door Display</v>
      </c>
      <c r="C341" t="s">
        <v>117</v>
      </c>
      <c r="D341" t="s">
        <v>120</v>
      </c>
      <c r="E341" s="4" t="s">
        <v>90</v>
      </c>
      <c r="F341" s="4" t="s">
        <v>25</v>
      </c>
      <c r="G341" s="4" t="s">
        <v>28</v>
      </c>
      <c r="H341" s="7">
        <f>INDEX('Saturation Data'!I:I,MATCH('Intensity Data'!$B341,'Saturation Data'!$C:$C,0))*INDEX('UEC Data'!I:I,MATCH('Intensity Data'!$B341,'UEC Data'!$C:$C,0))</f>
        <v>2.4512077305250065E-2</v>
      </c>
      <c r="I341" s="7">
        <f>INDEX('Saturation Data'!J:J,MATCH('Intensity Data'!$B341,'Saturation Data'!$C:$C,0))*INDEX('UEC Data'!J:J,MATCH('Intensity Data'!$B341,'UEC Data'!$C:$C,0))</f>
        <v>0</v>
      </c>
      <c r="J341" s="7">
        <f>INDEX('Saturation Data'!K:K,MATCH('Intensity Data'!$B341,'Saturation Data'!$C:$C,0))*INDEX('UEC Data'!K:K,MATCH('Intensity Data'!$B341,'UEC Data'!$C:$C,0))</f>
        <v>6.1364060860869034E-2</v>
      </c>
      <c r="K341" s="7">
        <f>INDEX('Saturation Data'!L:L,MATCH('Intensity Data'!$B341,'Saturation Data'!$C:$C,0))*INDEX('UEC Data'!L:L,MATCH('Intensity Data'!$B341,'UEC Data'!$C:$C,0))</f>
        <v>2.4583273905891987E-3</v>
      </c>
      <c r="L341" s="7">
        <f>INDEX('Saturation Data'!M:M,MATCH('Intensity Data'!$B341,'Saturation Data'!$C:$C,0))*INDEX('UEC Data'!M:M,MATCH('Intensity Data'!$B341,'UEC Data'!$C:$C,0))</f>
        <v>8.1190195884576696E-2</v>
      </c>
      <c r="M341" s="7">
        <f>INDEX('Saturation Data'!N:N,MATCH('Intensity Data'!$B341,'Saturation Data'!$C:$C,0))*INDEX('UEC Data'!N:N,MATCH('Intensity Data'!$B341,'UEC Data'!$C:$C,0))</f>
        <v>3.2018022415123437</v>
      </c>
      <c r="N341" s="7">
        <f>INDEX('Saturation Data'!O:O,MATCH('Intensity Data'!$B341,'Saturation Data'!$C:$C,0))*INDEX('UEC Data'!O:O,MATCH('Intensity Data'!$B341,'UEC Data'!$C:$C,0))</f>
        <v>4.8881861328120259E-2</v>
      </c>
      <c r="O341" s="7">
        <f>INDEX('Saturation Data'!P:P,MATCH('Intensity Data'!$B341,'Saturation Data'!$C:$C,0))*INDEX('UEC Data'!P:P,MATCH('Intensity Data'!$B341,'UEC Data'!$C:$C,0))</f>
        <v>9.7763754911579393E-3</v>
      </c>
      <c r="P341" s="7">
        <f>INDEX('Saturation Data'!Q:Q,MATCH('Intensity Data'!$B341,'Saturation Data'!$C:$C,0))*INDEX('UEC Data'!Q:Q,MATCH('Intensity Data'!$B341,'UEC Data'!$C:$C,0))</f>
        <v>2.5498850110656227E-2</v>
      </c>
      <c r="Q341" s="7">
        <f>INDEX('Saturation Data'!R:R,MATCH('Intensity Data'!$B341,'Saturation Data'!$C:$C,0))*INDEX('UEC Data'!R:R,MATCH('Intensity Data'!$B341,'UEC Data'!$C:$C,0))</f>
        <v>5.1499272823929479E-2</v>
      </c>
      <c r="R341" s="7">
        <f>INDEX('Saturation Data'!S:S,MATCH('Intensity Data'!$B341,'Saturation Data'!$C:$C,0))*INDEX('UEC Data'!S:S,MATCH('Intensity Data'!$B341,'UEC Data'!$C:$C,0))</f>
        <v>1.0014065342941235E-2</v>
      </c>
      <c r="S341" s="7">
        <f>INDEX('Saturation Data'!T:T,MATCH('Intensity Data'!$B341,'Saturation Data'!$C:$C,0))*INDEX('UEC Data'!T:T,MATCH('Intensity Data'!$B341,'UEC Data'!$C:$C,0))</f>
        <v>6.9045259755861316E-2</v>
      </c>
      <c r="T341" s="7">
        <f>INDEX('Saturation Data'!U:U,MATCH('Intensity Data'!$B341,'Saturation Data'!$C:$C,0))*INDEX('UEC Data'!U:U,MATCH('Intensity Data'!$B341,'UEC Data'!$C:$C,0))</f>
        <v>1.2139734777146969E-3</v>
      </c>
      <c r="U341" s="7">
        <f>INDEX('Saturation Data'!V:V,MATCH('Intensity Data'!$B341,'Saturation Data'!$C:$C,0))*INDEX('UEC Data'!V:V,MATCH('Intensity Data'!$B341,'UEC Data'!$C:$C,0))</f>
        <v>4.3730282123544623E-3</v>
      </c>
      <c r="V341" t="str">
        <f t="shared" si="73"/>
        <v xml:space="preserve">Refrigeration </v>
      </c>
    </row>
    <row r="342" spans="1:22" x14ac:dyDescent="0.2">
      <c r="A342" t="str">
        <f t="shared" si="71"/>
        <v/>
      </c>
      <c r="B342" t="str">
        <f t="shared" si="72"/>
        <v>UT2019 CPARefrigeration _Open Display Case</v>
      </c>
      <c r="C342" t="s">
        <v>117</v>
      </c>
      <c r="D342" t="s">
        <v>120</v>
      </c>
      <c r="E342" s="4" t="s">
        <v>91</v>
      </c>
      <c r="F342" s="4" t="s">
        <v>25</v>
      </c>
      <c r="G342" s="4" t="s">
        <v>29</v>
      </c>
      <c r="H342" s="7">
        <f>INDEX('Saturation Data'!I:I,MATCH('Intensity Data'!$B342,'Saturation Data'!$C:$C,0))*INDEX('UEC Data'!I:I,MATCH('Intensity Data'!$B342,'UEC Data'!$C:$C,0))</f>
        <v>0.14529376693986301</v>
      </c>
      <c r="I342" s="7">
        <f>INDEX('Saturation Data'!J:J,MATCH('Intensity Data'!$B342,'Saturation Data'!$C:$C,0))*INDEX('UEC Data'!J:J,MATCH('Intensity Data'!$B342,'UEC Data'!$C:$C,0))</f>
        <v>0</v>
      </c>
      <c r="J342" s="7">
        <f>INDEX('Saturation Data'!K:K,MATCH('Intensity Data'!$B342,'Saturation Data'!$C:$C,0))*INDEX('UEC Data'!K:K,MATCH('Intensity Data'!$B342,'UEC Data'!$C:$C,0))</f>
        <v>0.36373153715915624</v>
      </c>
      <c r="K342" s="7">
        <f>INDEX('Saturation Data'!L:L,MATCH('Intensity Data'!$B342,'Saturation Data'!$C:$C,0))*INDEX('UEC Data'!L:L,MATCH('Intensity Data'!$B342,'UEC Data'!$C:$C,0))</f>
        <v>1.4571578022628333E-2</v>
      </c>
      <c r="L342" s="7">
        <f>INDEX('Saturation Data'!M:M,MATCH('Intensity Data'!$B342,'Saturation Data'!$C:$C,0))*INDEX('UEC Data'!M:M,MATCH('Intensity Data'!$B342,'UEC Data'!$C:$C,0))</f>
        <v>0.48124968160609205</v>
      </c>
      <c r="M342" s="7">
        <f>INDEX('Saturation Data'!N:N,MATCH('Intensity Data'!$B342,'Saturation Data'!$C:$C,0))*INDEX('UEC Data'!N:N,MATCH('Intensity Data'!$B342,'UEC Data'!$C:$C,0))</f>
        <v>18.978477542830991</v>
      </c>
      <c r="N342" s="7">
        <f>INDEX('Saturation Data'!O:O,MATCH('Intensity Data'!$B342,'Saturation Data'!$C:$C,0))*INDEX('UEC Data'!O:O,MATCH('Intensity Data'!$B342,'UEC Data'!$C:$C,0))</f>
        <v>0.28974409956978359</v>
      </c>
      <c r="O342" s="7">
        <f>INDEX('Saturation Data'!P:P,MATCH('Intensity Data'!$B342,'Saturation Data'!$C:$C,0))*INDEX('UEC Data'!P:P,MATCH('Intensity Data'!$B342,'UEC Data'!$C:$C,0))</f>
        <v>5.7948839033102065E-2</v>
      </c>
      <c r="P342" s="7">
        <f>INDEX('Saturation Data'!Q:Q,MATCH('Intensity Data'!$B342,'Saturation Data'!$C:$C,0))*INDEX('UEC Data'!Q:Q,MATCH('Intensity Data'!$B342,'UEC Data'!$C:$C,0))</f>
        <v>0.151142799489241</v>
      </c>
      <c r="Q342" s="7">
        <f>INDEX('Saturation Data'!R:R,MATCH('Intensity Data'!$B342,'Saturation Data'!$C:$C,0))*INDEX('UEC Data'!R:R,MATCH('Intensity Data'!$B342,'UEC Data'!$C:$C,0))</f>
        <v>0.30525863842840456</v>
      </c>
      <c r="R342" s="7">
        <f>INDEX('Saturation Data'!S:S,MATCH('Intensity Data'!$B342,'Saturation Data'!$C:$C,0))*INDEX('UEC Data'!S:S,MATCH('Intensity Data'!$B342,'UEC Data'!$C:$C,0))</f>
        <v>5.9357730393018608E-2</v>
      </c>
      <c r="S342" s="7">
        <f>INDEX('Saturation Data'!T:T,MATCH('Intensity Data'!$B342,'Saturation Data'!$C:$C,0))*INDEX('UEC Data'!T:T,MATCH('Intensity Data'!$B342,'UEC Data'!$C:$C,0))</f>
        <v>0.40926135122467844</v>
      </c>
      <c r="T342" s="7">
        <f>INDEX('Saturation Data'!U:U,MATCH('Intensity Data'!$B342,'Saturation Data'!$C:$C,0))*INDEX('UEC Data'!U:U,MATCH('Intensity Data'!$B342,'UEC Data'!$C:$C,0))</f>
        <v>7.1957499703411915E-3</v>
      </c>
      <c r="U342" s="7">
        <f>INDEX('Saturation Data'!V:V,MATCH('Intensity Data'!$B342,'Saturation Data'!$C:$C,0))*INDEX('UEC Data'!V:V,MATCH('Intensity Data'!$B342,'UEC Data'!$C:$C,0))</f>
        <v>2.5920844406409769E-2</v>
      </c>
      <c r="V342" t="str">
        <f t="shared" si="73"/>
        <v xml:space="preserve">Refrigeration </v>
      </c>
    </row>
    <row r="343" spans="1:22" x14ac:dyDescent="0.2">
      <c r="A343" t="str">
        <f t="shared" si="71"/>
        <v/>
      </c>
      <c r="B343" t="str">
        <f t="shared" si="72"/>
        <v>UT2019 CPARefrigeration _Icemaker</v>
      </c>
      <c r="C343" t="s">
        <v>117</v>
      </c>
      <c r="D343" t="s">
        <v>120</v>
      </c>
      <c r="E343" s="4" t="s">
        <v>92</v>
      </c>
      <c r="F343" s="4" t="s">
        <v>25</v>
      </c>
      <c r="G343" s="4" t="s">
        <v>30</v>
      </c>
      <c r="H343" s="7">
        <f>INDEX('Saturation Data'!I:I,MATCH('Intensity Data'!$B343,'Saturation Data'!$C:$C,0))*INDEX('UEC Data'!I:I,MATCH('Intensity Data'!$B343,'UEC Data'!$C:$C,0))</f>
        <v>2.3290874667675713E-2</v>
      </c>
      <c r="I343" s="7">
        <f>INDEX('Saturation Data'!J:J,MATCH('Intensity Data'!$B343,'Saturation Data'!$C:$C,0))*INDEX('UEC Data'!J:J,MATCH('Intensity Data'!$B343,'UEC Data'!$C:$C,0))</f>
        <v>1.2312455645773022E-2</v>
      </c>
      <c r="J343" s="7">
        <f>INDEX('Saturation Data'!K:K,MATCH('Intensity Data'!$B343,'Saturation Data'!$C:$C,0))*INDEX('UEC Data'!K:K,MATCH('Intensity Data'!$B343,'UEC Data'!$C:$C,0))</f>
        <v>0.12892989190491622</v>
      </c>
      <c r="K343" s="7">
        <f>INDEX('Saturation Data'!L:L,MATCH('Intensity Data'!$B343,'Saturation Data'!$C:$C,0))*INDEX('UEC Data'!L:L,MATCH('Intensity Data'!$B343,'UEC Data'!$C:$C,0))</f>
        <v>7.6666734324470666E-3</v>
      </c>
      <c r="L343" s="7">
        <f>INDEX('Saturation Data'!M:M,MATCH('Intensity Data'!$B343,'Saturation Data'!$C:$C,0))*INDEX('UEC Data'!M:M,MATCH('Intensity Data'!$B343,'UEC Data'!$C:$C,0))</f>
        <v>2.4883610014067439</v>
      </c>
      <c r="M343" s="7">
        <f>INDEX('Saturation Data'!N:N,MATCH('Intensity Data'!$B343,'Saturation Data'!$C:$C,0))*INDEX('UEC Data'!N:N,MATCH('Intensity Data'!$B343,'UEC Data'!$C:$C,0))</f>
        <v>0.27327184457153636</v>
      </c>
      <c r="N343" s="7">
        <f>INDEX('Saturation Data'!O:O,MATCH('Intensity Data'!$B343,'Saturation Data'!$C:$C,0))*INDEX('UEC Data'!O:O,MATCH('Intensity Data'!$B343,'UEC Data'!$C:$C,0))</f>
        <v>0.16013196418668321</v>
      </c>
      <c r="O343" s="7">
        <f>INDEX('Saturation Data'!P:P,MATCH('Intensity Data'!$B343,'Saturation Data'!$C:$C,0))*INDEX('UEC Data'!P:P,MATCH('Intensity Data'!$B343,'UEC Data'!$C:$C,0))</f>
        <v>3.2026403403854826E-2</v>
      </c>
      <c r="P343" s="7">
        <f>INDEX('Saturation Data'!Q:Q,MATCH('Intensity Data'!$B343,'Saturation Data'!$C:$C,0))*INDEX('UEC Data'!Q:Q,MATCH('Intensity Data'!$B343,'UEC Data'!$C:$C,0))</f>
        <v>8.3531617695831784E-2</v>
      </c>
      <c r="Q343" s="7">
        <f>INDEX('Saturation Data'!R:R,MATCH('Intensity Data'!$B343,'Saturation Data'!$C:$C,0))*INDEX('UEC Data'!R:R,MATCH('Intensity Data'!$B343,'UEC Data'!$C:$C,0))</f>
        <v>8.4353167897246534E-2</v>
      </c>
      <c r="R343" s="7">
        <f>INDEX('Saturation Data'!S:S,MATCH('Intensity Data'!$B343,'Saturation Data'!$C:$C,0))*INDEX('UEC Data'!S:S,MATCH('Intensity Data'!$B343,'UEC Data'!$C:$C,0))</f>
        <v>1.6402525489925289E-2</v>
      </c>
      <c r="S343" s="7">
        <f>INDEX('Saturation Data'!T:T,MATCH('Intensity Data'!$B343,'Saturation Data'!$C:$C,0))*INDEX('UEC Data'!T:T,MATCH('Intensity Data'!$B343,'UEC Data'!$C:$C,0))</f>
        <v>1.0267911815609176</v>
      </c>
      <c r="T343" s="7">
        <f>INDEX('Saturation Data'!U:U,MATCH('Intensity Data'!$B343,'Saturation Data'!$C:$C,0))*INDEX('UEC Data'!U:U,MATCH('Intensity Data'!$B343,'UEC Data'!$C:$C,0))</f>
        <v>1.9884263014465346E-3</v>
      </c>
      <c r="U343" s="7">
        <f>INDEX('Saturation Data'!V:V,MATCH('Intensity Data'!$B343,'Saturation Data'!$C:$C,0))*INDEX('UEC Data'!V:V,MATCH('Intensity Data'!$B343,'UEC Data'!$C:$C,0))</f>
        <v>4.4867753855728006E-2</v>
      </c>
      <c r="V343" t="str">
        <f t="shared" si="73"/>
        <v xml:space="preserve">Refrigeration </v>
      </c>
    </row>
    <row r="344" spans="1:22" x14ac:dyDescent="0.2">
      <c r="A344" t="str">
        <f t="shared" si="71"/>
        <v/>
      </c>
      <c r="B344" t="str">
        <f t="shared" si="72"/>
        <v>UT2019 CPARefrigeration _Vending Machine</v>
      </c>
      <c r="C344" t="s">
        <v>117</v>
      </c>
      <c r="D344" t="s">
        <v>120</v>
      </c>
      <c r="E344" s="4" t="s">
        <v>93</v>
      </c>
      <c r="F344" s="4" t="s">
        <v>25</v>
      </c>
      <c r="G344" s="4" t="s">
        <v>31</v>
      </c>
      <c r="H344" s="7">
        <f>INDEX('Saturation Data'!I:I,MATCH('Intensity Data'!$B344,'Saturation Data'!$C:$C,0))*INDEX('UEC Data'!I:I,MATCH('Intensity Data'!$B344,'UEC Data'!$C:$C,0))</f>
        <v>2.187621290013373E-2</v>
      </c>
      <c r="I344" s="7">
        <f>INDEX('Saturation Data'!J:J,MATCH('Intensity Data'!$B344,'Saturation Data'!$C:$C,0))*INDEX('UEC Data'!J:J,MATCH('Intensity Data'!$B344,'UEC Data'!$C:$C,0))</f>
        <v>5.7823054065934661E-3</v>
      </c>
      <c r="J344" s="7">
        <f>INDEX('Saturation Data'!K:K,MATCH('Intensity Data'!$B344,'Saturation Data'!$C:$C,0))*INDEX('UEC Data'!K:K,MATCH('Intensity Data'!$B344,'UEC Data'!$C:$C,0))</f>
        <v>6.054941698728062E-2</v>
      </c>
      <c r="K344" s="7">
        <f>INDEX('Saturation Data'!L:L,MATCH('Intensity Data'!$B344,'Saturation Data'!$C:$C,0))*INDEX('UEC Data'!L:L,MATCH('Intensity Data'!$B344,'UEC Data'!$C:$C,0))</f>
        <v>3.6005041166783337E-3</v>
      </c>
      <c r="L344" s="7">
        <f>INDEX('Saturation Data'!M:M,MATCH('Intensity Data'!$B344,'Saturation Data'!$C:$C,0))*INDEX('UEC Data'!M:M,MATCH('Intensity Data'!$B344,'UEC Data'!$C:$C,0))</f>
        <v>1.1686103638416141</v>
      </c>
      <c r="M344" s="7">
        <f>INDEX('Saturation Data'!N:N,MATCH('Intensity Data'!$B344,'Saturation Data'!$C:$C,0))*INDEX('UEC Data'!N:N,MATCH('Intensity Data'!$B344,'UEC Data'!$C:$C,0))</f>
        <v>0.25667361731828714</v>
      </c>
      <c r="N344" s="7">
        <f>INDEX('Saturation Data'!O:O,MATCH('Intensity Data'!$B344,'Saturation Data'!$C:$C,0))*INDEX('UEC Data'!O:O,MATCH('Intensity Data'!$B344,'UEC Data'!$C:$C,0))</f>
        <v>7.5202863581723484E-2</v>
      </c>
      <c r="O344" s="7">
        <f>INDEX('Saturation Data'!P:P,MATCH('Intensity Data'!$B344,'Saturation Data'!$C:$C,0))*INDEX('UEC Data'!P:P,MATCH('Intensity Data'!$B344,'UEC Data'!$C:$C,0))</f>
        <v>1.5040577678704521E-2</v>
      </c>
      <c r="P344" s="7">
        <f>INDEX('Saturation Data'!Q:Q,MATCH('Intensity Data'!$B344,'Saturation Data'!$C:$C,0))*INDEX('UEC Data'!Q:Q,MATCH('Intensity Data'!$B344,'UEC Data'!$C:$C,0))</f>
        <v>3.922900017024035E-2</v>
      </c>
      <c r="Q344" s="7">
        <f>INDEX('Saturation Data'!R:R,MATCH('Intensity Data'!$B344,'Saturation Data'!$C:$C,0))*INDEX('UEC Data'!R:R,MATCH('Intensity Data'!$B344,'UEC Data'!$C:$C,0))</f>
        <v>7.9229650498353038E-2</v>
      </c>
      <c r="R344" s="7">
        <f>INDEX('Saturation Data'!S:S,MATCH('Intensity Data'!$B344,'Saturation Data'!$C:$C,0))*INDEX('UEC Data'!S:S,MATCH('Intensity Data'!$B344,'UEC Data'!$C:$C,0))</f>
        <v>7.7031271868778731E-3</v>
      </c>
      <c r="S344" s="7">
        <f>INDEX('Saturation Data'!T:T,MATCH('Intensity Data'!$B344,'Saturation Data'!$C:$C,0))*INDEX('UEC Data'!T:T,MATCH('Intensity Data'!$B344,'UEC Data'!$C:$C,0))</f>
        <v>0.48221251482197125</v>
      </c>
      <c r="T344" s="7">
        <f>INDEX('Saturation Data'!U:U,MATCH('Intensity Data'!$B344,'Saturation Data'!$C:$C,0))*INDEX('UEC Data'!U:U,MATCH('Intensity Data'!$B344,'UEC Data'!$C:$C,0))</f>
        <v>9.338257520882285E-4</v>
      </c>
      <c r="U344" s="7">
        <f>INDEX('Saturation Data'!V:V,MATCH('Intensity Data'!$B344,'Saturation Data'!$C:$C,0))*INDEX('UEC Data'!V:V,MATCH('Intensity Data'!$B344,'UEC Data'!$C:$C,0))</f>
        <v>4.2142536495674385E-2</v>
      </c>
      <c r="V344" t="str">
        <f t="shared" si="73"/>
        <v xml:space="preserve">Refrigeration </v>
      </c>
    </row>
    <row r="345" spans="1:22" x14ac:dyDescent="0.2">
      <c r="A345" t="str">
        <f t="shared" si="71"/>
        <v/>
      </c>
      <c r="B345" t="str">
        <f t="shared" si="72"/>
        <v>UT2019 CPAFood Preparation_Oven</v>
      </c>
      <c r="C345" t="s">
        <v>117</v>
      </c>
      <c r="D345" t="s">
        <v>120</v>
      </c>
      <c r="E345" s="4" t="s">
        <v>94</v>
      </c>
      <c r="F345" s="4" t="s">
        <v>32</v>
      </c>
      <c r="G345" s="4" t="s">
        <v>33</v>
      </c>
      <c r="H345" s="7">
        <f>INDEX('Saturation Data'!I:I,MATCH('Intensity Data'!$B345,'Saturation Data'!$C:$C,0))*INDEX('UEC Data'!I:I,MATCH('Intensity Data'!$B345,'UEC Data'!$C:$C,0))</f>
        <v>5.5430720873240691E-2</v>
      </c>
      <c r="I345" s="7">
        <f>INDEX('Saturation Data'!J:J,MATCH('Intensity Data'!$B345,'Saturation Data'!$C:$C,0))*INDEX('UEC Data'!J:J,MATCH('Intensity Data'!$B345,'UEC Data'!$C:$C,0))</f>
        <v>6.37838944935113E-3</v>
      </c>
      <c r="J345" s="7">
        <f>INDEX('Saturation Data'!K:K,MATCH('Intensity Data'!$B345,'Saturation Data'!$C:$C,0))*INDEX('UEC Data'!K:K,MATCH('Intensity Data'!$B345,'UEC Data'!$C:$C,0))</f>
        <v>7.2584827442393349E-2</v>
      </c>
      <c r="K345" s="7">
        <f>INDEX('Saturation Data'!L:L,MATCH('Intensity Data'!$B345,'Saturation Data'!$C:$C,0))*INDEX('UEC Data'!L:L,MATCH('Intensity Data'!$B345,'UEC Data'!$C:$C,0))</f>
        <v>6.3783894493511309E-3</v>
      </c>
      <c r="L345" s="7">
        <f>INDEX('Saturation Data'!M:M,MATCH('Intensity Data'!$B345,'Saturation Data'!$C:$C,0))*INDEX('UEC Data'!M:M,MATCH('Intensity Data'!$B345,'UEC Data'!$C:$C,0))</f>
        <v>0</v>
      </c>
      <c r="M345" s="7">
        <f>INDEX('Saturation Data'!N:N,MATCH('Intensity Data'!$B345,'Saturation Data'!$C:$C,0))*INDEX('UEC Data'!N:N,MATCH('Intensity Data'!$B345,'UEC Data'!$C:$C,0))</f>
        <v>6.6039474254118949E-2</v>
      </c>
      <c r="N345" s="7">
        <f>INDEX('Saturation Data'!O:O,MATCH('Intensity Data'!$B345,'Saturation Data'!$C:$C,0))*INDEX('UEC Data'!O:O,MATCH('Intensity Data'!$B345,'UEC Data'!$C:$C,0))</f>
        <v>0.34215864955882047</v>
      </c>
      <c r="O345" s="7">
        <f>INDEX('Saturation Data'!P:P,MATCH('Intensity Data'!$B345,'Saturation Data'!$C:$C,0))*INDEX('UEC Data'!P:P,MATCH('Intensity Data'!$B345,'UEC Data'!$C:$C,0))</f>
        <v>4.8183390860319399E-2</v>
      </c>
      <c r="P345" s="7">
        <f>INDEX('Saturation Data'!Q:Q,MATCH('Intensity Data'!$B345,'Saturation Data'!$C:$C,0))*INDEX('UEC Data'!Q:Q,MATCH('Intensity Data'!$B345,'UEC Data'!$C:$C,0))</f>
        <v>7.2828815985733666E-2</v>
      </c>
      <c r="Q345" s="7">
        <f>INDEX('Saturation Data'!R:R,MATCH('Intensity Data'!$B345,'Saturation Data'!$C:$C,0))*INDEX('UEC Data'!R:R,MATCH('Intensity Data'!$B345,'UEC Data'!$C:$C,0))</f>
        <v>3.3804734852897887E-2</v>
      </c>
      <c r="R345" s="7">
        <f>INDEX('Saturation Data'!S:S,MATCH('Intensity Data'!$B345,'Saturation Data'!$C:$C,0))*INDEX('UEC Data'!S:S,MATCH('Intensity Data'!$B345,'UEC Data'!$C:$C,0))</f>
        <v>6.8165277179197054E-4</v>
      </c>
      <c r="S345" s="7">
        <f>INDEX('Saturation Data'!T:T,MATCH('Intensity Data'!$B345,'Saturation Data'!$C:$C,0))*INDEX('UEC Data'!T:T,MATCH('Intensity Data'!$B345,'UEC Data'!$C:$C,0))</f>
        <v>2.1625192173371759E-2</v>
      </c>
      <c r="T345" s="7">
        <f>INDEX('Saturation Data'!U:U,MATCH('Intensity Data'!$B345,'Saturation Data'!$C:$C,0))*INDEX('UEC Data'!U:U,MATCH('Intensity Data'!$B345,'UEC Data'!$C:$C,0))</f>
        <v>2.5626553603729256E-3</v>
      </c>
      <c r="U345" s="7">
        <f>INDEX('Saturation Data'!V:V,MATCH('Intensity Data'!$B345,'Saturation Data'!$C:$C,0))*INDEX('UEC Data'!V:V,MATCH('Intensity Data'!$B345,'UEC Data'!$C:$C,0))</f>
        <v>4.5519362939072452E-2</v>
      </c>
      <c r="V345" t="str">
        <f t="shared" si="73"/>
        <v>Food Preparation</v>
      </c>
    </row>
    <row r="346" spans="1:22" x14ac:dyDescent="0.2">
      <c r="A346" t="str">
        <f t="shared" si="71"/>
        <v/>
      </c>
      <c r="B346" t="str">
        <f t="shared" si="72"/>
        <v>UT2019 CPAFood Preparation_Fryer</v>
      </c>
      <c r="C346" t="s">
        <v>117</v>
      </c>
      <c r="D346" t="s">
        <v>120</v>
      </c>
      <c r="E346" s="4" t="s">
        <v>95</v>
      </c>
      <c r="F346" s="4" t="s">
        <v>32</v>
      </c>
      <c r="G346" s="4" t="s">
        <v>34</v>
      </c>
      <c r="H346" s="7">
        <f>INDEX('Saturation Data'!I:I,MATCH('Intensity Data'!$B346,'Saturation Data'!$C:$C,0))*INDEX('UEC Data'!I:I,MATCH('Intensity Data'!$B346,'UEC Data'!$C:$C,0))</f>
        <v>9.2791935202382658E-2</v>
      </c>
      <c r="I346" s="7">
        <f>INDEX('Saturation Data'!J:J,MATCH('Intensity Data'!$B346,'Saturation Data'!$C:$C,0))*INDEX('UEC Data'!J:J,MATCH('Intensity Data'!$B346,'UEC Data'!$C:$C,0))</f>
        <v>9.2240429228986117E-3</v>
      </c>
      <c r="J346" s="7">
        <f>INDEX('Saturation Data'!K:K,MATCH('Intensity Data'!$B346,'Saturation Data'!$C:$C,0))*INDEX('UEC Data'!K:K,MATCH('Intensity Data'!$B346,'UEC Data'!$C:$C,0))</f>
        <v>9.7025459216637785E-2</v>
      </c>
      <c r="K346" s="7">
        <f>INDEX('Saturation Data'!L:L,MATCH('Intensity Data'!$B346,'Saturation Data'!$C:$C,0))*INDEX('UEC Data'!L:L,MATCH('Intensity Data'!$B346,'UEC Data'!$C:$C,0))</f>
        <v>9.2240429228986117E-3</v>
      </c>
      <c r="L346" s="7">
        <f>INDEX('Saturation Data'!M:M,MATCH('Intensity Data'!$B346,'Saturation Data'!$C:$C,0))*INDEX('UEC Data'!M:M,MATCH('Intensity Data'!$B346,'UEC Data'!$C:$C,0))</f>
        <v>0</v>
      </c>
      <c r="M346" s="7">
        <f>INDEX('Saturation Data'!N:N,MATCH('Intensity Data'!$B346,'Saturation Data'!$C:$C,0))*INDEX('UEC Data'!N:N,MATCH('Intensity Data'!$B346,'UEC Data'!$C:$C,0))</f>
        <v>0.75533647492276235</v>
      </c>
      <c r="N346" s="7">
        <f>INDEX('Saturation Data'!O:O,MATCH('Intensity Data'!$B346,'Saturation Data'!$C:$C,0))*INDEX('UEC Data'!O:O,MATCH('Intensity Data'!$B346,'UEC Data'!$C:$C,0))</f>
        <v>0.57289965709634594</v>
      </c>
      <c r="O346" s="7">
        <f>INDEX('Saturation Data'!P:P,MATCH('Intensity Data'!$B346,'Saturation Data'!$C:$C,0))*INDEX('UEC Data'!P:P,MATCH('Intensity Data'!$B346,'UEC Data'!$C:$C,0))</f>
        <v>6.9679919828601874E-2</v>
      </c>
      <c r="P346" s="7">
        <f>INDEX('Saturation Data'!Q:Q,MATCH('Intensity Data'!$B346,'Saturation Data'!$C:$C,0))*INDEX('UEC Data'!Q:Q,MATCH('Intensity Data'!$B346,'UEC Data'!$C:$C,0))</f>
        <v>9.5243674500254491E-2</v>
      </c>
      <c r="Q346" s="7">
        <f>INDEX('Saturation Data'!R:R,MATCH('Intensity Data'!$B346,'Saturation Data'!$C:$C,0))*INDEX('UEC Data'!R:R,MATCH('Intensity Data'!$B346,'UEC Data'!$C:$C,0))</f>
        <v>7.439230662463546E-2</v>
      </c>
      <c r="R346" s="7">
        <f>INDEX('Saturation Data'!S:S,MATCH('Intensity Data'!$B346,'Saturation Data'!$C:$C,0))*INDEX('UEC Data'!S:S,MATCH('Intensity Data'!$B346,'UEC Data'!$C:$C,0))</f>
        <v>9.8576521164940503E-4</v>
      </c>
      <c r="S346" s="7">
        <f>INDEX('Saturation Data'!T:T,MATCH('Intensity Data'!$B346,'Saturation Data'!$C:$C,0))*INDEX('UEC Data'!T:T,MATCH('Intensity Data'!$B346,'UEC Data'!$C:$C,0))</f>
        <v>3.1273051356781656E-2</v>
      </c>
      <c r="T346" s="7">
        <f>INDEX('Saturation Data'!U:U,MATCH('Intensity Data'!$B346,'Saturation Data'!$C:$C,0))*INDEX('UEC Data'!U:U,MATCH('Intensity Data'!$B346,'UEC Data'!$C:$C,0))</f>
        <v>3.7059579425776129E-3</v>
      </c>
      <c r="U346" s="7">
        <f>INDEX('Saturation Data'!V:V,MATCH('Intensity Data'!$B346,'Saturation Data'!$C:$C,0))*INDEX('UEC Data'!V:V,MATCH('Intensity Data'!$B346,'UEC Data'!$C:$C,0))</f>
        <v>3.3416607018611641E-2</v>
      </c>
      <c r="V346" t="str">
        <f t="shared" si="73"/>
        <v>Food Preparation</v>
      </c>
    </row>
    <row r="347" spans="1:22" x14ac:dyDescent="0.2">
      <c r="A347" t="str">
        <f t="shared" si="71"/>
        <v/>
      </c>
      <c r="B347" t="str">
        <f t="shared" si="72"/>
        <v>UT2019 CPAFood Preparation_Dishwasher</v>
      </c>
      <c r="C347" t="s">
        <v>117</v>
      </c>
      <c r="D347" t="s">
        <v>120</v>
      </c>
      <c r="E347" s="4" t="s">
        <v>96</v>
      </c>
      <c r="F347" s="4" t="s">
        <v>32</v>
      </c>
      <c r="G347" s="4" t="s">
        <v>35</v>
      </c>
      <c r="H347" s="7">
        <f>INDEX('Saturation Data'!I:I,MATCH('Intensity Data'!$B347,'Saturation Data'!$C:$C,0))*INDEX('UEC Data'!I:I,MATCH('Intensity Data'!$B347,'UEC Data'!$C:$C,0))</f>
        <v>7.1981224966019094E-2</v>
      </c>
      <c r="I347" s="7">
        <f>INDEX('Saturation Data'!J:J,MATCH('Intensity Data'!$B347,'Saturation Data'!$C:$C,0))*INDEX('UEC Data'!J:J,MATCH('Intensity Data'!$B347,'UEC Data'!$C:$C,0))</f>
        <v>1.269508255541797E-2</v>
      </c>
      <c r="J347" s="7">
        <f>INDEX('Saturation Data'!K:K,MATCH('Intensity Data'!$B347,'Saturation Data'!$C:$C,0))*INDEX('UEC Data'!K:K,MATCH('Intensity Data'!$B347,'UEC Data'!$C:$C,0))</f>
        <v>0.11690350612561172</v>
      </c>
      <c r="K347" s="7">
        <f>INDEX('Saturation Data'!L:L,MATCH('Intensity Data'!$B347,'Saturation Data'!$C:$C,0))*INDEX('UEC Data'!L:L,MATCH('Intensity Data'!$B347,'UEC Data'!$C:$C,0))</f>
        <v>1.2695082555417972E-2</v>
      </c>
      <c r="L347" s="7">
        <f>INDEX('Saturation Data'!M:M,MATCH('Intensity Data'!$B347,'Saturation Data'!$C:$C,0))*INDEX('UEC Data'!M:M,MATCH('Intensity Data'!$B347,'UEC Data'!$C:$C,0))</f>
        <v>8.8528273365714067</v>
      </c>
      <c r="M347" s="7">
        <f>INDEX('Saturation Data'!N:N,MATCH('Intensity Data'!$B347,'Saturation Data'!$C:$C,0))*INDEX('UEC Data'!N:N,MATCH('Intensity Data'!$B347,'UEC Data'!$C:$C,0))</f>
        <v>0.65562594528737139</v>
      </c>
      <c r="N347" s="7">
        <f>INDEX('Saturation Data'!O:O,MATCH('Intensity Data'!$B347,'Saturation Data'!$C:$C,0))*INDEX('UEC Data'!O:O,MATCH('Intensity Data'!$B347,'UEC Data'!$C:$C,0))</f>
        <v>0.52241302139724677</v>
      </c>
      <c r="O347" s="7">
        <f>INDEX('Saturation Data'!P:P,MATCH('Intensity Data'!$B347,'Saturation Data'!$C:$C,0))*INDEX('UEC Data'!P:P,MATCH('Intensity Data'!$B347,'UEC Data'!$C:$C,0))</f>
        <v>9.5900717513251493E-2</v>
      </c>
      <c r="P347" s="7">
        <f>INDEX('Saturation Data'!Q:Q,MATCH('Intensity Data'!$B347,'Saturation Data'!$C:$C,0))*INDEX('UEC Data'!Q:Q,MATCH('Intensity Data'!$B347,'UEC Data'!$C:$C,0))</f>
        <v>0.11704320541744537</v>
      </c>
      <c r="Q347" s="7">
        <f>INDEX('Saturation Data'!R:R,MATCH('Intensity Data'!$B347,'Saturation Data'!$C:$C,0))*INDEX('UEC Data'!R:R,MATCH('Intensity Data'!$B347,'UEC Data'!$C:$C,0))</f>
        <v>0.14638816277926101</v>
      </c>
      <c r="R347" s="7">
        <f>INDEX('Saturation Data'!S:S,MATCH('Intensity Data'!$B347,'Saturation Data'!$C:$C,0))*INDEX('UEC Data'!S:S,MATCH('Intensity Data'!$B347,'UEC Data'!$C:$C,0))</f>
        <v>1.3567121105953919E-3</v>
      </c>
      <c r="S347" s="7">
        <f>INDEX('Saturation Data'!T:T,MATCH('Intensity Data'!$B347,'Saturation Data'!$C:$C,0))*INDEX('UEC Data'!T:T,MATCH('Intensity Data'!$B347,'UEC Data'!$C:$C,0))</f>
        <v>4.3041210026092264E-2</v>
      </c>
      <c r="T347" s="7">
        <f>INDEX('Saturation Data'!U:U,MATCH('Intensity Data'!$B347,'Saturation Data'!$C:$C,0))*INDEX('UEC Data'!U:U,MATCH('Intensity Data'!$B347,'UEC Data'!$C:$C,0))</f>
        <v>5.1005228858090898E-3</v>
      </c>
      <c r="U347" s="7">
        <f>INDEX('Saturation Data'!V:V,MATCH('Intensity Data'!$B347,'Saturation Data'!$C:$C,0))*INDEX('UEC Data'!V:V,MATCH('Intensity Data'!$B347,'UEC Data'!$C:$C,0))</f>
        <v>2.3702487400860884E-2</v>
      </c>
      <c r="V347" t="str">
        <f t="shared" si="73"/>
        <v>Food Preparation</v>
      </c>
    </row>
    <row r="348" spans="1:22" x14ac:dyDescent="0.2">
      <c r="A348" t="str">
        <f t="shared" si="71"/>
        <v/>
      </c>
      <c r="B348" t="str">
        <f t="shared" si="72"/>
        <v>UT2019 CPAFood Preparation_Hot Food Container</v>
      </c>
      <c r="C348" t="s">
        <v>117</v>
      </c>
      <c r="D348" t="s">
        <v>120</v>
      </c>
      <c r="E348" s="4" t="s">
        <v>97</v>
      </c>
      <c r="F348" s="4" t="s">
        <v>32</v>
      </c>
      <c r="G348" s="4" t="s">
        <v>36</v>
      </c>
      <c r="H348" s="7">
        <f>INDEX('Saturation Data'!I:I,MATCH('Intensity Data'!$B348,'Saturation Data'!$C:$C,0))*INDEX('UEC Data'!I:I,MATCH('Intensity Data'!$B348,'UEC Data'!$C:$C,0))</f>
        <v>9.8518732367865874E-3</v>
      </c>
      <c r="I348" s="7">
        <f>INDEX('Saturation Data'!J:J,MATCH('Intensity Data'!$B348,'Saturation Data'!$C:$C,0))*INDEX('UEC Data'!J:J,MATCH('Intensity Data'!$B348,'UEC Data'!$C:$C,0))</f>
        <v>1.7375412008556648E-3</v>
      </c>
      <c r="J348" s="7">
        <f>INDEX('Saturation Data'!K:K,MATCH('Intensity Data'!$B348,'Saturation Data'!$C:$C,0))*INDEX('UEC Data'!K:K,MATCH('Intensity Data'!$B348,'UEC Data'!$C:$C,0))</f>
        <v>1.6000262899514898E-2</v>
      </c>
      <c r="K348" s="7">
        <f>INDEX('Saturation Data'!L:L,MATCH('Intensity Data'!$B348,'Saturation Data'!$C:$C,0))*INDEX('UEC Data'!L:L,MATCH('Intensity Data'!$B348,'UEC Data'!$C:$C,0))</f>
        <v>1.737541200855665E-3</v>
      </c>
      <c r="L348" s="7">
        <f>INDEX('Saturation Data'!M:M,MATCH('Intensity Data'!$B348,'Saturation Data'!$C:$C,0))*INDEX('UEC Data'!M:M,MATCH('Intensity Data'!$B348,'UEC Data'!$C:$C,0))</f>
        <v>0</v>
      </c>
      <c r="M348" s="7">
        <f>INDEX('Saturation Data'!N:N,MATCH('Intensity Data'!$B348,'Saturation Data'!$C:$C,0))*INDEX('UEC Data'!N:N,MATCH('Intensity Data'!$B348,'UEC Data'!$C:$C,0))</f>
        <v>0.11938722586305961</v>
      </c>
      <c r="N348" s="7">
        <f>INDEX('Saturation Data'!O:O,MATCH('Intensity Data'!$B348,'Saturation Data'!$C:$C,0))*INDEX('UEC Data'!O:O,MATCH('Intensity Data'!$B348,'UEC Data'!$C:$C,0))</f>
        <v>7.1501240309289421E-2</v>
      </c>
      <c r="O348" s="7">
        <f>INDEX('Saturation Data'!P:P,MATCH('Intensity Data'!$B348,'Saturation Data'!$C:$C,0))*INDEX('UEC Data'!P:P,MATCH('Intensity Data'!$B348,'UEC Data'!$C:$C,0))</f>
        <v>1.3125668710187346E-2</v>
      </c>
      <c r="P348" s="7">
        <f>INDEX('Saturation Data'!Q:Q,MATCH('Intensity Data'!$B348,'Saturation Data'!$C:$C,0))*INDEX('UEC Data'!Q:Q,MATCH('Intensity Data'!$B348,'UEC Data'!$C:$C,0))</f>
        <v>1.6019383159208502E-2</v>
      </c>
      <c r="Q348" s="7">
        <f>INDEX('Saturation Data'!R:R,MATCH('Intensity Data'!$B348,'Saturation Data'!$C:$C,0))*INDEX('UEC Data'!R:R,MATCH('Intensity Data'!$B348,'UEC Data'!$C:$C,0))</f>
        <v>2.0035747151402227E-2</v>
      </c>
      <c r="R348" s="7">
        <f>INDEX('Saturation Data'!S:S,MATCH('Intensity Data'!$B348,'Saturation Data'!$C:$C,0))*INDEX('UEC Data'!S:S,MATCH('Intensity Data'!$B348,'UEC Data'!$C:$C,0))</f>
        <v>1.8568947303562676E-4</v>
      </c>
      <c r="S348" s="7">
        <f>INDEX('Saturation Data'!T:T,MATCH('Intensity Data'!$B348,'Saturation Data'!$C:$C,0))*INDEX('UEC Data'!T:T,MATCH('Intensity Data'!$B348,'UEC Data'!$C:$C,0))</f>
        <v>5.8909326054835572E-3</v>
      </c>
      <c r="T348" s="7">
        <f>INDEX('Saturation Data'!U:U,MATCH('Intensity Data'!$B348,'Saturation Data'!$C:$C,0))*INDEX('UEC Data'!U:U,MATCH('Intensity Data'!$B348,'UEC Data'!$C:$C,0))</f>
        <v>6.9809460642052069E-4</v>
      </c>
      <c r="U348" s="7">
        <f>INDEX('Saturation Data'!V:V,MATCH('Intensity Data'!$B348,'Saturation Data'!$C:$C,0))*INDEX('UEC Data'!V:V,MATCH('Intensity Data'!$B348,'UEC Data'!$C:$C,0))</f>
        <v>3.2440945729952484E-3</v>
      </c>
      <c r="V348" t="str">
        <f t="shared" si="73"/>
        <v>Food Preparation</v>
      </c>
    </row>
    <row r="349" spans="1:22" x14ac:dyDescent="0.2">
      <c r="A349" t="str">
        <f t="shared" si="71"/>
        <v/>
      </c>
      <c r="B349" t="str">
        <f t="shared" si="72"/>
        <v>UT2019 CPAFood Preparation_Steamer</v>
      </c>
      <c r="C349" t="s">
        <v>117</v>
      </c>
      <c r="D349" t="s">
        <v>120</v>
      </c>
      <c r="E349" s="4" t="s">
        <v>98</v>
      </c>
      <c r="F349" s="4" t="s">
        <v>32</v>
      </c>
      <c r="G349" s="4" t="s">
        <v>37</v>
      </c>
      <c r="H349" s="7">
        <f>INDEX('Saturation Data'!I:I,MATCH('Intensity Data'!$B349,'Saturation Data'!$C:$C,0))*INDEX('UEC Data'!I:I,MATCH('Intensity Data'!$B349,'UEC Data'!$C:$C,0))</f>
        <v>5.2780510056272802E-2</v>
      </c>
      <c r="I349" s="7">
        <f>INDEX('Saturation Data'!J:J,MATCH('Intensity Data'!$B349,'Saturation Data'!$C:$C,0))*INDEX('UEC Data'!J:J,MATCH('Intensity Data'!$B349,'UEC Data'!$C:$C,0))</f>
        <v>9.3087181108375151E-3</v>
      </c>
      <c r="J349" s="7">
        <f>INDEX('Saturation Data'!K:K,MATCH('Intensity Data'!$B349,'Saturation Data'!$C:$C,0))*INDEX('UEC Data'!K:K,MATCH('Intensity Data'!$B349,'UEC Data'!$C:$C,0))</f>
        <v>8.5719945493970676E-2</v>
      </c>
      <c r="K349" s="7">
        <f>INDEX('Saturation Data'!L:L,MATCH('Intensity Data'!$B349,'Saturation Data'!$C:$C,0))*INDEX('UEC Data'!L:L,MATCH('Intensity Data'!$B349,'UEC Data'!$C:$C,0))</f>
        <v>9.3087181108375151E-3</v>
      </c>
      <c r="L349" s="7">
        <f>INDEX('Saturation Data'!M:M,MATCH('Intensity Data'!$B349,'Saturation Data'!$C:$C,0))*INDEX('UEC Data'!M:M,MATCH('Intensity Data'!$B349,'UEC Data'!$C:$C,0))</f>
        <v>0</v>
      </c>
      <c r="M349" s="7">
        <f>INDEX('Saturation Data'!N:N,MATCH('Intensity Data'!$B349,'Saturation Data'!$C:$C,0))*INDEX('UEC Data'!N:N,MATCH('Intensity Data'!$B349,'UEC Data'!$C:$C,0))</f>
        <v>0.17523456064233278</v>
      </c>
      <c r="N349" s="7">
        <f>INDEX('Saturation Data'!O:O,MATCH('Intensity Data'!$B349,'Saturation Data'!$C:$C,0))*INDEX('UEC Data'!O:O,MATCH('Intensity Data'!$B349,'UEC Data'!$C:$C,0))</f>
        <v>0.38306135721366236</v>
      </c>
      <c r="O349" s="7">
        <f>INDEX('Saturation Data'!P:P,MATCH('Intensity Data'!$B349,'Saturation Data'!$C:$C,0))*INDEX('UEC Data'!P:P,MATCH('Intensity Data'!$B349,'UEC Data'!$C:$C,0))</f>
        <v>7.0319569964271494E-2</v>
      </c>
      <c r="P349" s="7">
        <f>INDEX('Saturation Data'!Q:Q,MATCH('Intensity Data'!$B349,'Saturation Data'!$C:$C,0))*INDEX('UEC Data'!Q:Q,MATCH('Intensity Data'!$B349,'UEC Data'!$C:$C,0))</f>
        <v>8.5822380537010856E-2</v>
      </c>
      <c r="Q349" s="7">
        <f>INDEX('Saturation Data'!R:R,MATCH('Intensity Data'!$B349,'Saturation Data'!$C:$C,0))*INDEX('UEC Data'!R:R,MATCH('Intensity Data'!$B349,'UEC Data'!$C:$C,0))</f>
        <v>0.10733968338740531</v>
      </c>
      <c r="R349" s="7">
        <f>INDEX('Saturation Data'!S:S,MATCH('Intensity Data'!$B349,'Saturation Data'!$C:$C,0))*INDEX('UEC Data'!S:S,MATCH('Intensity Data'!$B349,'UEC Data'!$C:$C,0))</f>
        <v>9.9481437320012066E-4</v>
      </c>
      <c r="S349" s="7">
        <f>INDEX('Saturation Data'!T:T,MATCH('Intensity Data'!$B349,'Saturation Data'!$C:$C,0))*INDEX('UEC Data'!T:T,MATCH('Intensity Data'!$B349,'UEC Data'!$C:$C,0))</f>
        <v>3.1560132794193965E-2</v>
      </c>
      <c r="T349" s="7">
        <f>INDEX('Saturation Data'!U:U,MATCH('Intensity Data'!$B349,'Saturation Data'!$C:$C,0))*INDEX('UEC Data'!U:U,MATCH('Intensity Data'!$B349,'UEC Data'!$C:$C,0))</f>
        <v>3.7399780233496162E-3</v>
      </c>
      <c r="U349" s="7">
        <f>INDEX('Saturation Data'!V:V,MATCH('Intensity Data'!$B349,'Saturation Data'!$C:$C,0))*INDEX('UEC Data'!V:V,MATCH('Intensity Data'!$B349,'UEC Data'!$C:$C,0))</f>
        <v>1.7379940049789416E-2</v>
      </c>
      <c r="V349" t="str">
        <f t="shared" si="73"/>
        <v>Food Preparation</v>
      </c>
    </row>
    <row r="350" spans="1:22" x14ac:dyDescent="0.2">
      <c r="A350" t="str">
        <f t="shared" si="71"/>
        <v/>
      </c>
      <c r="B350" t="str">
        <f t="shared" si="72"/>
        <v>UT2019 CPAOffice Equipment_Desktop Computer</v>
      </c>
      <c r="C350" t="s">
        <v>117</v>
      </c>
      <c r="D350" t="s">
        <v>120</v>
      </c>
      <c r="E350" s="4" t="s">
        <v>99</v>
      </c>
      <c r="F350" s="4" t="s">
        <v>38</v>
      </c>
      <c r="G350" s="4" t="s">
        <v>39</v>
      </c>
      <c r="H350" s="7">
        <f>INDEX('Saturation Data'!I:I,MATCH('Intensity Data'!$B350,'Saturation Data'!$C:$C,0))*INDEX('UEC Data'!I:I,MATCH('Intensity Data'!$B350,'UEC Data'!$C:$C,0))</f>
        <v>2.3470947781525466</v>
      </c>
      <c r="I350" s="7">
        <f>INDEX('Saturation Data'!J:J,MATCH('Intensity Data'!$B350,'Saturation Data'!$C:$C,0))*INDEX('UEC Data'!J:J,MATCH('Intensity Data'!$B350,'UEC Data'!$C:$C,0))</f>
        <v>1.2409215803071783</v>
      </c>
      <c r="J350" s="7">
        <f>INDEX('Saturation Data'!K:K,MATCH('Intensity Data'!$B350,'Saturation Data'!$C:$C,0))*INDEX('UEC Data'!K:K,MATCH('Intensity Data'!$B350,'UEC Data'!$C:$C,0))</f>
        <v>0.30331821961957245</v>
      </c>
      <c r="K350" s="7">
        <f>INDEX('Saturation Data'!L:L,MATCH('Intensity Data'!$B350,'Saturation Data'!$C:$C,0))*INDEX('UEC Data'!L:L,MATCH('Intensity Data'!$B350,'UEC Data'!$C:$C,0))</f>
        <v>0.10277080910218352</v>
      </c>
      <c r="L350" s="7">
        <f>INDEX('Saturation Data'!M:M,MATCH('Intensity Data'!$B350,'Saturation Data'!$C:$C,0))*INDEX('UEC Data'!M:M,MATCH('Intensity Data'!$B350,'UEC Data'!$C:$C,0))</f>
        <v>0.29218666435561025</v>
      </c>
      <c r="M350" s="7">
        <f>INDEX('Saturation Data'!N:N,MATCH('Intensity Data'!$B350,'Saturation Data'!$C:$C,0))*INDEX('UEC Data'!N:N,MATCH('Intensity Data'!$B350,'UEC Data'!$C:$C,0))</f>
        <v>0.15991333774385222</v>
      </c>
      <c r="N350" s="7">
        <f>INDEX('Saturation Data'!O:O,MATCH('Intensity Data'!$B350,'Saturation Data'!$C:$C,0))*INDEX('UEC Data'!O:O,MATCH('Intensity Data'!$B350,'UEC Data'!$C:$C,0))</f>
        <v>0.55738272333901806</v>
      </c>
      <c r="O350" s="7">
        <f>INDEX('Saturation Data'!P:P,MATCH('Intensity Data'!$B350,'Saturation Data'!$C:$C,0))*INDEX('UEC Data'!P:P,MATCH('Intensity Data'!$B350,'UEC Data'!$C:$C,0))</f>
        <v>0.47484456508507095</v>
      </c>
      <c r="P350" s="7">
        <f>INDEX('Saturation Data'!Q:Q,MATCH('Intensity Data'!$B350,'Saturation Data'!$C:$C,0))*INDEX('UEC Data'!Q:Q,MATCH('Intensity Data'!$B350,'UEC Data'!$C:$C,0))</f>
        <v>0.29010358746203213</v>
      </c>
      <c r="Q350" s="7">
        <f>INDEX('Saturation Data'!R:R,MATCH('Intensity Data'!$B350,'Saturation Data'!$C:$C,0))*INDEX('UEC Data'!R:R,MATCH('Intensity Data'!$B350,'UEC Data'!$C:$C,0))</f>
        <v>8.346119549146909E-2</v>
      </c>
      <c r="R350" s="7">
        <f>INDEX('Saturation Data'!S:S,MATCH('Intensity Data'!$B350,'Saturation Data'!$C:$C,0))*INDEX('UEC Data'!S:S,MATCH('Intensity Data'!$B350,'UEC Data'!$C:$C,0))</f>
        <v>8.8429657837817741E-2</v>
      </c>
      <c r="S350" s="7">
        <f>INDEX('Saturation Data'!T:T,MATCH('Intensity Data'!$B350,'Saturation Data'!$C:$C,0))*INDEX('UEC Data'!T:T,MATCH('Intensity Data'!$B350,'UEC Data'!$C:$C,0))</f>
        <v>6.490785995961576E-2</v>
      </c>
      <c r="T350" s="7">
        <f>INDEX('Saturation Data'!U:U,MATCH('Intensity Data'!$B350,'Saturation Data'!$C:$C,0))*INDEX('UEC Data'!U:U,MATCH('Intensity Data'!$B350,'UEC Data'!$C:$C,0))</f>
        <v>5.4010805976660627</v>
      </c>
      <c r="U350" s="7">
        <f>INDEX('Saturation Data'!V:V,MATCH('Intensity Data'!$B350,'Saturation Data'!$C:$C,0))*INDEX('UEC Data'!V:V,MATCH('Intensity Data'!$B350,'UEC Data'!$C:$C,0))</f>
        <v>0.19753969006608063</v>
      </c>
      <c r="V350" t="str">
        <f t="shared" si="73"/>
        <v>Office Equipment</v>
      </c>
    </row>
    <row r="351" spans="1:22" x14ac:dyDescent="0.2">
      <c r="A351" t="str">
        <f t="shared" si="71"/>
        <v/>
      </c>
      <c r="B351" t="str">
        <f t="shared" si="72"/>
        <v>UT2019 CPAOffice Equipment_Laptop</v>
      </c>
      <c r="C351" t="s">
        <v>117</v>
      </c>
      <c r="D351" t="s">
        <v>120</v>
      </c>
      <c r="E351" s="4" t="s">
        <v>100</v>
      </c>
      <c r="F351" s="4" t="s">
        <v>38</v>
      </c>
      <c r="G351" s="4" t="s">
        <v>40</v>
      </c>
      <c r="H351" s="7">
        <f>INDEX('Saturation Data'!I:I,MATCH('Intensity Data'!$B351,'Saturation Data'!$C:$C,0))*INDEX('UEC Data'!I:I,MATCH('Intensity Data'!$B351,'UEC Data'!$C:$C,0))</f>
        <v>0.36241904662649616</v>
      </c>
      <c r="I351" s="7">
        <f>INDEX('Saturation Data'!J:J,MATCH('Intensity Data'!$B351,'Saturation Data'!$C:$C,0))*INDEX('UEC Data'!J:J,MATCH('Intensity Data'!$B351,'UEC Data'!$C:$C,0))</f>
        <v>0.19161289107684371</v>
      </c>
      <c r="J351" s="7">
        <f>INDEX('Saturation Data'!K:K,MATCH('Intensity Data'!$B351,'Saturation Data'!$C:$C,0))*INDEX('UEC Data'!K:K,MATCH('Intensity Data'!$B351,'UEC Data'!$C:$C,0))</f>
        <v>4.6835901558904575E-2</v>
      </c>
      <c r="K351" s="7">
        <f>INDEX('Saturation Data'!L:L,MATCH('Intensity Data'!$B351,'Saturation Data'!$C:$C,0))*INDEX('UEC Data'!L:L,MATCH('Intensity Data'!$B351,'UEC Data'!$C:$C,0))</f>
        <v>1.5869021993719513E-2</v>
      </c>
      <c r="L351" s="7">
        <f>INDEX('Saturation Data'!M:M,MATCH('Intensity Data'!$B351,'Saturation Data'!$C:$C,0))*INDEX('UEC Data'!M:M,MATCH('Intensity Data'!$B351,'UEC Data'!$C:$C,0))</f>
        <v>3.6093646773340093E-2</v>
      </c>
      <c r="M351" s="7">
        <f>INDEX('Saturation Data'!N:N,MATCH('Intensity Data'!$B351,'Saturation Data'!$C:$C,0))*INDEX('UEC Data'!N:N,MATCH('Intensity Data'!$B351,'UEC Data'!$C:$C,0))</f>
        <v>1.5803200435863047E-2</v>
      </c>
      <c r="N351" s="7">
        <f>INDEX('Saturation Data'!O:O,MATCH('Intensity Data'!$B351,'Saturation Data'!$C:$C,0))*INDEX('UEC Data'!O:O,MATCH('Intensity Data'!$B351,'UEC Data'!$C:$C,0))</f>
        <v>3.4426579970939349E-2</v>
      </c>
      <c r="O351" s="7">
        <f>INDEX('Saturation Data'!P:P,MATCH('Intensity Data'!$B351,'Saturation Data'!$C:$C,0))*INDEX('UEC Data'!P:P,MATCH('Intensity Data'!$B351,'UEC Data'!$C:$C,0))</f>
        <v>2.1996476176734902E-2</v>
      </c>
      <c r="P351" s="7">
        <f>INDEX('Saturation Data'!Q:Q,MATCH('Intensity Data'!$B351,'Saturation Data'!$C:$C,0))*INDEX('UEC Data'!Q:Q,MATCH('Intensity Data'!$B351,'UEC Data'!$C:$C,0))</f>
        <v>1.7918162755007867E-2</v>
      </c>
      <c r="Q351" s="7">
        <f>INDEX('Saturation Data'!R:R,MATCH('Intensity Data'!$B351,'Saturation Data'!$C:$C,0))*INDEX('UEC Data'!R:R,MATCH('Intensity Data'!$B351,'UEC Data'!$C:$C,0))</f>
        <v>1.2887390480300376E-2</v>
      </c>
      <c r="R351" s="7">
        <f>INDEX('Saturation Data'!S:S,MATCH('Intensity Data'!$B351,'Saturation Data'!$C:$C,0))*INDEX('UEC Data'!S:S,MATCH('Intensity Data'!$B351,'UEC Data'!$C:$C,0))</f>
        <v>1.0923663615259838E-2</v>
      </c>
      <c r="S351" s="7">
        <f>INDEX('Saturation Data'!T:T,MATCH('Intensity Data'!$B351,'Saturation Data'!$C:$C,0))*INDEX('UEC Data'!T:T,MATCH('Intensity Data'!$B351,'UEC Data'!$C:$C,0))</f>
        <v>8.0180297597172399E-3</v>
      </c>
      <c r="T351" s="7">
        <f>INDEX('Saturation Data'!U:U,MATCH('Intensity Data'!$B351,'Saturation Data'!$C:$C,0))*INDEX('UEC Data'!U:U,MATCH('Intensity Data'!$B351,'UEC Data'!$C:$C,0))</f>
        <v>0.33359615456172742</v>
      </c>
      <c r="U351" s="7">
        <f>INDEX('Saturation Data'!V:V,MATCH('Intensity Data'!$B351,'Saturation Data'!$C:$C,0))*INDEX('UEC Data'!V:V,MATCH('Intensity Data'!$B351,'UEC Data'!$C:$C,0))</f>
        <v>3.0502452142556567E-2</v>
      </c>
      <c r="V351" t="str">
        <f t="shared" si="73"/>
        <v>Office Equipment</v>
      </c>
    </row>
    <row r="352" spans="1:22" x14ac:dyDescent="0.2">
      <c r="A352" t="str">
        <f t="shared" si="71"/>
        <v/>
      </c>
      <c r="B352" t="str">
        <f t="shared" si="72"/>
        <v>UT2019 CPAOffice Equipment_Server</v>
      </c>
      <c r="C352" t="s">
        <v>117</v>
      </c>
      <c r="D352" t="s">
        <v>120</v>
      </c>
      <c r="E352" s="4" t="s">
        <v>101</v>
      </c>
      <c r="F352" s="4" t="s">
        <v>38</v>
      </c>
      <c r="G352" s="4" t="s">
        <v>41</v>
      </c>
      <c r="H352" s="7">
        <f>INDEX('Saturation Data'!I:I,MATCH('Intensity Data'!$B352,'Saturation Data'!$C:$C,0))*INDEX('UEC Data'!I:I,MATCH('Intensity Data'!$B352,'UEC Data'!$C:$C,0))</f>
        <v>0.23010733119142612</v>
      </c>
      <c r="I352" s="7">
        <f>INDEX('Saturation Data'!J:J,MATCH('Intensity Data'!$B352,'Saturation Data'!$C:$C,0))*INDEX('UEC Data'!J:J,MATCH('Intensity Data'!$B352,'UEC Data'!$C:$C,0))</f>
        <v>0.36497693538446419</v>
      </c>
      <c r="J352" s="7">
        <f>INDEX('Saturation Data'!K:K,MATCH('Intensity Data'!$B352,'Saturation Data'!$C:$C,0))*INDEX('UEC Data'!K:K,MATCH('Intensity Data'!$B352,'UEC Data'!$C:$C,0))</f>
        <v>3.6576608836477849E-2</v>
      </c>
      <c r="K352" s="7">
        <f>INDEX('Saturation Data'!L:L,MATCH('Intensity Data'!$B352,'Saturation Data'!$C:$C,0))*INDEX('UEC Data'!L:L,MATCH('Intensity Data'!$B352,'UEC Data'!$C:$C,0))</f>
        <v>0.12090683423786296</v>
      </c>
      <c r="L352" s="7">
        <f>INDEX('Saturation Data'!M:M,MATCH('Intensity Data'!$B352,'Saturation Data'!$C:$C,0))*INDEX('UEC Data'!M:M,MATCH('Intensity Data'!$B352,'UEC Data'!$C:$C,0))</f>
        <v>0.17187450844447663</v>
      </c>
      <c r="M352" s="7">
        <f>INDEX('Saturation Data'!N:N,MATCH('Intensity Data'!$B352,'Saturation Data'!$C:$C,0))*INDEX('UEC Data'!N:N,MATCH('Intensity Data'!$B352,'UEC Data'!$C:$C,0))</f>
        <v>9.4066669261089544E-2</v>
      </c>
      <c r="N352" s="7">
        <f>INDEX('Saturation Data'!O:O,MATCH('Intensity Data'!$B352,'Saturation Data'!$C:$C,0))*INDEX('UEC Data'!O:O,MATCH('Intensity Data'!$B352,'UEC Data'!$C:$C,0))</f>
        <v>6.557443803988447E-2</v>
      </c>
      <c r="O352" s="7">
        <f>INDEX('Saturation Data'!P:P,MATCH('Intensity Data'!$B352,'Saturation Data'!$C:$C,0))*INDEX('UEC Data'!P:P,MATCH('Intensity Data'!$B352,'UEC Data'!$C:$C,0))</f>
        <v>5.586406648059658E-2</v>
      </c>
      <c r="P352" s="7">
        <f>INDEX('Saturation Data'!Q:Q,MATCH('Intensity Data'!$B352,'Saturation Data'!$C:$C,0))*INDEX('UEC Data'!Q:Q,MATCH('Intensity Data'!$B352,'UEC Data'!$C:$C,0))</f>
        <v>6.8259667638125202E-2</v>
      </c>
      <c r="Q352" s="7">
        <f>INDEX('Saturation Data'!R:R,MATCH('Intensity Data'!$B352,'Saturation Data'!$C:$C,0))*INDEX('UEC Data'!R:R,MATCH('Intensity Data'!$B352,'UEC Data'!$C:$C,0))</f>
        <v>4.9094820877334765E-2</v>
      </c>
      <c r="R352" s="7">
        <f>INDEX('Saturation Data'!S:S,MATCH('Intensity Data'!$B352,'Saturation Data'!$C:$C,0))*INDEX('UEC Data'!S:S,MATCH('Intensity Data'!$B352,'UEC Data'!$C:$C,0))</f>
        <v>9.2591053500773859E-2</v>
      </c>
      <c r="S352" s="7">
        <f>INDEX('Saturation Data'!T:T,MATCH('Intensity Data'!$B352,'Saturation Data'!$C:$C,0))*INDEX('UEC Data'!T:T,MATCH('Intensity Data'!$B352,'UEC Data'!$C:$C,0))</f>
        <v>6.7962347487127081E-2</v>
      </c>
      <c r="T352" s="7">
        <f>INDEX('Saturation Data'!U:U,MATCH('Intensity Data'!$B352,'Saturation Data'!$C:$C,0))*INDEX('UEC Data'!U:U,MATCH('Intensity Data'!$B352,'UEC Data'!$C:$C,0))</f>
        <v>63.542124678424265</v>
      </c>
      <c r="U352" s="7">
        <f>INDEX('Saturation Data'!V:V,MATCH('Intensity Data'!$B352,'Saturation Data'!$C:$C,0))*INDEX('UEC Data'!V:V,MATCH('Intensity Data'!$B352,'UEC Data'!$C:$C,0))</f>
        <v>7.6691879672713653E-2</v>
      </c>
      <c r="V352" t="str">
        <f t="shared" si="73"/>
        <v>Office Equipment</v>
      </c>
    </row>
    <row r="353" spans="1:22" x14ac:dyDescent="0.2">
      <c r="A353" t="str">
        <f t="shared" si="71"/>
        <v/>
      </c>
      <c r="B353" t="str">
        <f t="shared" si="72"/>
        <v>UT2019 CPAOffice Equipment_Monitor</v>
      </c>
      <c r="C353" t="s">
        <v>117</v>
      </c>
      <c r="D353" t="s">
        <v>120</v>
      </c>
      <c r="E353" s="4" t="s">
        <v>102</v>
      </c>
      <c r="F353" s="4" t="s">
        <v>38</v>
      </c>
      <c r="G353" s="4" t="s">
        <v>42</v>
      </c>
      <c r="H353" s="7">
        <f>INDEX('Saturation Data'!I:I,MATCH('Intensity Data'!$B353,'Saturation Data'!$C:$C,0))*INDEX('UEC Data'!I:I,MATCH('Intensity Data'!$B353,'UEC Data'!$C:$C,0))</f>
        <v>0.41419319614456707</v>
      </c>
      <c r="I353" s="7">
        <f>INDEX('Saturation Data'!J:J,MATCH('Intensity Data'!$B353,'Saturation Data'!$C:$C,0))*INDEX('UEC Data'!J:J,MATCH('Intensity Data'!$B353,'UEC Data'!$C:$C,0))</f>
        <v>0.21898616123067852</v>
      </c>
      <c r="J353" s="7">
        <f>INDEX('Saturation Data'!K:K,MATCH('Intensity Data'!$B353,'Saturation Data'!$C:$C,0))*INDEX('UEC Data'!K:K,MATCH('Intensity Data'!$B353,'UEC Data'!$C:$C,0))</f>
        <v>5.3526744638748076E-2</v>
      </c>
      <c r="K353" s="7">
        <f>INDEX('Saturation Data'!L:L,MATCH('Intensity Data'!$B353,'Saturation Data'!$C:$C,0))*INDEX('UEC Data'!L:L,MATCH('Intensity Data'!$B353,'UEC Data'!$C:$C,0))</f>
        <v>1.8136025135679443E-2</v>
      </c>
      <c r="L353" s="7">
        <f>INDEX('Saturation Data'!M:M,MATCH('Intensity Data'!$B353,'Saturation Data'!$C:$C,0))*INDEX('UEC Data'!M:M,MATCH('Intensity Data'!$B353,'UEC Data'!$C:$C,0))</f>
        <v>5.1562352533342994E-2</v>
      </c>
      <c r="M353" s="7">
        <f>INDEX('Saturation Data'!N:N,MATCH('Intensity Data'!$B353,'Saturation Data'!$C:$C,0))*INDEX('UEC Data'!N:N,MATCH('Intensity Data'!$B353,'UEC Data'!$C:$C,0))</f>
        <v>2.8220000778326863E-2</v>
      </c>
      <c r="N353" s="7">
        <f>INDEX('Saturation Data'!O:O,MATCH('Intensity Data'!$B353,'Saturation Data'!$C:$C,0))*INDEX('UEC Data'!O:O,MATCH('Intensity Data'!$B353,'UEC Data'!$C:$C,0))</f>
        <v>9.8361657059826704E-2</v>
      </c>
      <c r="O353" s="7">
        <f>INDEX('Saturation Data'!P:P,MATCH('Intensity Data'!$B353,'Saturation Data'!$C:$C,0))*INDEX('UEC Data'!P:P,MATCH('Intensity Data'!$B353,'UEC Data'!$C:$C,0))</f>
        <v>8.3796099720894857E-2</v>
      </c>
      <c r="P353" s="7">
        <f>INDEX('Saturation Data'!Q:Q,MATCH('Intensity Data'!$B353,'Saturation Data'!$C:$C,0))*INDEX('UEC Data'!Q:Q,MATCH('Intensity Data'!$B353,'UEC Data'!$C:$C,0))</f>
        <v>5.1194750728593898E-2</v>
      </c>
      <c r="Q353" s="7">
        <f>INDEX('Saturation Data'!R:R,MATCH('Intensity Data'!$B353,'Saturation Data'!$C:$C,0))*INDEX('UEC Data'!R:R,MATCH('Intensity Data'!$B353,'UEC Data'!$C:$C,0))</f>
        <v>1.4728446263200428E-2</v>
      </c>
      <c r="R353" s="7">
        <f>INDEX('Saturation Data'!S:S,MATCH('Intensity Data'!$B353,'Saturation Data'!$C:$C,0))*INDEX('UEC Data'!S:S,MATCH('Intensity Data'!$B353,'UEC Data'!$C:$C,0))</f>
        <v>1.560523373608548E-2</v>
      </c>
      <c r="S353" s="7">
        <f>INDEX('Saturation Data'!T:T,MATCH('Intensity Data'!$B353,'Saturation Data'!$C:$C,0))*INDEX('UEC Data'!T:T,MATCH('Intensity Data'!$B353,'UEC Data'!$C:$C,0))</f>
        <v>1.1454328228167485E-2</v>
      </c>
      <c r="T353" s="7">
        <f>INDEX('Saturation Data'!U:U,MATCH('Intensity Data'!$B353,'Saturation Data'!$C:$C,0))*INDEX('UEC Data'!U:U,MATCH('Intensity Data'!$B353,'UEC Data'!$C:$C,0))</f>
        <v>0.95313187017636392</v>
      </c>
      <c r="U353" s="7">
        <f>INDEX('Saturation Data'!V:V,MATCH('Intensity Data'!$B353,'Saturation Data'!$C:$C,0))*INDEX('UEC Data'!V:V,MATCH('Intensity Data'!$B353,'UEC Data'!$C:$C,0))</f>
        <v>3.4859945305778933E-2</v>
      </c>
      <c r="V353" t="str">
        <f t="shared" si="73"/>
        <v>Office Equipment</v>
      </c>
    </row>
    <row r="354" spans="1:22" x14ac:dyDescent="0.2">
      <c r="A354" t="str">
        <f t="shared" si="71"/>
        <v/>
      </c>
      <c r="B354" t="str">
        <f t="shared" si="72"/>
        <v>UT2019 CPAOffice Equipment_Printer/Copier/Fax</v>
      </c>
      <c r="C354" t="s">
        <v>117</v>
      </c>
      <c r="D354" t="s">
        <v>120</v>
      </c>
      <c r="E354" s="4" t="s">
        <v>103</v>
      </c>
      <c r="F354" s="4" t="s">
        <v>38</v>
      </c>
      <c r="G354" s="4" t="s">
        <v>43</v>
      </c>
      <c r="H354" s="7">
        <f>INDEX('Saturation Data'!I:I,MATCH('Intensity Data'!$B354,'Saturation Data'!$C:$C,0))*INDEX('UEC Data'!I:I,MATCH('Intensity Data'!$B354,'UEC Data'!$C:$C,0))</f>
        <v>0.21415626542022179</v>
      </c>
      <c r="I354" s="7">
        <f>INDEX('Saturation Data'!J:J,MATCH('Intensity Data'!$B354,'Saturation Data'!$C:$C,0))*INDEX('UEC Data'!J:J,MATCH('Intensity Data'!$B354,'UEC Data'!$C:$C,0))</f>
        <v>0.16983834683092186</v>
      </c>
      <c r="J354" s="7">
        <f>INDEX('Saturation Data'!K:K,MATCH('Intensity Data'!$B354,'Saturation Data'!$C:$C,0))*INDEX('UEC Data'!K:K,MATCH('Intensity Data'!$B354,'UEC Data'!$C:$C,0))</f>
        <v>4.1513553959739019E-2</v>
      </c>
      <c r="K354" s="7">
        <f>INDEX('Saturation Data'!L:L,MATCH('Intensity Data'!$B354,'Saturation Data'!$C:$C,0))*INDEX('UEC Data'!L:L,MATCH('Intensity Data'!$B354,'UEC Data'!$C:$C,0))</f>
        <v>1.1252555905149413E-2</v>
      </c>
      <c r="L354" s="7">
        <f>INDEX('Saturation Data'!M:M,MATCH('Intensity Data'!$B354,'Saturation Data'!$C:$C,0))*INDEX('UEC Data'!M:M,MATCH('Intensity Data'!$B354,'UEC Data'!$C:$C,0))</f>
        <v>6.3984059367121926E-2</v>
      </c>
      <c r="M354" s="7">
        <f>INDEX('Saturation Data'!N:N,MATCH('Intensity Data'!$B354,'Saturation Data'!$C:$C,0))*INDEX('UEC Data'!N:N,MATCH('Intensity Data'!$B354,'UEC Data'!$C:$C,0))</f>
        <v>1.7509191458759329E-2</v>
      </c>
      <c r="N354" s="7">
        <f>INDEX('Saturation Data'!O:O,MATCH('Intensity Data'!$B354,'Saturation Data'!$C:$C,0))*INDEX('UEC Data'!O:O,MATCH('Intensity Data'!$B354,'UEC Data'!$C:$C,0))</f>
        <v>6.1028810707334138E-2</v>
      </c>
      <c r="O354" s="7">
        <f>INDEX('Saturation Data'!P:P,MATCH('Intensity Data'!$B354,'Saturation Data'!$C:$C,0))*INDEX('UEC Data'!P:P,MATCH('Intensity Data'!$B354,'UEC Data'!$C:$C,0))</f>
        <v>6.498945397962469E-2</v>
      </c>
      <c r="P354" s="7">
        <f>INDEX('Saturation Data'!Q:Q,MATCH('Intensity Data'!$B354,'Saturation Data'!$C:$C,0))*INDEX('UEC Data'!Q:Q,MATCH('Intensity Data'!$B354,'UEC Data'!$C:$C,0))</f>
        <v>3.1763949945700705E-2</v>
      </c>
      <c r="Q354" s="7">
        <f>INDEX('Saturation Data'!R:R,MATCH('Intensity Data'!$B354,'Saturation Data'!$C:$C,0))*INDEX('UEC Data'!R:R,MATCH('Intensity Data'!$B354,'UEC Data'!$C:$C,0))</f>
        <v>9.1383124875914455E-3</v>
      </c>
      <c r="R354" s="7">
        <f>INDEX('Saturation Data'!S:S,MATCH('Intensity Data'!$B354,'Saturation Data'!$C:$C,0))*INDEX('UEC Data'!S:S,MATCH('Intensity Data'!$B354,'UEC Data'!$C:$C,0))</f>
        <v>9.68231813280661E-3</v>
      </c>
      <c r="S354" s="7">
        <f>INDEX('Saturation Data'!T:T,MATCH('Intensity Data'!$B354,'Saturation Data'!$C:$C,0))*INDEX('UEC Data'!T:T,MATCH('Intensity Data'!$B354,'UEC Data'!$C:$C,0))</f>
        <v>7.1068752816082232E-3</v>
      </c>
      <c r="T354" s="7">
        <f>INDEX('Saturation Data'!U:U,MATCH('Intensity Data'!$B354,'Saturation Data'!$C:$C,0))*INDEX('UEC Data'!U:U,MATCH('Intensity Data'!$B354,'UEC Data'!$C:$C,0))</f>
        <v>0.59137377533951818</v>
      </c>
      <c r="U354" s="7">
        <f>INDEX('Saturation Data'!V:V,MATCH('Intensity Data'!$B354,'Saturation Data'!$C:$C,0))*INDEX('UEC Data'!V:V,MATCH('Intensity Data'!$B354,'UEC Data'!$C:$C,0))</f>
        <v>2.1628966682011197E-2</v>
      </c>
      <c r="V354" t="str">
        <f t="shared" si="73"/>
        <v>Office Equipment</v>
      </c>
    </row>
    <row r="355" spans="1:22" x14ac:dyDescent="0.2">
      <c r="A355" t="str">
        <f t="shared" si="71"/>
        <v/>
      </c>
      <c r="B355" t="str">
        <f t="shared" si="72"/>
        <v>UT2019 CPAOffice Equipment_POS Terminal</v>
      </c>
      <c r="C355" t="s">
        <v>117</v>
      </c>
      <c r="D355" t="s">
        <v>120</v>
      </c>
      <c r="E355" s="4" t="s">
        <v>104</v>
      </c>
      <c r="F355" s="4" t="s">
        <v>38</v>
      </c>
      <c r="G355" s="4" t="s">
        <v>44</v>
      </c>
      <c r="H355" s="7">
        <f>INDEX('Saturation Data'!I:I,MATCH('Intensity Data'!$B355,'Saturation Data'!$C:$C,0))*INDEX('UEC Data'!I:I,MATCH('Intensity Data'!$B355,'UEC Data'!$C:$C,0))</f>
        <v>1.2291566607808682E-2</v>
      </c>
      <c r="I355" s="7">
        <f>INDEX('Saturation Data'!J:J,MATCH('Intensity Data'!$B355,'Saturation Data'!$C:$C,0))*INDEX('UEC Data'!J:J,MATCH('Intensity Data'!$B355,'UEC Data'!$C:$C,0))</f>
        <v>1.9495851298453465E-2</v>
      </c>
      <c r="J355" s="7">
        <f>INDEX('Saturation Data'!K:K,MATCH('Intensity Data'!$B355,'Saturation Data'!$C:$C,0))*INDEX('UEC Data'!K:K,MATCH('Intensity Data'!$B355,'UEC Data'!$C:$C,0))</f>
        <v>7.1480506902994838E-3</v>
      </c>
      <c r="K355" s="7">
        <f>INDEX('Saturation Data'!L:L,MATCH('Intensity Data'!$B355,'Saturation Data'!$C:$C,0))*INDEX('UEC Data'!L:L,MATCH('Intensity Data'!$B355,'UEC Data'!$C:$C,0))</f>
        <v>3.229220031102923E-2</v>
      </c>
      <c r="L355" s="7">
        <f>INDEX('Saturation Data'!M:M,MATCH('Intensity Data'!$B355,'Saturation Data'!$C:$C,0))*INDEX('UEC Data'!M:M,MATCH('Intensity Data'!$B355,'UEC Data'!$C:$C,0))</f>
        <v>9.1809633260757931E-2</v>
      </c>
      <c r="M355" s="7">
        <f>INDEX('Saturation Data'!N:N,MATCH('Intensity Data'!$B355,'Saturation Data'!$C:$C,0))*INDEX('UEC Data'!N:N,MATCH('Intensity Data'!$B355,'UEC Data'!$C:$C,0))</f>
        <v>6.280909895454001E-2</v>
      </c>
      <c r="N355" s="7">
        <f>INDEX('Saturation Data'!O:O,MATCH('Intensity Data'!$B355,'Saturation Data'!$C:$C,0))*INDEX('UEC Data'!O:O,MATCH('Intensity Data'!$B355,'UEC Data'!$C:$C,0))</f>
        <v>4.3784598732881194E-2</v>
      </c>
      <c r="O355" s="7">
        <f>INDEX('Saturation Data'!P:P,MATCH('Intensity Data'!$B355,'Saturation Data'!$C:$C,0))*INDEX('UEC Data'!P:P,MATCH('Intensity Data'!$B355,'UEC Data'!$C:$C,0))</f>
        <v>1.8650451361490836E-2</v>
      </c>
      <c r="P355" s="7">
        <f>INDEX('Saturation Data'!Q:Q,MATCH('Intensity Data'!$B355,'Saturation Data'!$C:$C,0))*INDEX('UEC Data'!Q:Q,MATCH('Intensity Data'!$B355,'UEC Data'!$C:$C,0))</f>
        <v>3.2815835217028686E-3</v>
      </c>
      <c r="Q355" s="7">
        <f>INDEX('Saturation Data'!R:R,MATCH('Intensity Data'!$B355,'Saturation Data'!$C:$C,0))*INDEX('UEC Data'!R:R,MATCH('Intensity Data'!$B355,'UEC Data'!$C:$C,0))</f>
        <v>7.605196877406465E-3</v>
      </c>
      <c r="R355" s="7">
        <f>INDEX('Saturation Data'!S:S,MATCH('Intensity Data'!$B355,'Saturation Data'!$C:$C,0))*INDEX('UEC Data'!S:S,MATCH('Intensity Data'!$B355,'UEC Data'!$C:$C,0))</f>
        <v>2.1395208930888088E-2</v>
      </c>
      <c r="S355" s="7">
        <f>INDEX('Saturation Data'!T:T,MATCH('Intensity Data'!$B355,'Saturation Data'!$C:$C,0))*INDEX('UEC Data'!T:T,MATCH('Intensity Data'!$B355,'UEC Data'!$C:$C,0))</f>
        <v>1.5704202176601737E-2</v>
      </c>
      <c r="T355" s="7">
        <f>INDEX('Saturation Data'!U:U,MATCH('Intensity Data'!$B355,'Saturation Data'!$C:$C,0))*INDEX('UEC Data'!U:U,MATCH('Intensity Data'!$B355,'UEC Data'!$C:$C,0))</f>
        <v>6.7884169864783267E-2</v>
      </c>
      <c r="U355" s="7">
        <f>INDEX('Saturation Data'!V:V,MATCH('Intensity Data'!$B355,'Saturation Data'!$C:$C,0))*INDEX('UEC Data'!V:V,MATCH('Intensity Data'!$B355,'UEC Data'!$C:$C,0))</f>
        <v>8.6898096992794483E-3</v>
      </c>
      <c r="V355" t="str">
        <f t="shared" si="73"/>
        <v>Office Equipment</v>
      </c>
    </row>
    <row r="356" spans="1:22" x14ac:dyDescent="0.2">
      <c r="A356" t="str">
        <f t="shared" si="71"/>
        <v/>
      </c>
      <c r="B356" t="str">
        <f t="shared" si="72"/>
        <v>UT2019 CPAMiscellaneous_Non-HVAC Motors</v>
      </c>
      <c r="C356" t="s">
        <v>117</v>
      </c>
      <c r="D356" t="s">
        <v>120</v>
      </c>
      <c r="E356" s="4" t="s">
        <v>105</v>
      </c>
      <c r="F356" s="4" t="s">
        <v>45</v>
      </c>
      <c r="G356" s="4" t="s">
        <v>46</v>
      </c>
      <c r="H356" s="7">
        <f>INDEX('Saturation Data'!I:I,MATCH('Intensity Data'!$B356,'Saturation Data'!$C:$C,0))*INDEX('UEC Data'!I:I,MATCH('Intensity Data'!$B356,'UEC Data'!$C:$C,0))</f>
        <v>0.28464629988000373</v>
      </c>
      <c r="I356" s="7">
        <f>INDEX('Saturation Data'!J:J,MATCH('Intensity Data'!$B356,'Saturation Data'!$C:$C,0))*INDEX('UEC Data'!J:J,MATCH('Intensity Data'!$B356,'UEC Data'!$C:$C,0))</f>
        <v>5.2112725944250364E-2</v>
      </c>
      <c r="J356" s="7">
        <f>INDEX('Saturation Data'!K:K,MATCH('Intensity Data'!$B356,'Saturation Data'!$C:$C,0))*INDEX('UEC Data'!K:K,MATCH('Intensity Data'!$B356,'UEC Data'!$C:$C,0))</f>
        <v>7.0626637217901175E-2</v>
      </c>
      <c r="K356" s="7">
        <f>INDEX('Saturation Data'!L:L,MATCH('Intensity Data'!$B356,'Saturation Data'!$C:$C,0))*INDEX('UEC Data'!L:L,MATCH('Intensity Data'!$B356,'UEC Data'!$C:$C,0))</f>
        <v>2.6698645484336182E-2</v>
      </c>
      <c r="L356" s="7">
        <f>INDEX('Saturation Data'!M:M,MATCH('Intensity Data'!$B356,'Saturation Data'!$C:$C,0))*INDEX('UEC Data'!M:M,MATCH('Intensity Data'!$B356,'UEC Data'!$C:$C,0))</f>
        <v>0.10339625691991135</v>
      </c>
      <c r="M356" s="7">
        <f>INDEX('Saturation Data'!N:N,MATCH('Intensity Data'!$B356,'Saturation Data'!$C:$C,0))*INDEX('UEC Data'!N:N,MATCH('Intensity Data'!$B356,'UEC Data'!$C:$C,0))</f>
        <v>5.1408216239916808E-2</v>
      </c>
      <c r="N356" s="7">
        <f>INDEX('Saturation Data'!O:O,MATCH('Intensity Data'!$B356,'Saturation Data'!$C:$C,0))*INDEX('UEC Data'!O:O,MATCH('Intensity Data'!$B356,'UEC Data'!$C:$C,0))</f>
        <v>0.38923029065109743</v>
      </c>
      <c r="O356" s="7">
        <f>INDEX('Saturation Data'!P:P,MATCH('Intensity Data'!$B356,'Saturation Data'!$C:$C,0))*INDEX('UEC Data'!P:P,MATCH('Intensity Data'!$B356,'UEC Data'!$C:$C,0))</f>
        <v>6.7309539642830887E-2</v>
      </c>
      <c r="P356" s="7">
        <f>INDEX('Saturation Data'!Q:Q,MATCH('Intensity Data'!$B356,'Saturation Data'!$C:$C,0))*INDEX('UEC Data'!Q:Q,MATCH('Intensity Data'!$B356,'UEC Data'!$C:$C,0))</f>
        <v>2.0134625032331627E-2</v>
      </c>
      <c r="Q356" s="7">
        <f>INDEX('Saturation Data'!R:R,MATCH('Intensity Data'!$B356,'Saturation Data'!$C:$C,0))*INDEX('UEC Data'!R:R,MATCH('Intensity Data'!$B356,'UEC Data'!$C:$C,0))</f>
        <v>0.1094794526449437</v>
      </c>
      <c r="R356" s="7">
        <f>INDEX('Saturation Data'!S:S,MATCH('Intensity Data'!$B356,'Saturation Data'!$C:$C,0))*INDEX('UEC Data'!S:S,MATCH('Intensity Data'!$B356,'UEC Data'!$C:$C,0))</f>
        <v>4.9263035853269764E-2</v>
      </c>
      <c r="S356" s="7">
        <f>INDEX('Saturation Data'!T:T,MATCH('Intensity Data'!$B356,'Saturation Data'!$C:$C,0))*INDEX('UEC Data'!T:T,MATCH('Intensity Data'!$B356,'UEC Data'!$C:$C,0))</f>
        <v>6.2849093644055415E-2</v>
      </c>
      <c r="T356" s="7">
        <f>INDEX('Saturation Data'!U:U,MATCH('Intensity Data'!$B356,'Saturation Data'!$C:$C,0))*INDEX('UEC Data'!U:U,MATCH('Intensity Data'!$B356,'UEC Data'!$C:$C,0))</f>
        <v>4.8173104985421311</v>
      </c>
      <c r="U356" s="7">
        <f>INDEX('Saturation Data'!V:V,MATCH('Intensity Data'!$B356,'Saturation Data'!$C:$C,0))*INDEX('UEC Data'!V:V,MATCH('Intensity Data'!$B356,'UEC Data'!$C:$C,0))</f>
        <v>8.1146146863134205E-2</v>
      </c>
      <c r="V356" t="str">
        <f t="shared" si="73"/>
        <v>Miscellaneous</v>
      </c>
    </row>
    <row r="357" spans="1:22" x14ac:dyDescent="0.2">
      <c r="A357" t="str">
        <f t="shared" si="71"/>
        <v/>
      </c>
      <c r="B357" t="str">
        <f t="shared" si="72"/>
        <v>UT2019 CPAMiscellaneous_Pool Pump</v>
      </c>
      <c r="C357" t="s">
        <v>117</v>
      </c>
      <c r="D357" t="s">
        <v>120</v>
      </c>
      <c r="E357" s="4" t="s">
        <v>106</v>
      </c>
      <c r="F357" s="4" t="s">
        <v>45</v>
      </c>
      <c r="G357" s="4" t="s">
        <v>47</v>
      </c>
      <c r="H357" s="7">
        <f>INDEX('Saturation Data'!I:I,MATCH('Intensity Data'!$B357,'Saturation Data'!$C:$C,0))*INDEX('UEC Data'!I:I,MATCH('Intensity Data'!$B357,'UEC Data'!$C:$C,0))</f>
        <v>0</v>
      </c>
      <c r="I357" s="7">
        <f>INDEX('Saturation Data'!J:J,MATCH('Intensity Data'!$B357,'Saturation Data'!$C:$C,0))*INDEX('UEC Data'!J:J,MATCH('Intensity Data'!$B357,'UEC Data'!$C:$C,0))</f>
        <v>0</v>
      </c>
      <c r="J357" s="7">
        <f>INDEX('Saturation Data'!K:K,MATCH('Intensity Data'!$B357,'Saturation Data'!$C:$C,0))*INDEX('UEC Data'!K:K,MATCH('Intensity Data'!$B357,'UEC Data'!$C:$C,0))</f>
        <v>0</v>
      </c>
      <c r="K357" s="7">
        <f>INDEX('Saturation Data'!L:L,MATCH('Intensity Data'!$B357,'Saturation Data'!$C:$C,0))*INDEX('UEC Data'!L:L,MATCH('Intensity Data'!$B357,'UEC Data'!$C:$C,0))</f>
        <v>0</v>
      </c>
      <c r="L357" s="7">
        <f>INDEX('Saturation Data'!M:M,MATCH('Intensity Data'!$B357,'Saturation Data'!$C:$C,0))*INDEX('UEC Data'!M:M,MATCH('Intensity Data'!$B357,'UEC Data'!$C:$C,0))</f>
        <v>0</v>
      </c>
      <c r="M357" s="7">
        <f>INDEX('Saturation Data'!N:N,MATCH('Intensity Data'!$B357,'Saturation Data'!$C:$C,0))*INDEX('UEC Data'!N:N,MATCH('Intensity Data'!$B357,'UEC Data'!$C:$C,0))</f>
        <v>0</v>
      </c>
      <c r="N357" s="7">
        <f>INDEX('Saturation Data'!O:O,MATCH('Intensity Data'!$B357,'Saturation Data'!$C:$C,0))*INDEX('UEC Data'!O:O,MATCH('Intensity Data'!$B357,'UEC Data'!$C:$C,0))</f>
        <v>0</v>
      </c>
      <c r="O357" s="7">
        <f>INDEX('Saturation Data'!P:P,MATCH('Intensity Data'!$B357,'Saturation Data'!$C:$C,0))*INDEX('UEC Data'!P:P,MATCH('Intensity Data'!$B357,'UEC Data'!$C:$C,0))</f>
        <v>1.036279546754143E-2</v>
      </c>
      <c r="P357" s="7">
        <f>INDEX('Saturation Data'!Q:Q,MATCH('Intensity Data'!$B357,'Saturation Data'!$C:$C,0))*INDEX('UEC Data'!Q:Q,MATCH('Intensity Data'!$B357,'UEC Data'!$C:$C,0))</f>
        <v>8.380852959013256E-4</v>
      </c>
      <c r="Q357" s="7">
        <f>INDEX('Saturation Data'!R:R,MATCH('Intensity Data'!$B357,'Saturation Data'!$C:$C,0))*INDEX('UEC Data'!R:R,MATCH('Intensity Data'!$B357,'UEC Data'!$C:$C,0))</f>
        <v>9.2042013303696366E-3</v>
      </c>
      <c r="R357" s="7">
        <f>INDEX('Saturation Data'!S:S,MATCH('Intensity Data'!$B357,'Saturation Data'!$C:$C,0))*INDEX('UEC Data'!S:S,MATCH('Intensity Data'!$B357,'UEC Data'!$C:$C,0))</f>
        <v>0</v>
      </c>
      <c r="S357" s="7">
        <f>INDEX('Saturation Data'!T:T,MATCH('Intensity Data'!$B357,'Saturation Data'!$C:$C,0))*INDEX('UEC Data'!T:T,MATCH('Intensity Data'!$B357,'UEC Data'!$C:$C,0))</f>
        <v>0</v>
      </c>
      <c r="T357" s="7">
        <f>INDEX('Saturation Data'!U:U,MATCH('Intensity Data'!$B357,'Saturation Data'!$C:$C,0))*INDEX('UEC Data'!U:U,MATCH('Intensity Data'!$B357,'UEC Data'!$C:$C,0))</f>
        <v>0</v>
      </c>
      <c r="U357" s="7">
        <f>INDEX('Saturation Data'!V:V,MATCH('Intensity Data'!$B357,'Saturation Data'!$C:$C,0))*INDEX('UEC Data'!V:V,MATCH('Intensity Data'!$B357,'UEC Data'!$C:$C,0))</f>
        <v>4.1036341036599359E-4</v>
      </c>
      <c r="V357" t="str">
        <f t="shared" si="73"/>
        <v>Miscellaneous</v>
      </c>
    </row>
    <row r="358" spans="1:22" x14ac:dyDescent="0.2">
      <c r="A358" t="str">
        <f t="shared" si="71"/>
        <v/>
      </c>
      <c r="B358" t="str">
        <f t="shared" si="72"/>
        <v>UT2019 CPAMiscellaneous_Pool Heater</v>
      </c>
      <c r="C358" t="s">
        <v>117</v>
      </c>
      <c r="D358" t="s">
        <v>120</v>
      </c>
      <c r="E358" s="4" t="s">
        <v>107</v>
      </c>
      <c r="F358" s="4" t="s">
        <v>45</v>
      </c>
      <c r="G358" s="4" t="s">
        <v>48</v>
      </c>
      <c r="H358" s="7">
        <f>INDEX('Saturation Data'!I:I,MATCH('Intensity Data'!$B358,'Saturation Data'!$C:$C,0))*INDEX('UEC Data'!I:I,MATCH('Intensity Data'!$B358,'UEC Data'!$C:$C,0))</f>
        <v>0</v>
      </c>
      <c r="I358" s="7">
        <f>INDEX('Saturation Data'!J:J,MATCH('Intensity Data'!$B358,'Saturation Data'!$C:$C,0))*INDEX('UEC Data'!J:J,MATCH('Intensity Data'!$B358,'UEC Data'!$C:$C,0))</f>
        <v>0</v>
      </c>
      <c r="J358" s="7">
        <f>INDEX('Saturation Data'!K:K,MATCH('Intensity Data'!$B358,'Saturation Data'!$C:$C,0))*INDEX('UEC Data'!K:K,MATCH('Intensity Data'!$B358,'UEC Data'!$C:$C,0))</f>
        <v>0</v>
      </c>
      <c r="K358" s="7">
        <f>INDEX('Saturation Data'!L:L,MATCH('Intensity Data'!$B358,'Saturation Data'!$C:$C,0))*INDEX('UEC Data'!L:L,MATCH('Intensity Data'!$B358,'UEC Data'!$C:$C,0))</f>
        <v>0</v>
      </c>
      <c r="L358" s="7">
        <f>INDEX('Saturation Data'!M:M,MATCH('Intensity Data'!$B358,'Saturation Data'!$C:$C,0))*INDEX('UEC Data'!M:M,MATCH('Intensity Data'!$B358,'UEC Data'!$C:$C,0))</f>
        <v>0</v>
      </c>
      <c r="M358" s="7">
        <f>INDEX('Saturation Data'!N:N,MATCH('Intensity Data'!$B358,'Saturation Data'!$C:$C,0))*INDEX('UEC Data'!N:N,MATCH('Intensity Data'!$B358,'UEC Data'!$C:$C,0))</f>
        <v>0</v>
      </c>
      <c r="N358" s="7">
        <f>INDEX('Saturation Data'!O:O,MATCH('Intensity Data'!$B358,'Saturation Data'!$C:$C,0))*INDEX('UEC Data'!O:O,MATCH('Intensity Data'!$B358,'UEC Data'!$C:$C,0))</f>
        <v>0</v>
      </c>
      <c r="O358" s="7">
        <f>INDEX('Saturation Data'!P:P,MATCH('Intensity Data'!$B358,'Saturation Data'!$C:$C,0))*INDEX('UEC Data'!P:P,MATCH('Intensity Data'!$B358,'UEC Data'!$C:$C,0))</f>
        <v>5.3845822171667774E-3</v>
      </c>
      <c r="P358" s="7">
        <f>INDEX('Saturation Data'!Q:Q,MATCH('Intensity Data'!$B358,'Saturation Data'!$C:$C,0))*INDEX('UEC Data'!Q:Q,MATCH('Intensity Data'!$B358,'UEC Data'!$C:$C,0))</f>
        <v>9.0523479937917913E-5</v>
      </c>
      <c r="Q358" s="7">
        <f>INDEX('Saturation Data'!R:R,MATCH('Intensity Data'!$B358,'Saturation Data'!$C:$C,0))*INDEX('UEC Data'!R:R,MATCH('Intensity Data'!$B358,'UEC Data'!$C:$C,0))</f>
        <v>4.2382888096846004E-3</v>
      </c>
      <c r="R358" s="7">
        <f>INDEX('Saturation Data'!S:S,MATCH('Intensity Data'!$B358,'Saturation Data'!$C:$C,0))*INDEX('UEC Data'!S:S,MATCH('Intensity Data'!$B358,'UEC Data'!$C:$C,0))</f>
        <v>0</v>
      </c>
      <c r="S358" s="7">
        <f>INDEX('Saturation Data'!T:T,MATCH('Intensity Data'!$B358,'Saturation Data'!$C:$C,0))*INDEX('UEC Data'!T:T,MATCH('Intensity Data'!$B358,'UEC Data'!$C:$C,0))</f>
        <v>0</v>
      </c>
      <c r="T358" s="7">
        <f>INDEX('Saturation Data'!U:U,MATCH('Intensity Data'!$B358,'Saturation Data'!$C:$C,0))*INDEX('UEC Data'!U:U,MATCH('Intensity Data'!$B358,'UEC Data'!$C:$C,0))</f>
        <v>0</v>
      </c>
      <c r="U358" s="7">
        <f>INDEX('Saturation Data'!V:V,MATCH('Intensity Data'!$B358,'Saturation Data'!$C:$C,0))*INDEX('UEC Data'!V:V,MATCH('Intensity Data'!$B358,'UEC Data'!$C:$C,0))</f>
        <v>1.3297282792285831E-4</v>
      </c>
      <c r="V358" t="str">
        <f t="shared" si="73"/>
        <v>Miscellaneous</v>
      </c>
    </row>
    <row r="359" spans="1:22" x14ac:dyDescent="0.2">
      <c r="A359" t="str">
        <f t="shared" si="71"/>
        <v/>
      </c>
      <c r="B359" t="str">
        <f t="shared" si="72"/>
        <v>UT2019 CPAMiscellaneous_Clothes Washer</v>
      </c>
      <c r="C359" t="s">
        <v>117</v>
      </c>
      <c r="D359" t="s">
        <v>120</v>
      </c>
      <c r="E359" s="4" t="s">
        <v>108</v>
      </c>
      <c r="F359" s="4" t="s">
        <v>45</v>
      </c>
      <c r="G359" s="4" t="s">
        <v>49</v>
      </c>
      <c r="H359" s="7">
        <f>INDEX('Saturation Data'!I:I,MATCH('Intensity Data'!$B359,'Saturation Data'!$C:$C,0))*INDEX('UEC Data'!I:I,MATCH('Intensity Data'!$B359,'UEC Data'!$C:$C,0))</f>
        <v>0</v>
      </c>
      <c r="I359" s="7">
        <f>INDEX('Saturation Data'!J:J,MATCH('Intensity Data'!$B359,'Saturation Data'!$C:$C,0))*INDEX('UEC Data'!J:J,MATCH('Intensity Data'!$B359,'UEC Data'!$C:$C,0))</f>
        <v>0</v>
      </c>
      <c r="J359" s="7">
        <f>INDEX('Saturation Data'!K:K,MATCH('Intensity Data'!$B359,'Saturation Data'!$C:$C,0))*INDEX('UEC Data'!K:K,MATCH('Intensity Data'!$B359,'UEC Data'!$C:$C,0))</f>
        <v>1.175454606255018E-4</v>
      </c>
      <c r="K359" s="7">
        <f>INDEX('Saturation Data'!L:L,MATCH('Intensity Data'!$B359,'Saturation Data'!$C:$C,0))*INDEX('UEC Data'!L:L,MATCH('Intensity Data'!$B359,'UEC Data'!$C:$C,0))</f>
        <v>0</v>
      </c>
      <c r="L359" s="7">
        <f>INDEX('Saturation Data'!M:M,MATCH('Intensity Data'!$B359,'Saturation Data'!$C:$C,0))*INDEX('UEC Data'!M:M,MATCH('Intensity Data'!$B359,'UEC Data'!$C:$C,0))</f>
        <v>0</v>
      </c>
      <c r="M359" s="7">
        <f>INDEX('Saturation Data'!N:N,MATCH('Intensity Data'!$B359,'Saturation Data'!$C:$C,0))*INDEX('UEC Data'!N:N,MATCH('Intensity Data'!$B359,'UEC Data'!$C:$C,0))</f>
        <v>0</v>
      </c>
      <c r="N359" s="7">
        <f>INDEX('Saturation Data'!O:O,MATCH('Intensity Data'!$B359,'Saturation Data'!$C:$C,0))*INDEX('UEC Data'!O:O,MATCH('Intensity Data'!$B359,'UEC Data'!$C:$C,0))</f>
        <v>1.9754400792976592E-2</v>
      </c>
      <c r="O359" s="7">
        <f>INDEX('Saturation Data'!P:P,MATCH('Intensity Data'!$B359,'Saturation Data'!$C:$C,0))*INDEX('UEC Data'!P:P,MATCH('Intensity Data'!$B359,'UEC Data'!$C:$C,0))</f>
        <v>5.4281222399427673E-4</v>
      </c>
      <c r="P359" s="7">
        <f>INDEX('Saturation Data'!Q:Q,MATCH('Intensity Data'!$B359,'Saturation Data'!$C:$C,0))*INDEX('UEC Data'!Q:Q,MATCH('Intensity Data'!$B359,'UEC Data'!$C:$C,0))</f>
        <v>6.6068951366354703E-4</v>
      </c>
      <c r="Q359" s="7">
        <f>INDEX('Saturation Data'!R:R,MATCH('Intensity Data'!$B359,'Saturation Data'!$C:$C,0))*INDEX('UEC Data'!R:R,MATCH('Intensity Data'!$B359,'UEC Data'!$C:$C,0))</f>
        <v>1.2793415605984949E-2</v>
      </c>
      <c r="R359" s="7">
        <f>INDEX('Saturation Data'!S:S,MATCH('Intensity Data'!$B359,'Saturation Data'!$C:$C,0))*INDEX('UEC Data'!S:S,MATCH('Intensity Data'!$B359,'UEC Data'!$C:$C,0))</f>
        <v>0</v>
      </c>
      <c r="S359" s="7">
        <f>INDEX('Saturation Data'!T:T,MATCH('Intensity Data'!$B359,'Saturation Data'!$C:$C,0))*INDEX('UEC Data'!T:T,MATCH('Intensity Data'!$B359,'UEC Data'!$C:$C,0))</f>
        <v>0</v>
      </c>
      <c r="T359" s="7">
        <f>INDEX('Saturation Data'!U:U,MATCH('Intensity Data'!$B359,'Saturation Data'!$C:$C,0))*INDEX('UEC Data'!U:U,MATCH('Intensity Data'!$B359,'UEC Data'!$C:$C,0))</f>
        <v>0</v>
      </c>
      <c r="U359" s="7">
        <f>INDEX('Saturation Data'!V:V,MATCH('Intensity Data'!$B359,'Saturation Data'!$C:$C,0))*INDEX('UEC Data'!V:V,MATCH('Intensity Data'!$B359,'UEC Data'!$C:$C,0))</f>
        <v>1.941015813158552E-4</v>
      </c>
      <c r="V359" t="str">
        <f t="shared" si="73"/>
        <v>Miscellaneous</v>
      </c>
    </row>
    <row r="360" spans="1:22" x14ac:dyDescent="0.2">
      <c r="A360" t="str">
        <f t="shared" si="71"/>
        <v/>
      </c>
      <c r="B360" t="str">
        <f t="shared" si="72"/>
        <v>UT2019 CPAMiscellaneous_Clothes Dryer</v>
      </c>
      <c r="C360" t="s">
        <v>117</v>
      </c>
      <c r="D360" t="s">
        <v>120</v>
      </c>
      <c r="E360" s="4" t="s">
        <v>109</v>
      </c>
      <c r="F360" s="4" t="s">
        <v>45</v>
      </c>
      <c r="G360" s="4" t="s">
        <v>50</v>
      </c>
      <c r="H360" s="7">
        <f>INDEX('Saturation Data'!I:I,MATCH('Intensity Data'!$B360,'Saturation Data'!$C:$C,0))*INDEX('UEC Data'!I:I,MATCH('Intensity Data'!$B360,'UEC Data'!$C:$C,0))</f>
        <v>0</v>
      </c>
      <c r="I360" s="7">
        <f>INDEX('Saturation Data'!J:J,MATCH('Intensity Data'!$B360,'Saturation Data'!$C:$C,0))*INDEX('UEC Data'!J:J,MATCH('Intensity Data'!$B360,'UEC Data'!$C:$C,0))</f>
        <v>0</v>
      </c>
      <c r="J360" s="7">
        <f>INDEX('Saturation Data'!K:K,MATCH('Intensity Data'!$B360,'Saturation Data'!$C:$C,0))*INDEX('UEC Data'!K:K,MATCH('Intensity Data'!$B360,'UEC Data'!$C:$C,0))</f>
        <v>2.1802263983135221E-4</v>
      </c>
      <c r="K360" s="7">
        <f>INDEX('Saturation Data'!L:L,MATCH('Intensity Data'!$B360,'Saturation Data'!$C:$C,0))*INDEX('UEC Data'!L:L,MATCH('Intensity Data'!$B360,'UEC Data'!$C:$C,0))</f>
        <v>0</v>
      </c>
      <c r="L360" s="7">
        <f>INDEX('Saturation Data'!M:M,MATCH('Intensity Data'!$B360,'Saturation Data'!$C:$C,0))*INDEX('UEC Data'!M:M,MATCH('Intensity Data'!$B360,'UEC Data'!$C:$C,0))</f>
        <v>0</v>
      </c>
      <c r="M360" s="7">
        <f>INDEX('Saturation Data'!N:N,MATCH('Intensity Data'!$B360,'Saturation Data'!$C:$C,0))*INDEX('UEC Data'!N:N,MATCH('Intensity Data'!$B360,'UEC Data'!$C:$C,0))</f>
        <v>0</v>
      </c>
      <c r="N360" s="7">
        <f>INDEX('Saturation Data'!O:O,MATCH('Intensity Data'!$B360,'Saturation Data'!$C:$C,0))*INDEX('UEC Data'!O:O,MATCH('Intensity Data'!$B360,'UEC Data'!$C:$C,0))</f>
        <v>5.9031672134588334E-2</v>
      </c>
      <c r="O360" s="7">
        <f>INDEX('Saturation Data'!P:P,MATCH('Intensity Data'!$B360,'Saturation Data'!$C:$C,0))*INDEX('UEC Data'!P:P,MATCH('Intensity Data'!$B360,'UEC Data'!$C:$C,0))</f>
        <v>1.2920663787045303E-3</v>
      </c>
      <c r="P360" s="7">
        <f>INDEX('Saturation Data'!Q:Q,MATCH('Intensity Data'!$B360,'Saturation Data'!$C:$C,0))*INDEX('UEC Data'!Q:Q,MATCH('Intensity Data'!$B360,'UEC Data'!$C:$C,0))</f>
        <v>1.5726519588776194E-3</v>
      </c>
      <c r="Q360" s="7">
        <f>INDEX('Saturation Data'!R:R,MATCH('Intensity Data'!$B360,'Saturation Data'!$C:$C,0))*INDEX('UEC Data'!R:R,MATCH('Intensity Data'!$B360,'UEC Data'!$C:$C,0))</f>
        <v>1.6114574186496099E-2</v>
      </c>
      <c r="R360" s="7">
        <f>INDEX('Saturation Data'!S:S,MATCH('Intensity Data'!$B360,'Saturation Data'!$C:$C,0))*INDEX('UEC Data'!S:S,MATCH('Intensity Data'!$B360,'UEC Data'!$C:$C,0))</f>
        <v>0</v>
      </c>
      <c r="S360" s="7">
        <f>INDEX('Saturation Data'!T:T,MATCH('Intensity Data'!$B360,'Saturation Data'!$C:$C,0))*INDEX('UEC Data'!T:T,MATCH('Intensity Data'!$B360,'UEC Data'!$C:$C,0))</f>
        <v>0</v>
      </c>
      <c r="T360" s="7">
        <f>INDEX('Saturation Data'!U:U,MATCH('Intensity Data'!$B360,'Saturation Data'!$C:$C,0))*INDEX('UEC Data'!U:U,MATCH('Intensity Data'!$B360,'UEC Data'!$C:$C,0))</f>
        <v>0</v>
      </c>
      <c r="U360" s="7">
        <f>INDEX('Saturation Data'!V:V,MATCH('Intensity Data'!$B360,'Saturation Data'!$C:$C,0))*INDEX('UEC Data'!V:V,MATCH('Intensity Data'!$B360,'UEC Data'!$C:$C,0))</f>
        <v>4.2002157080490808E-4</v>
      </c>
      <c r="V360" t="str">
        <f t="shared" si="73"/>
        <v>Miscellaneous</v>
      </c>
    </row>
    <row r="361" spans="1:22" x14ac:dyDescent="0.2">
      <c r="A361" t="str">
        <f t="shared" si="71"/>
        <v/>
      </c>
      <c r="B361" t="str">
        <f t="shared" si="72"/>
        <v>UT2019 CPAMiscellaneous_Other Miscellaneous</v>
      </c>
      <c r="C361" t="s">
        <v>117</v>
      </c>
      <c r="D361" t="s">
        <v>120</v>
      </c>
      <c r="E361" s="4" t="s">
        <v>110</v>
      </c>
      <c r="F361" s="4" t="s">
        <v>45</v>
      </c>
      <c r="G361" s="4" t="s">
        <v>51</v>
      </c>
      <c r="H361" s="7">
        <f>INDEX('Saturation Data'!I:I,MATCH('Intensity Data'!$B361,'Saturation Data'!$C:$C,0))*INDEX('UEC Data'!I:I,MATCH('Intensity Data'!$B361,'UEC Data'!$C:$C,0))</f>
        <v>1.2872133370408414</v>
      </c>
      <c r="I361" s="7">
        <f>INDEX('Saturation Data'!J:J,MATCH('Intensity Data'!$B361,'Saturation Data'!$C:$C,0))*INDEX('UEC Data'!J:J,MATCH('Intensity Data'!$B361,'UEC Data'!$C:$C,0))</f>
        <v>1.0125540802961925</v>
      </c>
      <c r="J361" s="7">
        <f>INDEX('Saturation Data'!K:K,MATCH('Intensity Data'!$B361,'Saturation Data'!$C:$C,0))*INDEX('UEC Data'!K:K,MATCH('Intensity Data'!$B361,'UEC Data'!$C:$C,0))</f>
        <v>0.6647826983678059</v>
      </c>
      <c r="K361" s="7">
        <f>INDEX('Saturation Data'!L:L,MATCH('Intensity Data'!$B361,'Saturation Data'!$C:$C,0))*INDEX('UEC Data'!L:L,MATCH('Intensity Data'!$B361,'UEC Data'!$C:$C,0))</f>
        <v>0.51875663638218839</v>
      </c>
      <c r="L361" s="7">
        <f>INDEX('Saturation Data'!M:M,MATCH('Intensity Data'!$B361,'Saturation Data'!$C:$C,0))*INDEX('UEC Data'!M:M,MATCH('Intensity Data'!$B361,'UEC Data'!$C:$C,0))</f>
        <v>2.0703411152873148</v>
      </c>
      <c r="M361" s="7">
        <f>INDEX('Saturation Data'!N:N,MATCH('Intensity Data'!$B361,'Saturation Data'!$C:$C,0))*INDEX('UEC Data'!N:N,MATCH('Intensity Data'!$B361,'UEC Data'!$C:$C,0))</f>
        <v>0.47035782376509083</v>
      </c>
      <c r="N361" s="7">
        <f>INDEX('Saturation Data'!O:O,MATCH('Intensity Data'!$B361,'Saturation Data'!$C:$C,0))*INDEX('UEC Data'!O:O,MATCH('Intensity Data'!$B361,'UEC Data'!$C:$C,0))</f>
        <v>4.0870198891427716</v>
      </c>
      <c r="O361" s="7">
        <f>INDEX('Saturation Data'!P:P,MATCH('Intensity Data'!$B361,'Saturation Data'!$C:$C,0))*INDEX('UEC Data'!P:P,MATCH('Intensity Data'!$B361,'UEC Data'!$C:$C,0))</f>
        <v>0.33353778740443857</v>
      </c>
      <c r="P361" s="7">
        <f>INDEX('Saturation Data'!Q:Q,MATCH('Intensity Data'!$B361,'Saturation Data'!$C:$C,0))*INDEX('UEC Data'!Q:Q,MATCH('Intensity Data'!$B361,'UEC Data'!$C:$C,0))</f>
        <v>0.21083207034562298</v>
      </c>
      <c r="Q361" s="7">
        <f>INDEX('Saturation Data'!R:R,MATCH('Intensity Data'!$B361,'Saturation Data'!$C:$C,0))*INDEX('UEC Data'!R:R,MATCH('Intensity Data'!$B361,'UEC Data'!$C:$C,0))</f>
        <v>0.55530826688979495</v>
      </c>
      <c r="R361" s="7">
        <f>INDEX('Saturation Data'!S:S,MATCH('Intensity Data'!$B361,'Saturation Data'!$C:$C,0))*INDEX('UEC Data'!S:S,MATCH('Intensity Data'!$B361,'UEC Data'!$C:$C,0))</f>
        <v>0.34487831475148634</v>
      </c>
      <c r="S361" s="7">
        <f>INDEX('Saturation Data'!T:T,MATCH('Intensity Data'!$B361,'Saturation Data'!$C:$C,0))*INDEX('UEC Data'!T:T,MATCH('Intensity Data'!$B361,'UEC Data'!$C:$C,0))</f>
        <v>0.27839989111571473</v>
      </c>
      <c r="T361" s="7">
        <f>INDEX('Saturation Data'!U:U,MATCH('Intensity Data'!$B361,'Saturation Data'!$C:$C,0))*INDEX('UEC Data'!U:U,MATCH('Intensity Data'!$B361,'UEC Data'!$C:$C,0))</f>
        <v>18.389281199746843</v>
      </c>
      <c r="U361" s="7">
        <f>INDEX('Saturation Data'!V:V,MATCH('Intensity Data'!$B361,'Saturation Data'!$C:$C,0))*INDEX('UEC Data'!V:V,MATCH('Intensity Data'!$B361,'UEC Data'!$C:$C,0))</f>
        <v>0.5259442513092597</v>
      </c>
      <c r="V361" t="str">
        <f t="shared" si="73"/>
        <v>Miscellaneous</v>
      </c>
    </row>
    <row r="362" spans="1:22" x14ac:dyDescent="0.2">
      <c r="A362">
        <f t="shared" si="71"/>
        <v>1</v>
      </c>
      <c r="B362" t="str">
        <f t="shared" si="72"/>
        <v>ID2019 CPACooling_Air-Cooled Chiller</v>
      </c>
      <c r="C362" t="s">
        <v>119</v>
      </c>
      <c r="D362" t="s">
        <v>120</v>
      </c>
      <c r="E362" s="4" t="s">
        <v>66</v>
      </c>
      <c r="F362" s="4" t="s">
        <v>3</v>
      </c>
      <c r="G362" s="4" t="s">
        <v>4</v>
      </c>
      <c r="H362" s="7">
        <f>INDEX('Saturation Data'!I:I,MATCH('Intensity Data'!$B362,'Saturation Data'!$C:$C,0))*INDEX('UEC Data'!I:I,MATCH('Intensity Data'!$B362,'UEC Data'!$C:$C,0))</f>
        <v>0.76425786225528536</v>
      </c>
      <c r="I362" s="7">
        <f>INDEX('Saturation Data'!J:J,MATCH('Intensity Data'!$B362,'Saturation Data'!$C:$C,0))*INDEX('UEC Data'!J:J,MATCH('Intensity Data'!$B362,'UEC Data'!$C:$C,0))</f>
        <v>0</v>
      </c>
      <c r="J362" s="7">
        <f>INDEX('Saturation Data'!K:K,MATCH('Intensity Data'!$B362,'Saturation Data'!$C:$C,0))*INDEX('UEC Data'!K:K,MATCH('Intensity Data'!$B362,'UEC Data'!$C:$C,0))</f>
        <v>5.8069334593521656E-2</v>
      </c>
      <c r="K362" s="7">
        <f>INDEX('Saturation Data'!L:L,MATCH('Intensity Data'!$B362,'Saturation Data'!$C:$C,0))*INDEX('UEC Data'!L:L,MATCH('Intensity Data'!$B362,'UEC Data'!$C:$C,0))</f>
        <v>0</v>
      </c>
      <c r="L362" s="7">
        <f>INDEX('Saturation Data'!M:M,MATCH('Intensity Data'!$B362,'Saturation Data'!$C:$C,0))*INDEX('UEC Data'!M:M,MATCH('Intensity Data'!$B362,'UEC Data'!$C:$C,0))</f>
        <v>0</v>
      </c>
      <c r="M362" s="7">
        <f>INDEX('Saturation Data'!N:N,MATCH('Intensity Data'!$B362,'Saturation Data'!$C:$C,0))*INDEX('UEC Data'!N:N,MATCH('Intensity Data'!$B362,'UEC Data'!$C:$C,0))</f>
        <v>3.6183928355802246E-2</v>
      </c>
      <c r="N362" s="7">
        <f>INDEX('Saturation Data'!O:O,MATCH('Intensity Data'!$B362,'Saturation Data'!$C:$C,0))*INDEX('UEC Data'!O:O,MATCH('Intensity Data'!$B362,'UEC Data'!$C:$C,0))</f>
        <v>1.4174576483609367</v>
      </c>
      <c r="O362" s="7">
        <f>INDEX('Saturation Data'!P:P,MATCH('Intensity Data'!$B362,'Saturation Data'!$C:$C,0))*INDEX('UEC Data'!P:P,MATCH('Intensity Data'!$B362,'UEC Data'!$C:$C,0))</f>
        <v>1.9112816646954254</v>
      </c>
      <c r="P362" s="7">
        <f>INDEX('Saturation Data'!Q:Q,MATCH('Intensity Data'!$B362,'Saturation Data'!$C:$C,0))*INDEX('UEC Data'!Q:Q,MATCH('Intensity Data'!$B362,'UEC Data'!$C:$C,0))</f>
        <v>0.77226565998277852</v>
      </c>
      <c r="Q362" s="7">
        <f>INDEX('Saturation Data'!R:R,MATCH('Intensity Data'!$B362,'Saturation Data'!$C:$C,0))*INDEX('UEC Data'!R:R,MATCH('Intensity Data'!$B362,'UEC Data'!$C:$C,0))</f>
        <v>2.0575749608006465E-2</v>
      </c>
      <c r="R362" s="7">
        <f>INDEX('Saturation Data'!S:S,MATCH('Intensity Data'!$B362,'Saturation Data'!$C:$C,0))*INDEX('UEC Data'!S:S,MATCH('Intensity Data'!$B362,'UEC Data'!$C:$C,0))</f>
        <v>0</v>
      </c>
      <c r="S362" s="7">
        <f>INDEX('Saturation Data'!T:T,MATCH('Intensity Data'!$B362,'Saturation Data'!$C:$C,0))*INDEX('UEC Data'!T:T,MATCH('Intensity Data'!$B362,'UEC Data'!$C:$C,0))</f>
        <v>0.33920975644210605</v>
      </c>
      <c r="T362" s="7">
        <f>INDEX('Saturation Data'!U:U,MATCH('Intensity Data'!$B362,'Saturation Data'!$C:$C,0))*INDEX('UEC Data'!U:U,MATCH('Intensity Data'!$B362,'UEC Data'!$C:$C,0))</f>
        <v>5.3930951175323232</v>
      </c>
      <c r="U362" s="7">
        <f>INDEX('Saturation Data'!V:V,MATCH('Intensity Data'!$B362,'Saturation Data'!$C:$C,0))*INDEX('UEC Data'!V:V,MATCH('Intensity Data'!$B362,'UEC Data'!$C:$C,0))</f>
        <v>0.27885875803885313</v>
      </c>
      <c r="V362" t="str">
        <f t="shared" si="73"/>
        <v>HVAC</v>
      </c>
    </row>
    <row r="363" spans="1:22" x14ac:dyDescent="0.2">
      <c r="A363" t="str">
        <f t="shared" si="71"/>
        <v/>
      </c>
      <c r="B363" t="str">
        <f t="shared" si="72"/>
        <v>ID2019 CPACooling_Water-Cooled Chiller</v>
      </c>
      <c r="C363" t="s">
        <v>119</v>
      </c>
      <c r="D363" t="s">
        <v>120</v>
      </c>
      <c r="E363" s="4" t="s">
        <v>67</v>
      </c>
      <c r="F363" s="4" t="s">
        <v>3</v>
      </c>
      <c r="G363" s="4" t="s">
        <v>5</v>
      </c>
      <c r="H363" s="7">
        <f>INDEX('Saturation Data'!I:I,MATCH('Intensity Data'!$B363,'Saturation Data'!$C:$C,0))*INDEX('UEC Data'!I:I,MATCH('Intensity Data'!$B363,'UEC Data'!$C:$C,0))</f>
        <v>0.48223180795611026</v>
      </c>
      <c r="I363" s="7">
        <f>INDEX('Saturation Data'!J:J,MATCH('Intensity Data'!$B363,'Saturation Data'!$C:$C,0))*INDEX('UEC Data'!J:J,MATCH('Intensity Data'!$B363,'UEC Data'!$C:$C,0))</f>
        <v>0</v>
      </c>
      <c r="J363" s="7">
        <f>INDEX('Saturation Data'!K:K,MATCH('Intensity Data'!$B363,'Saturation Data'!$C:$C,0))*INDEX('UEC Data'!K:K,MATCH('Intensity Data'!$B363,'UEC Data'!$C:$C,0))</f>
        <v>3.640719251125446E-2</v>
      </c>
      <c r="K363" s="7">
        <f>INDEX('Saturation Data'!L:L,MATCH('Intensity Data'!$B363,'Saturation Data'!$C:$C,0))*INDEX('UEC Data'!L:L,MATCH('Intensity Data'!$B363,'UEC Data'!$C:$C,0))</f>
        <v>0</v>
      </c>
      <c r="L363" s="7">
        <f>INDEX('Saturation Data'!M:M,MATCH('Intensity Data'!$B363,'Saturation Data'!$C:$C,0))*INDEX('UEC Data'!M:M,MATCH('Intensity Data'!$B363,'UEC Data'!$C:$C,0))</f>
        <v>0</v>
      </c>
      <c r="M363" s="7">
        <f>INDEX('Saturation Data'!N:N,MATCH('Intensity Data'!$B363,'Saturation Data'!$C:$C,0))*INDEX('UEC Data'!N:N,MATCH('Intensity Data'!$B363,'UEC Data'!$C:$C,0))</f>
        <v>2.2685902200954417E-2</v>
      </c>
      <c r="N363" s="7">
        <f>INDEX('Saturation Data'!O:O,MATCH('Intensity Data'!$B363,'Saturation Data'!$C:$C,0))*INDEX('UEC Data'!O:O,MATCH('Intensity Data'!$B363,'UEC Data'!$C:$C,0))</f>
        <v>6.4576827464584712</v>
      </c>
      <c r="O363" s="7">
        <f>INDEX('Saturation Data'!P:P,MATCH('Intensity Data'!$B363,'Saturation Data'!$C:$C,0))*INDEX('UEC Data'!P:P,MATCH('Intensity Data'!$B363,'UEC Data'!$C:$C,0))</f>
        <v>0</v>
      </c>
      <c r="P363" s="7">
        <f>INDEX('Saturation Data'!Q:Q,MATCH('Intensity Data'!$B363,'Saturation Data'!$C:$C,0))*INDEX('UEC Data'!Q:Q,MATCH('Intensity Data'!$B363,'UEC Data'!$C:$C,0))</f>
        <v>0</v>
      </c>
      <c r="Q363" s="7">
        <f>INDEX('Saturation Data'!R:R,MATCH('Intensity Data'!$B363,'Saturation Data'!$C:$C,0))*INDEX('UEC Data'!R:R,MATCH('Intensity Data'!$B363,'UEC Data'!$C:$C,0))</f>
        <v>9.4053801641370893E-2</v>
      </c>
      <c r="R363" s="7">
        <f>INDEX('Saturation Data'!S:S,MATCH('Intensity Data'!$B363,'Saturation Data'!$C:$C,0))*INDEX('UEC Data'!S:S,MATCH('Intensity Data'!$B363,'UEC Data'!$C:$C,0))</f>
        <v>0</v>
      </c>
      <c r="S363" s="7">
        <f>INDEX('Saturation Data'!T:T,MATCH('Intensity Data'!$B363,'Saturation Data'!$C:$C,0))*INDEX('UEC Data'!T:T,MATCH('Intensity Data'!$B363,'UEC Data'!$C:$C,0))</f>
        <v>3.816378882595859E-2</v>
      </c>
      <c r="T363" s="7">
        <f>INDEX('Saturation Data'!U:U,MATCH('Intensity Data'!$B363,'Saturation Data'!$C:$C,0))*INDEX('UEC Data'!U:U,MATCH('Intensity Data'!$B363,'UEC Data'!$C:$C,0))</f>
        <v>3.4029378531118897</v>
      </c>
      <c r="U363" s="7">
        <f>INDEX('Saturation Data'!V:V,MATCH('Intensity Data'!$B363,'Saturation Data'!$C:$C,0))*INDEX('UEC Data'!V:V,MATCH('Intensity Data'!$B363,'UEC Data'!$C:$C,0))</f>
        <v>0.14695899367558399</v>
      </c>
      <c r="V363" t="str">
        <f t="shared" si="73"/>
        <v>HVAC</v>
      </c>
    </row>
    <row r="364" spans="1:22" x14ac:dyDescent="0.2">
      <c r="A364" t="str">
        <f t="shared" si="71"/>
        <v/>
      </c>
      <c r="B364" t="str">
        <f t="shared" si="72"/>
        <v>ID2019 CPACooling_RTU</v>
      </c>
      <c r="C364" t="s">
        <v>119</v>
      </c>
      <c r="D364" t="s">
        <v>120</v>
      </c>
      <c r="E364" s="4" t="s">
        <v>68</v>
      </c>
      <c r="F364" s="4" t="s">
        <v>3</v>
      </c>
      <c r="G364" s="4" t="s">
        <v>6</v>
      </c>
      <c r="H364" s="7">
        <f>INDEX('Saturation Data'!I:I,MATCH('Intensity Data'!$B364,'Saturation Data'!$C:$C,0))*INDEX('UEC Data'!I:I,MATCH('Intensity Data'!$B364,'UEC Data'!$C:$C,0))</f>
        <v>2.5816894300109636</v>
      </c>
      <c r="I364" s="7">
        <f>INDEX('Saturation Data'!J:J,MATCH('Intensity Data'!$B364,'Saturation Data'!$C:$C,0))*INDEX('UEC Data'!J:J,MATCH('Intensity Data'!$B364,'UEC Data'!$C:$C,0))</f>
        <v>4.096990637769423</v>
      </c>
      <c r="J364" s="7">
        <f>INDEX('Saturation Data'!K:K,MATCH('Intensity Data'!$B364,'Saturation Data'!$C:$C,0))*INDEX('UEC Data'!K:K,MATCH('Intensity Data'!$B364,'UEC Data'!$C:$C,0))</f>
        <v>4.5188896380737749</v>
      </c>
      <c r="K364" s="7">
        <f>INDEX('Saturation Data'!L:L,MATCH('Intensity Data'!$B364,'Saturation Data'!$C:$C,0))*INDEX('UEC Data'!L:L,MATCH('Intensity Data'!$B364,'UEC Data'!$C:$C,0))</f>
        <v>4.1754061740400337</v>
      </c>
      <c r="L364" s="7">
        <f>INDEX('Saturation Data'!M:M,MATCH('Intensity Data'!$B364,'Saturation Data'!$C:$C,0))*INDEX('UEC Data'!M:M,MATCH('Intensity Data'!$B364,'UEC Data'!$C:$C,0))</f>
        <v>5.5885808487625388</v>
      </c>
      <c r="M364" s="7">
        <f>INDEX('Saturation Data'!N:N,MATCH('Intensity Data'!$B364,'Saturation Data'!$C:$C,0))*INDEX('UEC Data'!N:N,MATCH('Intensity Data'!$B364,'UEC Data'!$C:$C,0))</f>
        <v>5.5632175781629636</v>
      </c>
      <c r="N364" s="7">
        <f>INDEX('Saturation Data'!O:O,MATCH('Intensity Data'!$B364,'Saturation Data'!$C:$C,0))*INDEX('UEC Data'!O:O,MATCH('Intensity Data'!$B364,'UEC Data'!$C:$C,0))</f>
        <v>0.89737513297852944</v>
      </c>
      <c r="O364" s="7">
        <f>INDEX('Saturation Data'!P:P,MATCH('Intensity Data'!$B364,'Saturation Data'!$C:$C,0))*INDEX('UEC Data'!P:P,MATCH('Intensity Data'!$B364,'UEC Data'!$C:$C,0))</f>
        <v>1.9730938272755316</v>
      </c>
      <c r="P364" s="7">
        <f>INDEX('Saturation Data'!Q:Q,MATCH('Intensity Data'!$B364,'Saturation Data'!$C:$C,0))*INDEX('UEC Data'!Q:Q,MATCH('Intensity Data'!$B364,'UEC Data'!$C:$C,0))</f>
        <v>0.79724126217247226</v>
      </c>
      <c r="Q364" s="7">
        <f>INDEX('Saturation Data'!R:R,MATCH('Intensity Data'!$B364,'Saturation Data'!$C:$C,0))*INDEX('UEC Data'!R:R,MATCH('Intensity Data'!$B364,'UEC Data'!$C:$C,0))</f>
        <v>0.49284216207292936</v>
      </c>
      <c r="R364" s="7">
        <f>INDEX('Saturation Data'!S:S,MATCH('Intensity Data'!$B364,'Saturation Data'!$C:$C,0))*INDEX('UEC Data'!S:S,MATCH('Intensity Data'!$B364,'UEC Data'!$C:$C,0))</f>
        <v>0.44993689746536281</v>
      </c>
      <c r="S364" s="7">
        <f>INDEX('Saturation Data'!T:T,MATCH('Intensity Data'!$B364,'Saturation Data'!$C:$C,0))*INDEX('UEC Data'!T:T,MATCH('Intensity Data'!$B364,'UEC Data'!$C:$C,0))</f>
        <v>0.47777845173045741</v>
      </c>
      <c r="T364" s="7">
        <f>INDEX('Saturation Data'!U:U,MATCH('Intensity Data'!$B364,'Saturation Data'!$C:$C,0))*INDEX('UEC Data'!U:U,MATCH('Intensity Data'!$B364,'UEC Data'!$C:$C,0))</f>
        <v>18.218061399970427</v>
      </c>
      <c r="U364" s="7">
        <f>INDEX('Saturation Data'!V:V,MATCH('Intensity Data'!$B364,'Saturation Data'!$C:$C,0))*INDEX('UEC Data'!V:V,MATCH('Intensity Data'!$B364,'UEC Data'!$C:$C,0))</f>
        <v>1.8228746185719016</v>
      </c>
      <c r="V364" t="str">
        <f t="shared" si="73"/>
        <v>HVAC</v>
      </c>
    </row>
    <row r="365" spans="1:22" x14ac:dyDescent="0.2">
      <c r="A365" t="str">
        <f t="shared" si="71"/>
        <v/>
      </c>
      <c r="B365" t="str">
        <f t="shared" si="72"/>
        <v>ID2019 CPACooling_PTAC</v>
      </c>
      <c r="C365" t="s">
        <v>119</v>
      </c>
      <c r="D365" t="s">
        <v>120</v>
      </c>
      <c r="E365" s="4" t="s">
        <v>69</v>
      </c>
      <c r="F365" s="4" t="s">
        <v>3</v>
      </c>
      <c r="G365" s="4" t="s">
        <v>7</v>
      </c>
      <c r="H365" s="7">
        <f>INDEX('Saturation Data'!I:I,MATCH('Intensity Data'!$B365,'Saturation Data'!$C:$C,0))*INDEX('UEC Data'!I:I,MATCH('Intensity Data'!$B365,'UEC Data'!$C:$C,0))</f>
        <v>0.14993283397866322</v>
      </c>
      <c r="I365" s="7">
        <f>INDEX('Saturation Data'!J:J,MATCH('Intensity Data'!$B365,'Saturation Data'!$C:$C,0))*INDEX('UEC Data'!J:J,MATCH('Intensity Data'!$B365,'UEC Data'!$C:$C,0))</f>
        <v>0.15876311483978375</v>
      </c>
      <c r="J365" s="7">
        <f>INDEX('Saturation Data'!K:K,MATCH('Intensity Data'!$B365,'Saturation Data'!$C:$C,0))*INDEX('UEC Data'!K:K,MATCH('Intensity Data'!$B365,'UEC Data'!$C:$C,0))</f>
        <v>0.21728429873878433</v>
      </c>
      <c r="K365" s="7">
        <f>INDEX('Saturation Data'!L:L,MATCH('Intensity Data'!$B365,'Saturation Data'!$C:$C,0))*INDEX('UEC Data'!L:L,MATCH('Intensity Data'!$B365,'UEC Data'!$C:$C,0))</f>
        <v>0.15231694277793228</v>
      </c>
      <c r="L365" s="7">
        <f>INDEX('Saturation Data'!M:M,MATCH('Intensity Data'!$B365,'Saturation Data'!$C:$C,0))*INDEX('UEC Data'!M:M,MATCH('Intensity Data'!$B365,'UEC Data'!$C:$C,0))</f>
        <v>0.22473063962866732</v>
      </c>
      <c r="M365" s="7">
        <f>INDEX('Saturation Data'!N:N,MATCH('Intensity Data'!$B365,'Saturation Data'!$C:$C,0))*INDEX('UEC Data'!N:N,MATCH('Intensity Data'!$B365,'UEC Data'!$C:$C,0))</f>
        <v>0.18243158018453484</v>
      </c>
      <c r="N365" s="7">
        <f>INDEX('Saturation Data'!O:O,MATCH('Intensity Data'!$B365,'Saturation Data'!$C:$C,0))*INDEX('UEC Data'!O:O,MATCH('Intensity Data'!$B365,'UEC Data'!$C:$C,0))</f>
        <v>3.4587399065065194E-2</v>
      </c>
      <c r="O365" s="7">
        <f>INDEX('Saturation Data'!P:P,MATCH('Intensity Data'!$B365,'Saturation Data'!$C:$C,0))*INDEX('UEC Data'!P:P,MATCH('Intensity Data'!$B365,'UEC Data'!$C:$C,0))</f>
        <v>0.14070995211586823</v>
      </c>
      <c r="P365" s="7">
        <f>INDEX('Saturation Data'!Q:Q,MATCH('Intensity Data'!$B365,'Saturation Data'!$C:$C,0))*INDEX('UEC Data'!Q:Q,MATCH('Intensity Data'!$B365,'UEC Data'!$C:$C,0))</f>
        <v>5.6854761934956692E-2</v>
      </c>
      <c r="Q365" s="7">
        <f>INDEX('Saturation Data'!R:R,MATCH('Intensity Data'!$B365,'Saturation Data'!$C:$C,0))*INDEX('UEC Data'!R:R,MATCH('Intensity Data'!$B365,'UEC Data'!$C:$C,0))</f>
        <v>1.3309429143145854</v>
      </c>
      <c r="R365" s="7">
        <f>INDEX('Saturation Data'!S:S,MATCH('Intensity Data'!$B365,'Saturation Data'!$C:$C,0))*INDEX('UEC Data'!S:S,MATCH('Intensity Data'!$B365,'UEC Data'!$C:$C,0))</f>
        <v>3.2431527631351674E-2</v>
      </c>
      <c r="S365" s="7">
        <f>INDEX('Saturation Data'!T:T,MATCH('Intensity Data'!$B365,'Saturation Data'!$C:$C,0))*INDEX('UEC Data'!T:T,MATCH('Intensity Data'!$B365,'UEC Data'!$C:$C,0))</f>
        <v>3.1616020520902975E-2</v>
      </c>
      <c r="T365" s="7">
        <f>INDEX('Saturation Data'!U:U,MATCH('Intensity Data'!$B365,'Saturation Data'!$C:$C,0))*INDEX('UEC Data'!U:U,MATCH('Intensity Data'!$B365,'UEC Data'!$C:$C,0))</f>
        <v>1.0580225272422716</v>
      </c>
      <c r="U365" s="7">
        <f>INDEX('Saturation Data'!V:V,MATCH('Intensity Data'!$B365,'Saturation Data'!$C:$C,0))*INDEX('UEC Data'!V:V,MATCH('Intensity Data'!$B365,'UEC Data'!$C:$C,0))</f>
        <v>0.17897022819777475</v>
      </c>
      <c r="V365" t="str">
        <f t="shared" si="73"/>
        <v>HVAC</v>
      </c>
    </row>
    <row r="366" spans="1:22" x14ac:dyDescent="0.2">
      <c r="A366" t="str">
        <f t="shared" si="71"/>
        <v/>
      </c>
      <c r="B366" t="str">
        <f t="shared" si="72"/>
        <v>ID2019 CPACooling_PTHP</v>
      </c>
      <c r="C366" t="s">
        <v>119</v>
      </c>
      <c r="D366" t="s">
        <v>120</v>
      </c>
      <c r="E366" s="4" t="s">
        <v>70</v>
      </c>
      <c r="F366" s="4" t="s">
        <v>3</v>
      </c>
      <c r="G366" s="4" t="s">
        <v>8</v>
      </c>
      <c r="H366" s="7">
        <f>INDEX('Saturation Data'!I:I,MATCH('Intensity Data'!$B366,'Saturation Data'!$C:$C,0))*INDEX('UEC Data'!I:I,MATCH('Intensity Data'!$B366,'UEC Data'!$C:$C,0))</f>
        <v>4.7555965004142615E-2</v>
      </c>
      <c r="I366" s="7">
        <f>INDEX('Saturation Data'!J:J,MATCH('Intensity Data'!$B366,'Saturation Data'!$C:$C,0))*INDEX('UEC Data'!J:J,MATCH('Intensity Data'!$B366,'UEC Data'!$C:$C,0))</f>
        <v>5.0356769314077544E-2</v>
      </c>
      <c r="J366" s="7">
        <f>INDEX('Saturation Data'!K:K,MATCH('Intensity Data'!$B366,'Saturation Data'!$C:$C,0))*INDEX('UEC Data'!K:K,MATCH('Intensity Data'!$B366,'UEC Data'!$C:$C,0))</f>
        <v>4.4734595949252345E-2</v>
      </c>
      <c r="K366" s="7">
        <f>INDEX('Saturation Data'!L:L,MATCH('Intensity Data'!$B366,'Saturation Data'!$C:$C,0))*INDEX('UEC Data'!L:L,MATCH('Intensity Data'!$B366,'UEC Data'!$C:$C,0))</f>
        <v>4.83121609061039E-2</v>
      </c>
      <c r="L366" s="7">
        <f>INDEX('Saturation Data'!M:M,MATCH('Intensity Data'!$B366,'Saturation Data'!$C:$C,0))*INDEX('UEC Data'!M:M,MATCH('Intensity Data'!$B366,'UEC Data'!$C:$C,0))</f>
        <v>0.16188491713361752</v>
      </c>
      <c r="M366" s="7">
        <f>INDEX('Saturation Data'!N:N,MATCH('Intensity Data'!$B366,'Saturation Data'!$C:$C,0))*INDEX('UEC Data'!N:N,MATCH('Intensity Data'!$B366,'UEC Data'!$C:$C,0))</f>
        <v>5.3930737025705951E-2</v>
      </c>
      <c r="N366" s="7">
        <f>INDEX('Saturation Data'!O:O,MATCH('Intensity Data'!$B366,'Saturation Data'!$C:$C,0))*INDEX('UEC Data'!O:O,MATCH('Intensity Data'!$B366,'UEC Data'!$C:$C,0))</f>
        <v>0</v>
      </c>
      <c r="O366" s="7">
        <f>INDEX('Saturation Data'!P:P,MATCH('Intensity Data'!$B366,'Saturation Data'!$C:$C,0))*INDEX('UEC Data'!P:P,MATCH('Intensity Data'!$B366,'UEC Data'!$C:$C,0))</f>
        <v>9.8516990816764613E-2</v>
      </c>
      <c r="P366" s="7">
        <f>INDEX('Saturation Data'!Q:Q,MATCH('Intensity Data'!$B366,'Saturation Data'!$C:$C,0))*INDEX('UEC Data'!Q:Q,MATCH('Intensity Data'!$B366,'UEC Data'!$C:$C,0))</f>
        <v>3.980642431619312E-2</v>
      </c>
      <c r="Q366" s="7">
        <f>INDEX('Saturation Data'!R:R,MATCH('Intensity Data'!$B366,'Saturation Data'!$C:$C,0))*INDEX('UEC Data'!R:R,MATCH('Intensity Data'!$B366,'UEC Data'!$C:$C,0))</f>
        <v>0.44805928834157643</v>
      </c>
      <c r="R366" s="7">
        <f>INDEX('Saturation Data'!S:S,MATCH('Intensity Data'!$B366,'Saturation Data'!$C:$C,0))*INDEX('UEC Data'!S:S,MATCH('Intensity Data'!$B366,'UEC Data'!$C:$C,0))</f>
        <v>9.1269822510732946E-3</v>
      </c>
      <c r="S366" s="7">
        <f>INDEX('Saturation Data'!T:T,MATCH('Intensity Data'!$B366,'Saturation Data'!$C:$C,0))*INDEX('UEC Data'!T:T,MATCH('Intensity Data'!$B366,'UEC Data'!$C:$C,0))</f>
        <v>3.1616020520902968E-3</v>
      </c>
      <c r="T366" s="7">
        <f>INDEX('Saturation Data'!U:U,MATCH('Intensity Data'!$B366,'Saturation Data'!$C:$C,0))*INDEX('UEC Data'!U:U,MATCH('Intensity Data'!$B366,'UEC Data'!$C:$C,0))</f>
        <v>0.33558548147157879</v>
      </c>
      <c r="U366" s="7">
        <f>INDEX('Saturation Data'!V:V,MATCH('Intensity Data'!$B366,'Saturation Data'!$C:$C,0))*INDEX('UEC Data'!V:V,MATCH('Intensity Data'!$B366,'UEC Data'!$C:$C,0))</f>
        <v>9.1363390916717607E-2</v>
      </c>
      <c r="V366" t="str">
        <f t="shared" si="73"/>
        <v>HVAC</v>
      </c>
    </row>
    <row r="367" spans="1:22" x14ac:dyDescent="0.2">
      <c r="A367" t="str">
        <f t="shared" si="71"/>
        <v/>
      </c>
      <c r="B367" t="str">
        <f t="shared" si="72"/>
        <v>ID2019 CPACooling_Evaporative AC</v>
      </c>
      <c r="C367" t="s">
        <v>119</v>
      </c>
      <c r="D367" t="s">
        <v>120</v>
      </c>
      <c r="E367" s="4" t="s">
        <v>71</v>
      </c>
      <c r="F367" s="4" t="s">
        <v>3</v>
      </c>
      <c r="G367" s="4" t="s">
        <v>9</v>
      </c>
      <c r="H367" s="7">
        <f>INDEX('Saturation Data'!I:I,MATCH('Intensity Data'!$B367,'Saturation Data'!$C:$C,0))*INDEX('UEC Data'!I:I,MATCH('Intensity Data'!$B367,'UEC Data'!$C:$C,0))</f>
        <v>1.0953497549552171E-3</v>
      </c>
      <c r="I367" s="7">
        <f>INDEX('Saturation Data'!J:J,MATCH('Intensity Data'!$B367,'Saturation Data'!$C:$C,0))*INDEX('UEC Data'!J:J,MATCH('Intensity Data'!$B367,'UEC Data'!$C:$C,0))</f>
        <v>1.1598602809070615E-3</v>
      </c>
      <c r="J367" s="7">
        <f>INDEX('Saturation Data'!K:K,MATCH('Intensity Data'!$B367,'Saturation Data'!$C:$C,0))*INDEX('UEC Data'!K:K,MATCH('Intensity Data'!$B367,'UEC Data'!$C:$C,0))</f>
        <v>9.2432097895112697E-2</v>
      </c>
      <c r="K367" s="7">
        <f>INDEX('Saturation Data'!L:L,MATCH('Intensity Data'!$B367,'Saturation Data'!$C:$C,0))*INDEX('UEC Data'!L:L,MATCH('Intensity Data'!$B367,'UEC Data'!$C:$C,0))</f>
        <v>1.1820597619329263E-3</v>
      </c>
      <c r="L367" s="7">
        <f>INDEX('Saturation Data'!M:M,MATCH('Intensity Data'!$B367,'Saturation Data'!$C:$C,0))*INDEX('UEC Data'!M:M,MATCH('Intensity Data'!$B367,'UEC Data'!$C:$C,0))</f>
        <v>0.10096377151582142</v>
      </c>
      <c r="M367" s="7">
        <f>INDEX('Saturation Data'!N:N,MATCH('Intensity Data'!$B367,'Saturation Data'!$C:$C,0))*INDEX('UEC Data'!N:N,MATCH('Intensity Data'!$B367,'UEC Data'!$C:$C,0))</f>
        <v>3.667613093477147E-2</v>
      </c>
      <c r="N367" s="7">
        <f>INDEX('Saturation Data'!O:O,MATCH('Intensity Data'!$B367,'Saturation Data'!$C:$C,0))*INDEX('UEC Data'!O:O,MATCH('Intensity Data'!$B367,'UEC Data'!$C:$C,0))</f>
        <v>0</v>
      </c>
      <c r="O367" s="7">
        <f>INDEX('Saturation Data'!P:P,MATCH('Intensity Data'!$B367,'Saturation Data'!$C:$C,0))*INDEX('UEC Data'!P:P,MATCH('Intensity Data'!$B367,'UEC Data'!$C:$C,0))</f>
        <v>6.7298261240369593E-5</v>
      </c>
      <c r="P367" s="7">
        <f>INDEX('Saturation Data'!Q:Q,MATCH('Intensity Data'!$B367,'Saturation Data'!$C:$C,0))*INDEX('UEC Data'!Q:Q,MATCH('Intensity Data'!$B367,'UEC Data'!$C:$C,0))</f>
        <v>2.7192295668660406E-5</v>
      </c>
      <c r="Q367" s="7">
        <f>INDEX('Saturation Data'!R:R,MATCH('Intensity Data'!$B367,'Saturation Data'!$C:$C,0))*INDEX('UEC Data'!R:R,MATCH('Intensity Data'!$B367,'UEC Data'!$C:$C,0))</f>
        <v>5.9346806205723369E-3</v>
      </c>
      <c r="R367" s="7">
        <f>INDEX('Saturation Data'!S:S,MATCH('Intensity Data'!$B367,'Saturation Data'!$C:$C,0))*INDEX('UEC Data'!S:S,MATCH('Intensity Data'!$B367,'UEC Data'!$C:$C,0))</f>
        <v>0</v>
      </c>
      <c r="S367" s="7">
        <f>INDEX('Saturation Data'!T:T,MATCH('Intensity Data'!$B367,'Saturation Data'!$C:$C,0))*INDEX('UEC Data'!T:T,MATCH('Intensity Data'!$B367,'UEC Data'!$C:$C,0))</f>
        <v>1.1512733776637525E-3</v>
      </c>
      <c r="T367" s="7">
        <f>INDEX('Saturation Data'!U:U,MATCH('Intensity Data'!$B367,'Saturation Data'!$C:$C,0))*INDEX('UEC Data'!U:U,MATCH('Intensity Data'!$B367,'UEC Data'!$C:$C,0))</f>
        <v>7.7294925014012878E-3</v>
      </c>
      <c r="U367" s="7">
        <f>INDEX('Saturation Data'!V:V,MATCH('Intensity Data'!$B367,'Saturation Data'!$C:$C,0))*INDEX('UEC Data'!V:V,MATCH('Intensity Data'!$B367,'UEC Data'!$C:$C,0))</f>
        <v>1.1222050671364334E-4</v>
      </c>
      <c r="V367" t="str">
        <f t="shared" si="73"/>
        <v>HVAC</v>
      </c>
    </row>
    <row r="368" spans="1:22" x14ac:dyDescent="0.2">
      <c r="A368" t="str">
        <f t="shared" si="71"/>
        <v/>
      </c>
      <c r="B368" t="str">
        <f t="shared" si="72"/>
        <v>ID2019 CPACooling_Air-Source Heat Pump</v>
      </c>
      <c r="C368" t="s">
        <v>119</v>
      </c>
      <c r="D368" t="s">
        <v>120</v>
      </c>
      <c r="E368" s="4" t="s">
        <v>72</v>
      </c>
      <c r="F368" s="4" t="s">
        <v>3</v>
      </c>
      <c r="G368" s="4" t="s">
        <v>10</v>
      </c>
      <c r="H368" s="7">
        <f>INDEX('Saturation Data'!I:I,MATCH('Intensity Data'!$B368,'Saturation Data'!$C:$C,0))*INDEX('UEC Data'!I:I,MATCH('Intensity Data'!$B368,'UEC Data'!$C:$C,0))</f>
        <v>0.82545271651674346</v>
      </c>
      <c r="I368" s="7">
        <f>INDEX('Saturation Data'!J:J,MATCH('Intensity Data'!$B368,'Saturation Data'!$C:$C,0))*INDEX('UEC Data'!J:J,MATCH('Intensity Data'!$B368,'UEC Data'!$C:$C,0))</f>
        <v>0.87399026016055437</v>
      </c>
      <c r="J368" s="7">
        <f>INDEX('Saturation Data'!K:K,MATCH('Intensity Data'!$B368,'Saturation Data'!$C:$C,0))*INDEX('UEC Data'!K:K,MATCH('Intensity Data'!$B368,'UEC Data'!$C:$C,0))</f>
        <v>0.23949386945466825</v>
      </c>
      <c r="K368" s="7">
        <f>INDEX('Saturation Data'!L:L,MATCH('Intensity Data'!$B368,'Saturation Data'!$C:$C,0))*INDEX('UEC Data'!L:L,MATCH('Intensity Data'!$B368,'UEC Data'!$C:$C,0))</f>
        <v>0.8899933810596693</v>
      </c>
      <c r="L368" s="7">
        <f>INDEX('Saturation Data'!M:M,MATCH('Intensity Data'!$B368,'Saturation Data'!$C:$C,0))*INDEX('UEC Data'!M:M,MATCH('Intensity Data'!$B368,'UEC Data'!$C:$C,0))</f>
        <v>0.63007313949157817</v>
      </c>
      <c r="M368" s="7">
        <f>INDEX('Saturation Data'!N:N,MATCH('Intensity Data'!$B368,'Saturation Data'!$C:$C,0))*INDEX('UEC Data'!N:N,MATCH('Intensity Data'!$B368,'UEC Data'!$C:$C,0))</f>
        <v>0.52303737405569983</v>
      </c>
      <c r="N368" s="7">
        <f>INDEX('Saturation Data'!O:O,MATCH('Intensity Data'!$B368,'Saturation Data'!$C:$C,0))*INDEX('UEC Data'!O:O,MATCH('Intensity Data'!$B368,'UEC Data'!$C:$C,0))</f>
        <v>4.7120690986579811E-2</v>
      </c>
      <c r="O368" s="7">
        <f>INDEX('Saturation Data'!P:P,MATCH('Intensity Data'!$B368,'Saturation Data'!$C:$C,0))*INDEX('UEC Data'!P:P,MATCH('Intensity Data'!$B368,'UEC Data'!$C:$C,0))</f>
        <v>0.33365688984438141</v>
      </c>
      <c r="P368" s="7">
        <f>INDEX('Saturation Data'!Q:Q,MATCH('Intensity Data'!$B368,'Saturation Data'!$C:$C,0))*INDEX('UEC Data'!Q:Q,MATCH('Intensity Data'!$B368,'UEC Data'!$C:$C,0))</f>
        <v>0.13481621416827333</v>
      </c>
      <c r="Q368" s="7">
        <f>INDEX('Saturation Data'!R:R,MATCH('Intensity Data'!$B368,'Saturation Data'!$C:$C,0))*INDEX('UEC Data'!R:R,MATCH('Intensity Data'!$B368,'UEC Data'!$C:$C,0))</f>
        <v>0.15929471187742006</v>
      </c>
      <c r="R368" s="7">
        <f>INDEX('Saturation Data'!S:S,MATCH('Intensity Data'!$B368,'Saturation Data'!$C:$C,0))*INDEX('UEC Data'!S:S,MATCH('Intensity Data'!$B368,'UEC Data'!$C:$C,0))</f>
        <v>4.7513544814305329E-2</v>
      </c>
      <c r="S368" s="7">
        <f>INDEX('Saturation Data'!T:T,MATCH('Intensity Data'!$B368,'Saturation Data'!$C:$C,0))*INDEX('UEC Data'!T:T,MATCH('Intensity Data'!$B368,'UEC Data'!$C:$C,0))</f>
        <v>4.5081735209588338E-2</v>
      </c>
      <c r="T368" s="7">
        <f>INDEX('Saturation Data'!U:U,MATCH('Intensity Data'!$B368,'Saturation Data'!$C:$C,0))*INDEX('UEC Data'!U:U,MATCH('Intensity Data'!$B368,'UEC Data'!$C:$C,0))</f>
        <v>5.8249253754006167</v>
      </c>
      <c r="U368" s="7">
        <f>INDEX('Saturation Data'!V:V,MATCH('Intensity Data'!$B368,'Saturation Data'!$C:$C,0))*INDEX('UEC Data'!V:V,MATCH('Intensity Data'!$B368,'UEC Data'!$C:$C,0))</f>
        <v>0.1760315865240053</v>
      </c>
      <c r="V368" t="str">
        <f t="shared" si="73"/>
        <v>HVAC</v>
      </c>
    </row>
    <row r="369" spans="1:22" x14ac:dyDescent="0.2">
      <c r="A369" t="str">
        <f t="shared" si="71"/>
        <v/>
      </c>
      <c r="B369" t="str">
        <f t="shared" si="72"/>
        <v>ID2019 CPACooling_Geothermal Heat Pump</v>
      </c>
      <c r="C369" t="s">
        <v>119</v>
      </c>
      <c r="D369" t="s">
        <v>120</v>
      </c>
      <c r="E369" s="4" t="s">
        <v>73</v>
      </c>
      <c r="F369" s="4" t="s">
        <v>3</v>
      </c>
      <c r="G369" s="4" t="s">
        <v>11</v>
      </c>
      <c r="H369" s="7">
        <f>INDEX('Saturation Data'!I:I,MATCH('Intensity Data'!$B369,'Saturation Data'!$C:$C,0))*INDEX('UEC Data'!I:I,MATCH('Intensity Data'!$B369,'UEC Data'!$C:$C,0))</f>
        <v>0.26971151492864148</v>
      </c>
      <c r="I369" s="7">
        <f>INDEX('Saturation Data'!J:J,MATCH('Intensity Data'!$B369,'Saturation Data'!$C:$C,0))*INDEX('UEC Data'!J:J,MATCH('Intensity Data'!$B369,'UEC Data'!$C:$C,0))</f>
        <v>0.28555397387656134</v>
      </c>
      <c r="J369" s="7">
        <f>INDEX('Saturation Data'!K:K,MATCH('Intensity Data'!$B369,'Saturation Data'!$C:$C,0))*INDEX('UEC Data'!K:K,MATCH('Intensity Data'!$B369,'UEC Data'!$C:$C,0))</f>
        <v>0</v>
      </c>
      <c r="K369" s="7">
        <f>INDEX('Saturation Data'!L:L,MATCH('Intensity Data'!$B369,'Saturation Data'!$C:$C,0))*INDEX('UEC Data'!L:L,MATCH('Intensity Data'!$B369,'UEC Data'!$C:$C,0))</f>
        <v>0.29073678145431076</v>
      </c>
      <c r="L369" s="7">
        <f>INDEX('Saturation Data'!M:M,MATCH('Intensity Data'!$B369,'Saturation Data'!$C:$C,0))*INDEX('UEC Data'!M:M,MATCH('Intensity Data'!$B369,'UEC Data'!$C:$C,0))</f>
        <v>0</v>
      </c>
      <c r="M369" s="7">
        <f>INDEX('Saturation Data'!N:N,MATCH('Intensity Data'!$B369,'Saturation Data'!$C:$C,0))*INDEX('UEC Data'!N:N,MATCH('Intensity Data'!$B369,'UEC Data'!$C:$C,0))</f>
        <v>0</v>
      </c>
      <c r="N369" s="7">
        <f>INDEX('Saturation Data'!O:O,MATCH('Intensity Data'!$B369,'Saturation Data'!$C:$C,0))*INDEX('UEC Data'!O:O,MATCH('Intensity Data'!$B369,'UEC Data'!$C:$C,0))</f>
        <v>4.3017651381160038E-2</v>
      </c>
      <c r="O369" s="7">
        <f>INDEX('Saturation Data'!P:P,MATCH('Intensity Data'!$B369,'Saturation Data'!$C:$C,0))*INDEX('UEC Data'!P:P,MATCH('Intensity Data'!$B369,'UEC Data'!$C:$C,0))</f>
        <v>0.14703533281001127</v>
      </c>
      <c r="P369" s="7">
        <f>INDEX('Saturation Data'!Q:Q,MATCH('Intensity Data'!$B369,'Saturation Data'!$C:$C,0))*INDEX('UEC Data'!Q:Q,MATCH('Intensity Data'!$B369,'UEC Data'!$C:$C,0))</f>
        <v>5.9410572722365225E-2</v>
      </c>
      <c r="Q369" s="7">
        <f>INDEX('Saturation Data'!R:R,MATCH('Intensity Data'!$B369,'Saturation Data'!$C:$C,0))*INDEX('UEC Data'!R:R,MATCH('Intensity Data'!$B369,'UEC Data'!$C:$C,0))</f>
        <v>0.16074802042941388</v>
      </c>
      <c r="R369" s="7">
        <f>INDEX('Saturation Data'!S:S,MATCH('Intensity Data'!$B369,'Saturation Data'!$C:$C,0))*INDEX('UEC Data'!S:S,MATCH('Intensity Data'!$B369,'UEC Data'!$C:$C,0))</f>
        <v>0</v>
      </c>
      <c r="S369" s="7">
        <f>INDEX('Saturation Data'!T:T,MATCH('Intensity Data'!$B369,'Saturation Data'!$C:$C,0))*INDEX('UEC Data'!T:T,MATCH('Intensity Data'!$B369,'UEC Data'!$C:$C,0))</f>
        <v>0</v>
      </c>
      <c r="T369" s="7">
        <f>INDEX('Saturation Data'!U:U,MATCH('Intensity Data'!$B369,'Saturation Data'!$C:$C,0))*INDEX('UEC Data'!U:U,MATCH('Intensity Data'!$B369,'UEC Data'!$C:$C,0))</f>
        <v>1.9032579527693869</v>
      </c>
      <c r="U369" s="7">
        <f>INDEX('Saturation Data'!V:V,MATCH('Intensity Data'!$B369,'Saturation Data'!$C:$C,0))*INDEX('UEC Data'!V:V,MATCH('Intensity Data'!$B369,'UEC Data'!$C:$C,0))</f>
        <v>2.049877499701222E-2</v>
      </c>
      <c r="V369" t="str">
        <f t="shared" si="73"/>
        <v>HVAC</v>
      </c>
    </row>
    <row r="370" spans="1:22" x14ac:dyDescent="0.2">
      <c r="A370" t="str">
        <f t="shared" si="71"/>
        <v/>
      </c>
      <c r="B370" t="str">
        <f t="shared" si="72"/>
        <v>ID2019 CPAHeating_Electric Furnace</v>
      </c>
      <c r="C370" t="s">
        <v>119</v>
      </c>
      <c r="D370" t="s">
        <v>120</v>
      </c>
      <c r="E370" s="4" t="s">
        <v>74</v>
      </c>
      <c r="F370" s="4" t="s">
        <v>12</v>
      </c>
      <c r="G370" s="4" t="s">
        <v>13</v>
      </c>
      <c r="H370" s="7">
        <f>INDEX('Saturation Data'!I:I,MATCH('Intensity Data'!$B370,'Saturation Data'!$C:$C,0))*INDEX('UEC Data'!I:I,MATCH('Intensity Data'!$B370,'UEC Data'!$C:$C,0))</f>
        <v>5.9052834773156315E-2</v>
      </c>
      <c r="I370" s="7">
        <f>INDEX('Saturation Data'!J:J,MATCH('Intensity Data'!$B370,'Saturation Data'!$C:$C,0))*INDEX('UEC Data'!J:J,MATCH('Intensity Data'!$B370,'UEC Data'!$C:$C,0))</f>
        <v>4.9490966583133844E-2</v>
      </c>
      <c r="J370" s="7">
        <f>INDEX('Saturation Data'!K:K,MATCH('Intensity Data'!$B370,'Saturation Data'!$C:$C,0))*INDEX('UEC Data'!K:K,MATCH('Intensity Data'!$B370,'UEC Data'!$C:$C,0))</f>
        <v>0.14988019144679762</v>
      </c>
      <c r="K370" s="7">
        <f>INDEX('Saturation Data'!L:L,MATCH('Intensity Data'!$B370,'Saturation Data'!$C:$C,0))*INDEX('UEC Data'!L:L,MATCH('Intensity Data'!$B370,'UEC Data'!$C:$C,0))</f>
        <v>3.1713904886734867E-2</v>
      </c>
      <c r="L370" s="7">
        <f>INDEX('Saturation Data'!M:M,MATCH('Intensity Data'!$B370,'Saturation Data'!$C:$C,0))*INDEX('UEC Data'!M:M,MATCH('Intensity Data'!$B370,'UEC Data'!$C:$C,0))</f>
        <v>0.30656603812315064</v>
      </c>
      <c r="M370" s="7">
        <f>INDEX('Saturation Data'!N:N,MATCH('Intensity Data'!$B370,'Saturation Data'!$C:$C,0))*INDEX('UEC Data'!N:N,MATCH('Intensity Data'!$B370,'UEC Data'!$C:$C,0))</f>
        <v>0.37331361231993265</v>
      </c>
      <c r="N370" s="7">
        <f>INDEX('Saturation Data'!O:O,MATCH('Intensity Data'!$B370,'Saturation Data'!$C:$C,0))*INDEX('UEC Data'!O:O,MATCH('Intensity Data'!$B370,'UEC Data'!$C:$C,0))</f>
        <v>0.35488414903978155</v>
      </c>
      <c r="O370" s="7">
        <f>INDEX('Saturation Data'!P:P,MATCH('Intensity Data'!$B370,'Saturation Data'!$C:$C,0))*INDEX('UEC Data'!P:P,MATCH('Intensity Data'!$B370,'UEC Data'!$C:$C,0))</f>
        <v>0</v>
      </c>
      <c r="P370" s="7">
        <f>INDEX('Saturation Data'!Q:Q,MATCH('Intensity Data'!$B370,'Saturation Data'!$C:$C,0))*INDEX('UEC Data'!Q:Q,MATCH('Intensity Data'!$B370,'UEC Data'!$C:$C,0))</f>
        <v>0</v>
      </c>
      <c r="Q370" s="7">
        <f>INDEX('Saturation Data'!R:R,MATCH('Intensity Data'!$B370,'Saturation Data'!$C:$C,0))*INDEX('UEC Data'!R:R,MATCH('Intensity Data'!$B370,'UEC Data'!$C:$C,0))</f>
        <v>3.0067417174786601E-2</v>
      </c>
      <c r="R370" s="7">
        <f>INDEX('Saturation Data'!S:S,MATCH('Intensity Data'!$B370,'Saturation Data'!$C:$C,0))*INDEX('UEC Data'!S:S,MATCH('Intensity Data'!$B370,'UEC Data'!$C:$C,0))</f>
        <v>4.3619073888809402E-2</v>
      </c>
      <c r="S370" s="7">
        <f>INDEX('Saturation Data'!T:T,MATCH('Intensity Data'!$B370,'Saturation Data'!$C:$C,0))*INDEX('UEC Data'!T:T,MATCH('Intensity Data'!$B370,'UEC Data'!$C:$C,0))</f>
        <v>2.5534454586223377E-2</v>
      </c>
      <c r="T370" s="7">
        <f>INDEX('Saturation Data'!U:U,MATCH('Intensity Data'!$B370,'Saturation Data'!$C:$C,0))*INDEX('UEC Data'!U:U,MATCH('Intensity Data'!$B370,'UEC Data'!$C:$C,0))</f>
        <v>3.6748391307360587E-2</v>
      </c>
      <c r="U370" s="7">
        <f>INDEX('Saturation Data'!V:V,MATCH('Intensity Data'!$B370,'Saturation Data'!$C:$C,0))*INDEX('UEC Data'!V:V,MATCH('Intensity Data'!$B370,'UEC Data'!$C:$C,0))</f>
        <v>0.48226299419787971</v>
      </c>
      <c r="V370" t="str">
        <f t="shared" si="73"/>
        <v>HVAC</v>
      </c>
    </row>
    <row r="371" spans="1:22" x14ac:dyDescent="0.2">
      <c r="A371" t="str">
        <f t="shared" si="71"/>
        <v/>
      </c>
      <c r="B371" t="str">
        <f t="shared" si="72"/>
        <v>ID2019 CPAHeating_Electric Room Heat</v>
      </c>
      <c r="C371" t="s">
        <v>119</v>
      </c>
      <c r="D371" t="s">
        <v>120</v>
      </c>
      <c r="E371" s="4" t="s">
        <v>75</v>
      </c>
      <c r="F371" s="4" t="s">
        <v>12</v>
      </c>
      <c r="G371" s="4" t="s">
        <v>14</v>
      </c>
      <c r="H371" s="7">
        <f>INDEX('Saturation Data'!I:I,MATCH('Intensity Data'!$B371,'Saturation Data'!$C:$C,0))*INDEX('UEC Data'!I:I,MATCH('Intensity Data'!$B371,'UEC Data'!$C:$C,0))</f>
        <v>1.0836879291786745</v>
      </c>
      <c r="I371" s="7">
        <f>INDEX('Saturation Data'!J:J,MATCH('Intensity Data'!$B371,'Saturation Data'!$C:$C,0))*INDEX('UEC Data'!J:J,MATCH('Intensity Data'!$B371,'UEC Data'!$C:$C,0))</f>
        <v>0.90821657072942352</v>
      </c>
      <c r="J371" s="7">
        <f>INDEX('Saturation Data'!K:K,MATCH('Intensity Data'!$B371,'Saturation Data'!$C:$C,0))*INDEX('UEC Data'!K:K,MATCH('Intensity Data'!$B371,'UEC Data'!$C:$C,0))</f>
        <v>1.6691417024720221</v>
      </c>
      <c r="K371" s="7">
        <f>INDEX('Saturation Data'!L:L,MATCH('Intensity Data'!$B371,'Saturation Data'!$C:$C,0))*INDEX('UEC Data'!L:L,MATCH('Intensity Data'!$B371,'UEC Data'!$C:$C,0))</f>
        <v>0.58198689436155282</v>
      </c>
      <c r="L371" s="7">
        <f>INDEX('Saturation Data'!M:M,MATCH('Intensity Data'!$B371,'Saturation Data'!$C:$C,0))*INDEX('UEC Data'!M:M,MATCH('Intensity Data'!$B371,'UEC Data'!$C:$C,0))</f>
        <v>2.6457269021350954E-2</v>
      </c>
      <c r="M371" s="7">
        <f>INDEX('Saturation Data'!N:N,MATCH('Intensity Data'!$B371,'Saturation Data'!$C:$C,0))*INDEX('UEC Data'!N:N,MATCH('Intensity Data'!$B371,'UEC Data'!$C:$C,0))</f>
        <v>6.546780590438224E-2</v>
      </c>
      <c r="N371" s="7">
        <f>INDEX('Saturation Data'!O:O,MATCH('Intensity Data'!$B371,'Saturation Data'!$C:$C,0))*INDEX('UEC Data'!O:O,MATCH('Intensity Data'!$B371,'UEC Data'!$C:$C,0))</f>
        <v>6.9639746671856734E-3</v>
      </c>
      <c r="O371" s="7">
        <f>INDEX('Saturation Data'!P:P,MATCH('Intensity Data'!$B371,'Saturation Data'!$C:$C,0))*INDEX('UEC Data'!P:P,MATCH('Intensity Data'!$B371,'UEC Data'!$C:$C,0))</f>
        <v>1.4993260804261694</v>
      </c>
      <c r="P371" s="7">
        <f>INDEX('Saturation Data'!Q:Q,MATCH('Intensity Data'!$B371,'Saturation Data'!$C:$C,0))*INDEX('UEC Data'!Q:Q,MATCH('Intensity Data'!$B371,'UEC Data'!$C:$C,0))</f>
        <v>0.24544971421059519</v>
      </c>
      <c r="Q371" s="7">
        <f>INDEX('Saturation Data'!R:R,MATCH('Intensity Data'!$B371,'Saturation Data'!$C:$C,0))*INDEX('UEC Data'!R:R,MATCH('Intensity Data'!$B371,'UEC Data'!$C:$C,0))</f>
        <v>1.0160471783491971</v>
      </c>
      <c r="R371" s="7">
        <f>INDEX('Saturation Data'!S:S,MATCH('Intensity Data'!$B371,'Saturation Data'!$C:$C,0))*INDEX('UEC Data'!S:S,MATCH('Intensity Data'!$B371,'UEC Data'!$C:$C,0))</f>
        <v>0.22470017257957442</v>
      </c>
      <c r="S371" s="7">
        <f>INDEX('Saturation Data'!T:T,MATCH('Intensity Data'!$B371,'Saturation Data'!$C:$C,0))*INDEX('UEC Data'!T:T,MATCH('Intensity Data'!$B371,'UEC Data'!$C:$C,0))</f>
        <v>0.13153870178160051</v>
      </c>
      <c r="T371" s="7">
        <f>INDEX('Saturation Data'!U:U,MATCH('Intensity Data'!$B371,'Saturation Data'!$C:$C,0))*INDEX('UEC Data'!U:U,MATCH('Intensity Data'!$B371,'UEC Data'!$C:$C,0))</f>
        <v>0.67437555249462666</v>
      </c>
      <c r="U371" s="7">
        <f>INDEX('Saturation Data'!V:V,MATCH('Intensity Data'!$B371,'Saturation Data'!$C:$C,0))*INDEX('UEC Data'!V:V,MATCH('Intensity Data'!$B371,'UEC Data'!$C:$C,0))</f>
        <v>0.54536462529738117</v>
      </c>
      <c r="V371" t="str">
        <f t="shared" si="73"/>
        <v>HVAC</v>
      </c>
    </row>
    <row r="372" spans="1:22" x14ac:dyDescent="0.2">
      <c r="A372" t="str">
        <f t="shared" si="71"/>
        <v/>
      </c>
      <c r="B372" t="str">
        <f t="shared" si="72"/>
        <v>ID2019 CPAHeating_PTHP</v>
      </c>
      <c r="C372" t="s">
        <v>119</v>
      </c>
      <c r="D372" t="s">
        <v>120</v>
      </c>
      <c r="E372" s="4" t="s">
        <v>76</v>
      </c>
      <c r="F372" s="4" t="s">
        <v>12</v>
      </c>
      <c r="G372" s="4" t="s">
        <v>8</v>
      </c>
      <c r="H372" s="7">
        <f>INDEX('Saturation Data'!I:I,MATCH('Intensity Data'!$B372,'Saturation Data'!$C:$C,0))*INDEX('UEC Data'!I:I,MATCH('Intensity Data'!$B372,'UEC Data'!$C:$C,0))</f>
        <v>2.8175224016533957E-2</v>
      </c>
      <c r="I372" s="7">
        <f>INDEX('Saturation Data'!J:J,MATCH('Intensity Data'!$B372,'Saturation Data'!$C:$C,0))*INDEX('UEC Data'!J:J,MATCH('Intensity Data'!$B372,'UEC Data'!$C:$C,0))</f>
        <v>3.4151677067776151E-2</v>
      </c>
      <c r="J372" s="7">
        <f>INDEX('Saturation Data'!K:K,MATCH('Intensity Data'!$B372,'Saturation Data'!$C:$C,0))*INDEX('UEC Data'!K:K,MATCH('Intensity Data'!$B372,'UEC Data'!$C:$C,0))</f>
        <v>2.5282252290134883E-2</v>
      </c>
      <c r="K372" s="7">
        <f>INDEX('Saturation Data'!L:L,MATCH('Intensity Data'!$B372,'Saturation Data'!$C:$C,0))*INDEX('UEC Data'!L:L,MATCH('Intensity Data'!$B372,'UEC Data'!$C:$C,0))</f>
        <v>3.5185357912501727E-2</v>
      </c>
      <c r="L372" s="7">
        <f>INDEX('Saturation Data'!M:M,MATCH('Intensity Data'!$B372,'Saturation Data'!$C:$C,0))*INDEX('UEC Data'!M:M,MATCH('Intensity Data'!$B372,'UEC Data'!$C:$C,0))</f>
        <v>6.6730892699455271E-2</v>
      </c>
      <c r="M372" s="7">
        <f>INDEX('Saturation Data'!N:N,MATCH('Intensity Data'!$B372,'Saturation Data'!$C:$C,0))*INDEX('UEC Data'!N:N,MATCH('Intensity Data'!$B372,'UEC Data'!$C:$C,0))</f>
        <v>1.9284697097564793E-2</v>
      </c>
      <c r="N372" s="7">
        <f>INDEX('Saturation Data'!O:O,MATCH('Intensity Data'!$B372,'Saturation Data'!$C:$C,0))*INDEX('UEC Data'!O:O,MATCH('Intensity Data'!$B372,'UEC Data'!$C:$C,0))</f>
        <v>0</v>
      </c>
      <c r="O372" s="7">
        <f>INDEX('Saturation Data'!P:P,MATCH('Intensity Data'!$B372,'Saturation Data'!$C:$C,0))*INDEX('UEC Data'!P:P,MATCH('Intensity Data'!$B372,'UEC Data'!$C:$C,0))</f>
        <v>0.13094310086775682</v>
      </c>
      <c r="P372" s="7">
        <f>INDEX('Saturation Data'!Q:Q,MATCH('Intensity Data'!$B372,'Saturation Data'!$C:$C,0))*INDEX('UEC Data'!Q:Q,MATCH('Intensity Data'!$B372,'UEC Data'!$C:$C,0))</f>
        <v>6.3158411837180545E-2</v>
      </c>
      <c r="Q372" s="7">
        <f>INDEX('Saturation Data'!R:R,MATCH('Intensity Data'!$B372,'Saturation Data'!$C:$C,0))*INDEX('UEC Data'!R:R,MATCH('Intensity Data'!$B372,'UEC Data'!$C:$C,0))</f>
        <v>0.22481106925828076</v>
      </c>
      <c r="R372" s="7">
        <f>INDEX('Saturation Data'!S:S,MATCH('Intensity Data'!$B372,'Saturation Data'!$C:$C,0))*INDEX('UEC Data'!S:S,MATCH('Intensity Data'!$B372,'UEC Data'!$C:$C,0))</f>
        <v>1.4940835053022586E-2</v>
      </c>
      <c r="S372" s="7">
        <f>INDEX('Saturation Data'!T:T,MATCH('Intensity Data'!$B372,'Saturation Data'!$C:$C,0))*INDEX('UEC Data'!T:T,MATCH('Intensity Data'!$B372,'UEC Data'!$C:$C,0))</f>
        <v>5.0547099437739003E-3</v>
      </c>
      <c r="T372" s="7">
        <f>INDEX('Saturation Data'!U:U,MATCH('Intensity Data'!$B372,'Saturation Data'!$C:$C,0))*INDEX('UEC Data'!U:U,MATCH('Intensity Data'!$B372,'UEC Data'!$C:$C,0))</f>
        <v>1.999616129706407E-2</v>
      </c>
      <c r="U372" s="7">
        <f>INDEX('Saturation Data'!V:V,MATCH('Intensity Data'!$B372,'Saturation Data'!$C:$C,0))*INDEX('UEC Data'!V:V,MATCH('Intensity Data'!$B372,'UEC Data'!$C:$C,0))</f>
        <v>8.0112504206769658E-2</v>
      </c>
      <c r="V372" t="str">
        <f t="shared" si="73"/>
        <v>HVAC</v>
      </c>
    </row>
    <row r="373" spans="1:22" x14ac:dyDescent="0.2">
      <c r="A373" t="str">
        <f t="shared" si="71"/>
        <v/>
      </c>
      <c r="B373" t="str">
        <f t="shared" si="72"/>
        <v>ID2019 CPAHeating_Air-Source Heat Pump</v>
      </c>
      <c r="C373" t="s">
        <v>119</v>
      </c>
      <c r="D373" t="s">
        <v>120</v>
      </c>
      <c r="E373" s="4" t="s">
        <v>77</v>
      </c>
      <c r="F373" s="4" t="s">
        <v>12</v>
      </c>
      <c r="G373" s="4" t="s">
        <v>10</v>
      </c>
      <c r="H373" s="7">
        <f>INDEX('Saturation Data'!I:I,MATCH('Intensity Data'!$B373,'Saturation Data'!$C:$C,0))*INDEX('UEC Data'!I:I,MATCH('Intensity Data'!$B373,'UEC Data'!$C:$C,0))</f>
        <v>0.59692613363411806</v>
      </c>
      <c r="I373" s="7">
        <f>INDEX('Saturation Data'!J:J,MATCH('Intensity Data'!$B373,'Saturation Data'!$C:$C,0))*INDEX('UEC Data'!J:J,MATCH('Intensity Data'!$B373,'UEC Data'!$C:$C,0))</f>
        <v>0.72354450623801736</v>
      </c>
      <c r="J373" s="7">
        <f>INDEX('Saturation Data'!K:K,MATCH('Intensity Data'!$B373,'Saturation Data'!$C:$C,0))*INDEX('UEC Data'!K:K,MATCH('Intensity Data'!$B373,'UEC Data'!$C:$C,0))</f>
        <v>0.16521045309905666</v>
      </c>
      <c r="K373" s="7">
        <f>INDEX('Saturation Data'!L:L,MATCH('Intensity Data'!$B373,'Saturation Data'!$C:$C,0))*INDEX('UEC Data'!L:L,MATCH('Intensity Data'!$B373,'UEC Data'!$C:$C,0))</f>
        <v>0.74544428278253039</v>
      </c>
      <c r="L373" s="7">
        <f>INDEX('Saturation Data'!M:M,MATCH('Intensity Data'!$B373,'Saturation Data'!$C:$C,0))*INDEX('UEC Data'!M:M,MATCH('Intensity Data'!$B373,'UEC Data'!$C:$C,0))</f>
        <v>0.31702622088416094</v>
      </c>
      <c r="M373" s="7">
        <f>INDEX('Saturation Data'!N:N,MATCH('Intensity Data'!$B373,'Saturation Data'!$C:$C,0))*INDEX('UEC Data'!N:N,MATCH('Intensity Data'!$B373,'UEC Data'!$C:$C,0))</f>
        <v>0.24608395190506438</v>
      </c>
      <c r="N373" s="7">
        <f>INDEX('Saturation Data'!O:O,MATCH('Intensity Data'!$B373,'Saturation Data'!$C:$C,0))*INDEX('UEC Data'!O:O,MATCH('Intensity Data'!$B373,'UEC Data'!$C:$C,0))</f>
        <v>5.0699322368502261E-2</v>
      </c>
      <c r="O373" s="7">
        <f>INDEX('Saturation Data'!P:P,MATCH('Intensity Data'!$B373,'Saturation Data'!$C:$C,0))*INDEX('UEC Data'!P:P,MATCH('Intensity Data'!$B373,'UEC Data'!$C:$C,0))</f>
        <v>0.54198639800104087</v>
      </c>
      <c r="P373" s="7">
        <f>INDEX('Saturation Data'!Q:Q,MATCH('Intensity Data'!$B373,'Saturation Data'!$C:$C,0))*INDEX('UEC Data'!Q:Q,MATCH('Intensity Data'!$B373,'UEC Data'!$C:$C,0))</f>
        <v>0.2614188904054644</v>
      </c>
      <c r="Q373" s="7">
        <f>INDEX('Saturation Data'!R:R,MATCH('Intensity Data'!$B373,'Saturation Data'!$C:$C,0))*INDEX('UEC Data'!R:R,MATCH('Intensity Data'!$B373,'UEC Data'!$C:$C,0))</f>
        <v>9.7553641111784564E-2</v>
      </c>
      <c r="R373" s="7">
        <f>INDEX('Saturation Data'!S:S,MATCH('Intensity Data'!$B373,'Saturation Data'!$C:$C,0))*INDEX('UEC Data'!S:S,MATCH('Intensity Data'!$B373,'UEC Data'!$C:$C,0))</f>
        <v>9.4952362033214041E-2</v>
      </c>
      <c r="S373" s="7">
        <f>INDEX('Saturation Data'!T:T,MATCH('Intensity Data'!$B373,'Saturation Data'!$C:$C,0))*INDEX('UEC Data'!T:T,MATCH('Intensity Data'!$B373,'UEC Data'!$C:$C,0))</f>
        <v>8.798939531754571E-2</v>
      </c>
      <c r="T373" s="7">
        <f>INDEX('Saturation Data'!U:U,MATCH('Intensity Data'!$B373,'Saturation Data'!$C:$C,0))*INDEX('UEC Data'!U:U,MATCH('Intensity Data'!$B373,'UEC Data'!$C:$C,0))</f>
        <v>0.42364281624082745</v>
      </c>
      <c r="U373" s="7">
        <f>INDEX('Saturation Data'!V:V,MATCH('Intensity Data'!$B373,'Saturation Data'!$C:$C,0))*INDEX('UEC Data'!V:V,MATCH('Intensity Data'!$B373,'UEC Data'!$C:$C,0))</f>
        <v>0.18840376631537306</v>
      </c>
      <c r="V373" t="str">
        <f t="shared" si="73"/>
        <v>HVAC</v>
      </c>
    </row>
    <row r="374" spans="1:22" x14ac:dyDescent="0.2">
      <c r="A374" t="str">
        <f t="shared" si="71"/>
        <v/>
      </c>
      <c r="B374" t="str">
        <f t="shared" si="72"/>
        <v>ID2019 CPAHeating_Geothermal Heat Pump</v>
      </c>
      <c r="C374" t="s">
        <v>119</v>
      </c>
      <c r="D374" t="s">
        <v>120</v>
      </c>
      <c r="E374" s="4" t="s">
        <v>78</v>
      </c>
      <c r="F374" s="4" t="s">
        <v>12</v>
      </c>
      <c r="G374" s="4" t="s">
        <v>11</v>
      </c>
      <c r="H374" s="7">
        <f>INDEX('Saturation Data'!I:I,MATCH('Intensity Data'!$B374,'Saturation Data'!$C:$C,0))*INDEX('UEC Data'!I:I,MATCH('Intensity Data'!$B374,'UEC Data'!$C:$C,0))</f>
        <v>0.2416724777055288</v>
      </c>
      <c r="I374" s="7">
        <f>INDEX('Saturation Data'!J:J,MATCH('Intensity Data'!$B374,'Saturation Data'!$C:$C,0))*INDEX('UEC Data'!J:J,MATCH('Intensity Data'!$B374,'UEC Data'!$C:$C,0))</f>
        <v>0.27416324714028195</v>
      </c>
      <c r="J374" s="7">
        <f>INDEX('Saturation Data'!K:K,MATCH('Intensity Data'!$B374,'Saturation Data'!$C:$C,0))*INDEX('UEC Data'!K:K,MATCH('Intensity Data'!$B374,'UEC Data'!$C:$C,0))</f>
        <v>0</v>
      </c>
      <c r="K374" s="7">
        <f>INDEX('Saturation Data'!L:L,MATCH('Intensity Data'!$B374,'Saturation Data'!$C:$C,0))*INDEX('UEC Data'!L:L,MATCH('Intensity Data'!$B374,'UEC Data'!$C:$C,0))</f>
        <v>0.25464083217427819</v>
      </c>
      <c r="L374" s="7">
        <f>INDEX('Saturation Data'!M:M,MATCH('Intensity Data'!$B374,'Saturation Data'!$C:$C,0))*INDEX('UEC Data'!M:M,MATCH('Intensity Data'!$B374,'UEC Data'!$C:$C,0))</f>
        <v>0</v>
      </c>
      <c r="M374" s="7">
        <f>INDEX('Saturation Data'!N:N,MATCH('Intensity Data'!$B374,'Saturation Data'!$C:$C,0))*INDEX('UEC Data'!N:N,MATCH('Intensity Data'!$B374,'UEC Data'!$C:$C,0))</f>
        <v>0</v>
      </c>
      <c r="N374" s="7">
        <f>INDEX('Saturation Data'!O:O,MATCH('Intensity Data'!$B374,'Saturation Data'!$C:$C,0))*INDEX('UEC Data'!O:O,MATCH('Intensity Data'!$B374,'UEC Data'!$C:$C,0))</f>
        <v>5.3402503294295078E-2</v>
      </c>
      <c r="O374" s="7">
        <f>INDEX('Saturation Data'!P:P,MATCH('Intensity Data'!$B374,'Saturation Data'!$C:$C,0))*INDEX('UEC Data'!P:P,MATCH('Intensity Data'!$B374,'UEC Data'!$C:$C,0))</f>
        <v>0.29009019818697734</v>
      </c>
      <c r="P374" s="7">
        <f>INDEX('Saturation Data'!Q:Q,MATCH('Intensity Data'!$B374,'Saturation Data'!$C:$C,0))*INDEX('UEC Data'!Q:Q,MATCH('Intensity Data'!$B374,'UEC Data'!$C:$C,0))</f>
        <v>0.13992059211676977</v>
      </c>
      <c r="Q374" s="7">
        <f>INDEX('Saturation Data'!R:R,MATCH('Intensity Data'!$B374,'Saturation Data'!$C:$C,0))*INDEX('UEC Data'!R:R,MATCH('Intensity Data'!$B374,'UEC Data'!$C:$C,0))</f>
        <v>7.033385240254561E-2</v>
      </c>
      <c r="R374" s="7">
        <f>INDEX('Saturation Data'!S:S,MATCH('Intensity Data'!$B374,'Saturation Data'!$C:$C,0))*INDEX('UEC Data'!S:S,MATCH('Intensity Data'!$B374,'UEC Data'!$C:$C,0))</f>
        <v>0</v>
      </c>
      <c r="S374" s="7">
        <f>INDEX('Saturation Data'!T:T,MATCH('Intensity Data'!$B374,'Saturation Data'!$C:$C,0))*INDEX('UEC Data'!T:T,MATCH('Intensity Data'!$B374,'UEC Data'!$C:$C,0))</f>
        <v>0</v>
      </c>
      <c r="T374" s="7">
        <f>INDEX('Saturation Data'!U:U,MATCH('Intensity Data'!$B374,'Saturation Data'!$C:$C,0))*INDEX('UEC Data'!U:U,MATCH('Intensity Data'!$B374,'UEC Data'!$C:$C,0))</f>
        <v>0.1715167142034088</v>
      </c>
      <c r="U374" s="7">
        <f>INDEX('Saturation Data'!V:V,MATCH('Intensity Data'!$B374,'Saturation Data'!$C:$C,0))*INDEX('UEC Data'!V:V,MATCH('Intensity Data'!$B374,'UEC Data'!$C:$C,0))</f>
        <v>2.5842306541105024E-2</v>
      </c>
      <c r="V374" t="str">
        <f t="shared" si="73"/>
        <v>HVAC</v>
      </c>
    </row>
    <row r="375" spans="1:22" x14ac:dyDescent="0.2">
      <c r="A375" t="str">
        <f t="shared" si="71"/>
        <v/>
      </c>
      <c r="B375" t="str">
        <f t="shared" si="72"/>
        <v>ID2019 CPAVentilation_Ventilation</v>
      </c>
      <c r="C375" t="s">
        <v>119</v>
      </c>
      <c r="D375" t="s">
        <v>120</v>
      </c>
      <c r="E375" s="4" t="s">
        <v>79</v>
      </c>
      <c r="F375" s="4" t="s">
        <v>15</v>
      </c>
      <c r="G375" s="4" t="s">
        <v>15</v>
      </c>
      <c r="H375" s="7">
        <f>INDEX('Saturation Data'!I:I,MATCH('Intensity Data'!$B375,'Saturation Data'!$C:$C,0))*INDEX('UEC Data'!I:I,MATCH('Intensity Data'!$B375,'UEC Data'!$C:$C,0))</f>
        <v>2.9583199017998774</v>
      </c>
      <c r="I375" s="7">
        <f>INDEX('Saturation Data'!J:J,MATCH('Intensity Data'!$B375,'Saturation Data'!$C:$C,0))*INDEX('UEC Data'!J:J,MATCH('Intensity Data'!$B375,'UEC Data'!$C:$C,0))</f>
        <v>1.1745717493409591</v>
      </c>
      <c r="J375" s="7">
        <f>INDEX('Saturation Data'!K:K,MATCH('Intensity Data'!$B375,'Saturation Data'!$C:$C,0))*INDEX('UEC Data'!K:K,MATCH('Intensity Data'!$B375,'UEC Data'!$C:$C,0))</f>
        <v>2.9583199017998774</v>
      </c>
      <c r="K375" s="7">
        <f>INDEX('Saturation Data'!L:L,MATCH('Intensity Data'!$B375,'Saturation Data'!$C:$C,0))*INDEX('UEC Data'!L:L,MATCH('Intensity Data'!$B375,'UEC Data'!$C:$C,0))</f>
        <v>1.1745717493409591</v>
      </c>
      <c r="L375" s="7">
        <f>INDEX('Saturation Data'!M:M,MATCH('Intensity Data'!$B375,'Saturation Data'!$C:$C,0))*INDEX('UEC Data'!M:M,MATCH('Intensity Data'!$B375,'UEC Data'!$C:$C,0))</f>
        <v>2.1272489296361821</v>
      </c>
      <c r="M375" s="7">
        <f>INDEX('Saturation Data'!N:N,MATCH('Intensity Data'!$B375,'Saturation Data'!$C:$C,0))*INDEX('UEC Data'!N:N,MATCH('Intensity Data'!$B375,'UEC Data'!$C:$C,0))</f>
        <v>2.0127502281400846</v>
      </c>
      <c r="N375" s="7">
        <f>INDEX('Saturation Data'!O:O,MATCH('Intensity Data'!$B375,'Saturation Data'!$C:$C,0))*INDEX('UEC Data'!O:O,MATCH('Intensity Data'!$B375,'UEC Data'!$C:$C,0))</f>
        <v>3.4618981812440794</v>
      </c>
      <c r="O375" s="7">
        <f>INDEX('Saturation Data'!P:P,MATCH('Intensity Data'!$B375,'Saturation Data'!$C:$C,0))*INDEX('UEC Data'!P:P,MATCH('Intensity Data'!$B375,'UEC Data'!$C:$C,0))</f>
        <v>1.475956988471705</v>
      </c>
      <c r="P375" s="7">
        <f>INDEX('Saturation Data'!Q:Q,MATCH('Intensity Data'!$B375,'Saturation Data'!$C:$C,0))*INDEX('UEC Data'!Q:Q,MATCH('Intensity Data'!$B375,'UEC Data'!$C:$C,0))</f>
        <v>0.72295119890018678</v>
      </c>
      <c r="Q375" s="7">
        <f>INDEX('Saturation Data'!R:R,MATCH('Intensity Data'!$B375,'Saturation Data'!$C:$C,0))*INDEX('UEC Data'!R:R,MATCH('Intensity Data'!$B375,'UEC Data'!$C:$C,0))</f>
        <v>0.88748841021476432</v>
      </c>
      <c r="R375" s="7">
        <f>INDEX('Saturation Data'!S:S,MATCH('Intensity Data'!$B375,'Saturation Data'!$C:$C,0))*INDEX('UEC Data'!S:S,MATCH('Intensity Data'!$B375,'UEC Data'!$C:$C,0))</f>
        <v>0.22231104811014857</v>
      </c>
      <c r="S375" s="7">
        <f>INDEX('Saturation Data'!T:T,MATCH('Intensity Data'!$B375,'Saturation Data'!$C:$C,0))*INDEX('UEC Data'!T:T,MATCH('Intensity Data'!$B375,'UEC Data'!$C:$C,0))</f>
        <v>0.68018174838308787</v>
      </c>
      <c r="T375" s="7">
        <f>INDEX('Saturation Data'!U:U,MATCH('Intensity Data'!$B375,'Saturation Data'!$C:$C,0))*INDEX('UEC Data'!U:U,MATCH('Intensity Data'!$B375,'UEC Data'!$C:$C,0))</f>
        <v>25.382384757442949</v>
      </c>
      <c r="U375" s="7">
        <f>INDEX('Saturation Data'!V:V,MATCH('Intensity Data'!$B375,'Saturation Data'!$C:$C,0))*INDEX('UEC Data'!V:V,MATCH('Intensity Data'!$B375,'UEC Data'!$C:$C,0))</f>
        <v>0.66997537254708617</v>
      </c>
      <c r="V375" t="str">
        <f t="shared" si="73"/>
        <v>HVAC</v>
      </c>
    </row>
    <row r="376" spans="1:22" x14ac:dyDescent="0.2">
      <c r="A376" t="str">
        <f t="shared" si="71"/>
        <v/>
      </c>
      <c r="B376" t="str">
        <f t="shared" si="72"/>
        <v>ID2019 CPAWater Heating_Water Heater</v>
      </c>
      <c r="C376" t="s">
        <v>119</v>
      </c>
      <c r="D376" t="s">
        <v>120</v>
      </c>
      <c r="E376" s="4" t="s">
        <v>80</v>
      </c>
      <c r="F376" s="4" t="s">
        <v>16</v>
      </c>
      <c r="G376" s="4" t="s">
        <v>17</v>
      </c>
      <c r="H376" s="7">
        <f>INDEX('Saturation Data'!I:I,MATCH('Intensity Data'!$B376,'Saturation Data'!$C:$C,0))*INDEX('UEC Data'!I:I,MATCH('Intensity Data'!$B376,'UEC Data'!$C:$C,0))</f>
        <v>0.44437548219840994</v>
      </c>
      <c r="I376" s="7">
        <f>INDEX('Saturation Data'!J:J,MATCH('Intensity Data'!$B376,'Saturation Data'!$C:$C,0))*INDEX('UEC Data'!J:J,MATCH('Intensity Data'!$B376,'UEC Data'!$C:$C,0))</f>
        <v>0.52328819999999998</v>
      </c>
      <c r="J376" s="7">
        <f>INDEX('Saturation Data'!K:K,MATCH('Intensity Data'!$B376,'Saturation Data'!$C:$C,0))*INDEX('UEC Data'!K:K,MATCH('Intensity Data'!$B376,'UEC Data'!$C:$C,0))</f>
        <v>0.60000209999999998</v>
      </c>
      <c r="K376" s="7">
        <f>INDEX('Saturation Data'!L:L,MATCH('Intensity Data'!$B376,'Saturation Data'!$C:$C,0))*INDEX('UEC Data'!L:L,MATCH('Intensity Data'!$B376,'UEC Data'!$C:$C,0))</f>
        <v>0.53867902941176471</v>
      </c>
      <c r="L376" s="7">
        <f>INDEX('Saturation Data'!M:M,MATCH('Intensity Data'!$B376,'Saturation Data'!$C:$C,0))*INDEX('UEC Data'!M:M,MATCH('Intensity Data'!$B376,'UEC Data'!$C:$C,0))</f>
        <v>4.7885017631578943</v>
      </c>
      <c r="M376" s="7">
        <f>INDEX('Saturation Data'!N:N,MATCH('Intensity Data'!$B376,'Saturation Data'!$C:$C,0))*INDEX('UEC Data'!N:N,MATCH('Intensity Data'!$B376,'UEC Data'!$C:$C,0))</f>
        <v>1.311591875</v>
      </c>
      <c r="N376" s="7">
        <f>INDEX('Saturation Data'!O:O,MATCH('Intensity Data'!$B376,'Saturation Data'!$C:$C,0))*INDEX('UEC Data'!O:O,MATCH('Intensity Data'!$B376,'UEC Data'!$C:$C,0))</f>
        <v>0.13602052166199999</v>
      </c>
      <c r="O376" s="7">
        <f>INDEX('Saturation Data'!P:P,MATCH('Intensity Data'!$B376,'Saturation Data'!$C:$C,0))*INDEX('UEC Data'!P:P,MATCH('Intensity Data'!$B376,'UEC Data'!$C:$C,0))</f>
        <v>1.2893192905323883</v>
      </c>
      <c r="P376" s="7">
        <f>INDEX('Saturation Data'!Q:Q,MATCH('Intensity Data'!$B376,'Saturation Data'!$C:$C,0))*INDEX('UEC Data'!Q:Q,MATCH('Intensity Data'!$B376,'UEC Data'!$C:$C,0))</f>
        <v>0.50146599999999997</v>
      </c>
      <c r="Q376" s="7">
        <f>INDEX('Saturation Data'!R:R,MATCH('Intensity Data'!$B376,'Saturation Data'!$C:$C,0))*INDEX('UEC Data'!R:R,MATCH('Intensity Data'!$B376,'UEC Data'!$C:$C,0))</f>
        <v>1.4937205</v>
      </c>
      <c r="R376" s="7">
        <f>INDEX('Saturation Data'!S:S,MATCH('Intensity Data'!$B376,'Saturation Data'!$C:$C,0))*INDEX('UEC Data'!S:S,MATCH('Intensity Data'!$B376,'UEC Data'!$C:$C,0))</f>
        <v>0.116230471386</v>
      </c>
      <c r="S376" s="7">
        <f>INDEX('Saturation Data'!T:T,MATCH('Intensity Data'!$B376,'Saturation Data'!$C:$C,0))*INDEX('UEC Data'!T:T,MATCH('Intensity Data'!$B376,'UEC Data'!$C:$C,0))</f>
        <v>0.20451443330000002</v>
      </c>
      <c r="T376" s="7">
        <f>INDEX('Saturation Data'!U:U,MATCH('Intensity Data'!$B376,'Saturation Data'!$C:$C,0))*INDEX('UEC Data'!U:U,MATCH('Intensity Data'!$B376,'UEC Data'!$C:$C,0))</f>
        <v>0.29328781825095057</v>
      </c>
      <c r="U376" s="7">
        <f>INDEX('Saturation Data'!V:V,MATCH('Intensity Data'!$B376,'Saturation Data'!$C:$C,0))*INDEX('UEC Data'!V:V,MATCH('Intensity Data'!$B376,'UEC Data'!$C:$C,0))</f>
        <v>0.67183507575757573</v>
      </c>
      <c r="V376" t="str">
        <f t="shared" si="73"/>
        <v>Water Heating</v>
      </c>
    </row>
    <row r="377" spans="1:22" x14ac:dyDescent="0.2">
      <c r="A377" t="str">
        <f t="shared" si="71"/>
        <v/>
      </c>
      <c r="B377" t="str">
        <f t="shared" si="72"/>
        <v>ID2019 CPAInterior Lighting_General Service Lighting</v>
      </c>
      <c r="C377" t="s">
        <v>119</v>
      </c>
      <c r="D377" t="s">
        <v>120</v>
      </c>
      <c r="E377" s="4" t="s">
        <v>81</v>
      </c>
      <c r="F377" s="4" t="s">
        <v>18</v>
      </c>
      <c r="G377" s="4" t="s">
        <v>19</v>
      </c>
      <c r="H377" s="7">
        <f>INDEX('Saturation Data'!I:I,MATCH('Intensity Data'!$B377,'Saturation Data'!$C:$C,0))*INDEX('UEC Data'!I:I,MATCH('Intensity Data'!$B377,'UEC Data'!$C:$C,0))</f>
        <v>0.24854369365134049</v>
      </c>
      <c r="I377" s="7">
        <f>INDEX('Saturation Data'!J:J,MATCH('Intensity Data'!$B377,'Saturation Data'!$C:$C,0))*INDEX('UEC Data'!J:J,MATCH('Intensity Data'!$B377,'UEC Data'!$C:$C,0))</f>
        <v>0.24651165830668834</v>
      </c>
      <c r="J377" s="7">
        <f>INDEX('Saturation Data'!K:K,MATCH('Intensity Data'!$B377,'Saturation Data'!$C:$C,0))*INDEX('UEC Data'!K:K,MATCH('Intensity Data'!$B377,'UEC Data'!$C:$C,0))</f>
        <v>0.49780483994498642</v>
      </c>
      <c r="K377" s="7">
        <f>INDEX('Saturation Data'!L:L,MATCH('Intensity Data'!$B377,'Saturation Data'!$C:$C,0))*INDEX('UEC Data'!L:L,MATCH('Intensity Data'!$B377,'UEC Data'!$C:$C,0))</f>
        <v>0.32855119436369107</v>
      </c>
      <c r="L377" s="7">
        <f>INDEX('Saturation Data'!M:M,MATCH('Intensity Data'!$B377,'Saturation Data'!$C:$C,0))*INDEX('UEC Data'!M:M,MATCH('Intensity Data'!$B377,'UEC Data'!$C:$C,0))</f>
        <v>1.3402191760145017</v>
      </c>
      <c r="M377" s="7">
        <f>INDEX('Saturation Data'!N:N,MATCH('Intensity Data'!$B377,'Saturation Data'!$C:$C,0))*INDEX('UEC Data'!N:N,MATCH('Intensity Data'!$B377,'UEC Data'!$C:$C,0))</f>
        <v>0.38163107331953855</v>
      </c>
      <c r="N377" s="7">
        <f>INDEX('Saturation Data'!O:O,MATCH('Intensity Data'!$B377,'Saturation Data'!$C:$C,0))*INDEX('UEC Data'!O:O,MATCH('Intensity Data'!$B377,'UEC Data'!$C:$C,0))</f>
        <v>0.54894589024056883</v>
      </c>
      <c r="O377" s="7">
        <f>INDEX('Saturation Data'!P:P,MATCH('Intensity Data'!$B377,'Saturation Data'!$C:$C,0))*INDEX('UEC Data'!P:P,MATCH('Intensity Data'!$B377,'UEC Data'!$C:$C,0))</f>
        <v>9.4508344790366489E-2</v>
      </c>
      <c r="P377" s="7">
        <f>INDEX('Saturation Data'!Q:Q,MATCH('Intensity Data'!$B377,'Saturation Data'!$C:$C,0))*INDEX('UEC Data'!Q:Q,MATCH('Intensity Data'!$B377,'UEC Data'!$C:$C,0))</f>
        <v>0.16264221303240564</v>
      </c>
      <c r="Q377" s="7">
        <f>INDEX('Saturation Data'!R:R,MATCH('Intensity Data'!$B377,'Saturation Data'!$C:$C,0))*INDEX('UEC Data'!R:R,MATCH('Intensity Data'!$B377,'UEC Data'!$C:$C,0))</f>
        <v>0.80857252946798985</v>
      </c>
      <c r="R377" s="7">
        <f>INDEX('Saturation Data'!S:S,MATCH('Intensity Data'!$B377,'Saturation Data'!$C:$C,0))*INDEX('UEC Data'!S:S,MATCH('Intensity Data'!$B377,'UEC Data'!$C:$C,0))</f>
        <v>7.243721839474232E-2</v>
      </c>
      <c r="S377" s="7">
        <f>INDEX('Saturation Data'!T:T,MATCH('Intensity Data'!$B377,'Saturation Data'!$C:$C,0))*INDEX('UEC Data'!T:T,MATCH('Intensity Data'!$B377,'UEC Data'!$C:$C,0))</f>
        <v>7.243721839474232E-2</v>
      </c>
      <c r="T377" s="7">
        <f>INDEX('Saturation Data'!U:U,MATCH('Intensity Data'!$B377,'Saturation Data'!$C:$C,0))*INDEX('UEC Data'!U:U,MATCH('Intensity Data'!$B377,'UEC Data'!$C:$C,0))</f>
        <v>0.47440881713066591</v>
      </c>
      <c r="U377" s="7">
        <f>INDEX('Saturation Data'!V:V,MATCH('Intensity Data'!$B377,'Saturation Data'!$C:$C,0))*INDEX('UEC Data'!V:V,MATCH('Intensity Data'!$B377,'UEC Data'!$C:$C,0))</f>
        <v>0.37642815015538239</v>
      </c>
      <c r="V377" t="str">
        <f t="shared" si="73"/>
        <v>Interior Lighting</v>
      </c>
    </row>
    <row r="378" spans="1:22" x14ac:dyDescent="0.2">
      <c r="A378" t="str">
        <f t="shared" si="71"/>
        <v/>
      </c>
      <c r="B378" t="str">
        <f t="shared" si="72"/>
        <v>ID2019 CPAInterior Lighting_Exempted Lighting</v>
      </c>
      <c r="C378" t="s">
        <v>119</v>
      </c>
      <c r="D378" t="s">
        <v>120</v>
      </c>
      <c r="E378" s="4" t="s">
        <v>82</v>
      </c>
      <c r="F378" s="4" t="s">
        <v>18</v>
      </c>
      <c r="G378" s="4" t="s">
        <v>20</v>
      </c>
      <c r="H378" s="7">
        <f>INDEX('Saturation Data'!I:I,MATCH('Intensity Data'!$B378,'Saturation Data'!$C:$C,0))*INDEX('UEC Data'!I:I,MATCH('Intensity Data'!$B378,'UEC Data'!$C:$C,0))</f>
        <v>0.1029930252348189</v>
      </c>
      <c r="I378" s="7">
        <f>INDEX('Saturation Data'!J:J,MATCH('Intensity Data'!$B378,'Saturation Data'!$C:$C,0))*INDEX('UEC Data'!J:J,MATCH('Intensity Data'!$B378,'UEC Data'!$C:$C,0))</f>
        <v>0.13272466392284143</v>
      </c>
      <c r="J378" s="7">
        <f>INDEX('Saturation Data'!K:K,MATCH('Intensity Data'!$B378,'Saturation Data'!$C:$C,0))*INDEX('UEC Data'!K:K,MATCH('Intensity Data'!$B378,'UEC Data'!$C:$C,0))</f>
        <v>0.47362324504374631</v>
      </c>
      <c r="K378" s="7">
        <f>INDEX('Saturation Data'!L:L,MATCH('Intensity Data'!$B378,'Saturation Data'!$C:$C,0))*INDEX('UEC Data'!L:L,MATCH('Intensity Data'!$B378,'UEC Data'!$C:$C,0))</f>
        <v>0.3125913417288726</v>
      </c>
      <c r="L378" s="7">
        <f>INDEX('Saturation Data'!M:M,MATCH('Intensity Data'!$B378,'Saturation Data'!$C:$C,0))*INDEX('UEC Data'!M:M,MATCH('Intensity Data'!$B378,'UEC Data'!$C:$C,0))</f>
        <v>0.93928297420356521</v>
      </c>
      <c r="M378" s="7">
        <f>INDEX('Saturation Data'!N:N,MATCH('Intensity Data'!$B378,'Saturation Data'!$C:$C,0))*INDEX('UEC Data'!N:N,MATCH('Intensity Data'!$B378,'UEC Data'!$C:$C,0))</f>
        <v>0.29517487208245929</v>
      </c>
      <c r="N378" s="7">
        <f>INDEX('Saturation Data'!O:O,MATCH('Intensity Data'!$B378,'Saturation Data'!$C:$C,0))*INDEX('UEC Data'!O:O,MATCH('Intensity Data'!$B378,'UEC Data'!$C:$C,0))</f>
        <v>0.22824905816351321</v>
      </c>
      <c r="O378" s="7">
        <f>INDEX('Saturation Data'!P:P,MATCH('Intensity Data'!$B378,'Saturation Data'!$C:$C,0))*INDEX('UEC Data'!P:P,MATCH('Intensity Data'!$B378,'UEC Data'!$C:$C,0))</f>
        <v>4.0434000324751009E-2</v>
      </c>
      <c r="P378" s="7">
        <f>INDEX('Saturation Data'!Q:Q,MATCH('Intensity Data'!$B378,'Saturation Data'!$C:$C,0))*INDEX('UEC Data'!Q:Q,MATCH('Intensity Data'!$B378,'UEC Data'!$C:$C,0))</f>
        <v>0.18172866156643003</v>
      </c>
      <c r="Q378" s="7">
        <f>INDEX('Saturation Data'!R:R,MATCH('Intensity Data'!$B378,'Saturation Data'!$C:$C,0))*INDEX('UEC Data'!R:R,MATCH('Intensity Data'!$B378,'UEC Data'!$C:$C,0))</f>
        <v>0.42818557630105081</v>
      </c>
      <c r="R378" s="7">
        <f>INDEX('Saturation Data'!S:S,MATCH('Intensity Data'!$B378,'Saturation Data'!$C:$C,0))*INDEX('UEC Data'!S:S,MATCH('Intensity Data'!$B378,'UEC Data'!$C:$C,0))</f>
        <v>3.5816023605558897E-2</v>
      </c>
      <c r="S378" s="7">
        <f>INDEX('Saturation Data'!T:T,MATCH('Intensity Data'!$B378,'Saturation Data'!$C:$C,0))*INDEX('UEC Data'!T:T,MATCH('Intensity Data'!$B378,'UEC Data'!$C:$C,0))</f>
        <v>3.5816023605558897E-2</v>
      </c>
      <c r="T378" s="7">
        <f>INDEX('Saturation Data'!U:U,MATCH('Intensity Data'!$B378,'Saturation Data'!$C:$C,0))*INDEX('UEC Data'!U:U,MATCH('Intensity Data'!$B378,'UEC Data'!$C:$C,0))</f>
        <v>0.26647444706270113</v>
      </c>
      <c r="U378" s="7">
        <f>INDEX('Saturation Data'!V:V,MATCH('Intensity Data'!$B378,'Saturation Data'!$C:$C,0))*INDEX('UEC Data'!V:V,MATCH('Intensity Data'!$B378,'UEC Data'!$C:$C,0))</f>
        <v>0.2286891734756227</v>
      </c>
      <c r="V378" t="str">
        <f t="shared" si="73"/>
        <v>Interior Lighting</v>
      </c>
    </row>
    <row r="379" spans="1:22" x14ac:dyDescent="0.2">
      <c r="A379" t="str">
        <f t="shared" si="71"/>
        <v/>
      </c>
      <c r="B379" t="str">
        <f t="shared" si="72"/>
        <v>ID2019 CPAInterior Lighting_High-Bay Lighting</v>
      </c>
      <c r="C379" t="s">
        <v>119</v>
      </c>
      <c r="D379" t="s">
        <v>120</v>
      </c>
      <c r="E379" s="4" t="s">
        <v>83</v>
      </c>
      <c r="F379" s="4" t="s">
        <v>18</v>
      </c>
      <c r="G379" s="4" t="s">
        <v>21</v>
      </c>
      <c r="H379" s="7">
        <f>INDEX('Saturation Data'!I:I,MATCH('Intensity Data'!$B379,'Saturation Data'!$C:$C,0))*INDEX('UEC Data'!I:I,MATCH('Intensity Data'!$B379,'UEC Data'!$C:$C,0))</f>
        <v>1.0097571904109066</v>
      </c>
      <c r="I379" s="7">
        <f>INDEX('Saturation Data'!J:J,MATCH('Intensity Data'!$B379,'Saturation Data'!$C:$C,0))*INDEX('UEC Data'!J:J,MATCH('Intensity Data'!$B379,'UEC Data'!$C:$C,0))</f>
        <v>1.5097319313691666</v>
      </c>
      <c r="J379" s="7">
        <f>INDEX('Saturation Data'!K:K,MATCH('Intensity Data'!$B379,'Saturation Data'!$C:$C,0))*INDEX('UEC Data'!K:K,MATCH('Intensity Data'!$B379,'UEC Data'!$C:$C,0))</f>
        <v>1.9907982124912358</v>
      </c>
      <c r="K379" s="7">
        <f>INDEX('Saturation Data'!L:L,MATCH('Intensity Data'!$B379,'Saturation Data'!$C:$C,0))*INDEX('UEC Data'!L:L,MATCH('Intensity Data'!$B379,'UEC Data'!$C:$C,0))</f>
        <v>1.3139268202442156</v>
      </c>
      <c r="L379" s="7">
        <f>INDEX('Saturation Data'!M:M,MATCH('Intensity Data'!$B379,'Saturation Data'!$C:$C,0))*INDEX('UEC Data'!M:M,MATCH('Intensity Data'!$B379,'UEC Data'!$C:$C,0))</f>
        <v>2.9189542122173275</v>
      </c>
      <c r="M379" s="7">
        <f>INDEX('Saturation Data'!N:N,MATCH('Intensity Data'!$B379,'Saturation Data'!$C:$C,0))*INDEX('UEC Data'!N:N,MATCH('Intensity Data'!$B379,'UEC Data'!$C:$C,0))</f>
        <v>2.0202514121424442</v>
      </c>
      <c r="N379" s="7">
        <f>INDEX('Saturation Data'!O:O,MATCH('Intensity Data'!$B379,'Saturation Data'!$C:$C,0))*INDEX('UEC Data'!O:O,MATCH('Intensity Data'!$B379,'UEC Data'!$C:$C,0))</f>
        <v>2.593676628981044</v>
      </c>
      <c r="O379" s="7">
        <f>INDEX('Saturation Data'!P:P,MATCH('Intensity Data'!$B379,'Saturation Data'!$C:$C,0))*INDEX('UEC Data'!P:P,MATCH('Intensity Data'!$B379,'UEC Data'!$C:$C,0))</f>
        <v>1.4232784408076913</v>
      </c>
      <c r="P379" s="7">
        <f>INDEX('Saturation Data'!Q:Q,MATCH('Intensity Data'!$B379,'Saturation Data'!$C:$C,0))*INDEX('UEC Data'!Q:Q,MATCH('Intensity Data'!$B379,'UEC Data'!$C:$C,0))</f>
        <v>0.81014056411215796</v>
      </c>
      <c r="Q379" s="7">
        <f>INDEX('Saturation Data'!R:R,MATCH('Intensity Data'!$B379,'Saturation Data'!$C:$C,0))*INDEX('UEC Data'!R:R,MATCH('Intensity Data'!$B379,'UEC Data'!$C:$C,0))</f>
        <v>1.2862972269831965</v>
      </c>
      <c r="R379" s="7">
        <f>INDEX('Saturation Data'!S:S,MATCH('Intensity Data'!$B379,'Saturation Data'!$C:$C,0))*INDEX('UEC Data'!S:S,MATCH('Intensity Data'!$B379,'UEC Data'!$C:$C,0))</f>
        <v>1.6935466856330306</v>
      </c>
      <c r="S379" s="7">
        <f>INDEX('Saturation Data'!T:T,MATCH('Intensity Data'!$B379,'Saturation Data'!$C:$C,0))*INDEX('UEC Data'!T:T,MATCH('Intensity Data'!$B379,'UEC Data'!$C:$C,0))</f>
        <v>1.6935466856330306</v>
      </c>
      <c r="T379" s="7">
        <f>INDEX('Saturation Data'!U:U,MATCH('Intensity Data'!$B379,'Saturation Data'!$C:$C,0))*INDEX('UEC Data'!U:U,MATCH('Intensity Data'!$B379,'UEC Data'!$C:$C,0))</f>
        <v>2.7383703041952336</v>
      </c>
      <c r="U379" s="7">
        <f>INDEX('Saturation Data'!V:V,MATCH('Intensity Data'!$B379,'Saturation Data'!$C:$C,0))*INDEX('UEC Data'!V:V,MATCH('Intensity Data'!$B379,'UEC Data'!$C:$C,0))</f>
        <v>1.5598450753325854</v>
      </c>
      <c r="V379" t="str">
        <f t="shared" si="73"/>
        <v>Interior Lighting</v>
      </c>
    </row>
    <row r="380" spans="1:22" x14ac:dyDescent="0.2">
      <c r="A380" t="str">
        <f t="shared" si="71"/>
        <v/>
      </c>
      <c r="B380" t="str">
        <f t="shared" si="72"/>
        <v>ID2019 CPAInterior Lighting_Linear Lighting</v>
      </c>
      <c r="C380" t="s">
        <v>119</v>
      </c>
      <c r="D380" t="s">
        <v>120</v>
      </c>
      <c r="E380" s="4" t="s">
        <v>84</v>
      </c>
      <c r="F380" s="4" t="s">
        <v>18</v>
      </c>
      <c r="G380" s="4" t="s">
        <v>22</v>
      </c>
      <c r="H380" s="7">
        <f>INDEX('Saturation Data'!I:I,MATCH('Intensity Data'!$B380,'Saturation Data'!$C:$C,0))*INDEX('UEC Data'!I:I,MATCH('Intensity Data'!$B380,'UEC Data'!$C:$C,0))</f>
        <v>1.7246509498917526</v>
      </c>
      <c r="I380" s="7">
        <f>INDEX('Saturation Data'!J:J,MATCH('Intensity Data'!$B380,'Saturation Data'!$C:$C,0))*INDEX('UEC Data'!J:J,MATCH('Intensity Data'!$B380,'UEC Data'!$C:$C,0))</f>
        <v>1.5415598375166626</v>
      </c>
      <c r="J380" s="7">
        <f>INDEX('Saturation Data'!K:K,MATCH('Intensity Data'!$B380,'Saturation Data'!$C:$C,0))*INDEX('UEC Data'!K:K,MATCH('Intensity Data'!$B380,'UEC Data'!$C:$C,0))</f>
        <v>3.0033180740724288</v>
      </c>
      <c r="K380" s="7">
        <f>INDEX('Saturation Data'!L:L,MATCH('Intensity Data'!$B380,'Saturation Data'!$C:$C,0))*INDEX('UEC Data'!L:L,MATCH('Intensity Data'!$B380,'UEC Data'!$C:$C,0))</f>
        <v>1.9821899288878029</v>
      </c>
      <c r="L380" s="7">
        <f>INDEX('Saturation Data'!M:M,MATCH('Intensity Data'!$B380,'Saturation Data'!$C:$C,0))*INDEX('UEC Data'!M:M,MATCH('Intensity Data'!$B380,'UEC Data'!$C:$C,0))</f>
        <v>1.8674442583618971</v>
      </c>
      <c r="M380" s="7">
        <f>INDEX('Saturation Data'!N:N,MATCH('Intensity Data'!$B380,'Saturation Data'!$C:$C,0))*INDEX('UEC Data'!N:N,MATCH('Intensity Data'!$B380,'UEC Data'!$C:$C,0))</f>
        <v>5.0106479032102795</v>
      </c>
      <c r="N380" s="7">
        <f>INDEX('Saturation Data'!O:O,MATCH('Intensity Data'!$B380,'Saturation Data'!$C:$C,0))*INDEX('UEC Data'!O:O,MATCH('Intensity Data'!$B380,'UEC Data'!$C:$C,0))</f>
        <v>4.0374352350241542</v>
      </c>
      <c r="O380" s="7">
        <f>INDEX('Saturation Data'!P:P,MATCH('Intensity Data'!$B380,'Saturation Data'!$C:$C,0))*INDEX('UEC Data'!P:P,MATCH('Intensity Data'!$B380,'UEC Data'!$C:$C,0))</f>
        <v>2.18745514263111</v>
      </c>
      <c r="P380" s="7">
        <f>INDEX('Saturation Data'!Q:Q,MATCH('Intensity Data'!$B380,'Saturation Data'!$C:$C,0))*INDEX('UEC Data'!Q:Q,MATCH('Intensity Data'!$B380,'UEC Data'!$C:$C,0))</f>
        <v>1.5127022615307173</v>
      </c>
      <c r="Q380" s="7">
        <f>INDEX('Saturation Data'!R:R,MATCH('Intensity Data'!$B380,'Saturation Data'!$C:$C,0))*INDEX('UEC Data'!R:R,MATCH('Intensity Data'!$B380,'UEC Data'!$C:$C,0))</f>
        <v>0.45584450142900113</v>
      </c>
      <c r="R380" s="7">
        <f>INDEX('Saturation Data'!S:S,MATCH('Intensity Data'!$B380,'Saturation Data'!$C:$C,0))*INDEX('UEC Data'!S:S,MATCH('Intensity Data'!$B380,'UEC Data'!$C:$C,0))</f>
        <v>0.28151989720595638</v>
      </c>
      <c r="S380" s="7">
        <f>INDEX('Saturation Data'!T:T,MATCH('Intensity Data'!$B380,'Saturation Data'!$C:$C,0))*INDEX('UEC Data'!T:T,MATCH('Intensity Data'!$B380,'UEC Data'!$C:$C,0))</f>
        <v>0.28151989720595638</v>
      </c>
      <c r="T380" s="7">
        <f>INDEX('Saturation Data'!U:U,MATCH('Intensity Data'!$B380,'Saturation Data'!$C:$C,0))*INDEX('UEC Data'!U:U,MATCH('Intensity Data'!$B380,'UEC Data'!$C:$C,0))</f>
        <v>3.907161357362638</v>
      </c>
      <c r="U380" s="7">
        <f>INDEX('Saturation Data'!V:V,MATCH('Intensity Data'!$B380,'Saturation Data'!$C:$C,0))*INDEX('UEC Data'!V:V,MATCH('Intensity Data'!$B380,'UEC Data'!$C:$C,0))</f>
        <v>1.464169865932343</v>
      </c>
      <c r="V380" t="str">
        <f t="shared" si="73"/>
        <v>Interior Lighting</v>
      </c>
    </row>
    <row r="381" spans="1:22" x14ac:dyDescent="0.2">
      <c r="A381" t="str">
        <f t="shared" si="71"/>
        <v/>
      </c>
      <c r="B381" t="str">
        <f t="shared" si="72"/>
        <v>ID2019 CPAExterior Lighting_General Service Lighting</v>
      </c>
      <c r="C381" t="s">
        <v>119</v>
      </c>
      <c r="D381" t="s">
        <v>120</v>
      </c>
      <c r="E381" s="4" t="s">
        <v>85</v>
      </c>
      <c r="F381" s="4" t="s">
        <v>23</v>
      </c>
      <c r="G381" s="4" t="s">
        <v>19</v>
      </c>
      <c r="H381" s="7">
        <f>INDEX('Saturation Data'!I:I,MATCH('Intensity Data'!$B381,'Saturation Data'!$C:$C,0))*INDEX('UEC Data'!I:I,MATCH('Intensity Data'!$B381,'UEC Data'!$C:$C,0))</f>
        <v>9.5513063085817806E-2</v>
      </c>
      <c r="I381" s="7">
        <f>INDEX('Saturation Data'!J:J,MATCH('Intensity Data'!$B381,'Saturation Data'!$C:$C,0))*INDEX('UEC Data'!J:J,MATCH('Intensity Data'!$B381,'UEC Data'!$C:$C,0))</f>
        <v>0.16243010034900959</v>
      </c>
      <c r="J381" s="7">
        <f>INDEX('Saturation Data'!K:K,MATCH('Intensity Data'!$B381,'Saturation Data'!$C:$C,0))*INDEX('UEC Data'!K:K,MATCH('Intensity Data'!$B381,'UEC Data'!$C:$C,0))</f>
        <v>0.23794212601226408</v>
      </c>
      <c r="K381" s="7">
        <f>INDEX('Saturation Data'!L:L,MATCH('Intensity Data'!$B381,'Saturation Data'!$C:$C,0))*INDEX('UEC Data'!L:L,MATCH('Intensity Data'!$B381,'UEC Data'!$C:$C,0))</f>
        <v>0.23794212601226408</v>
      </c>
      <c r="L381" s="7">
        <f>INDEX('Saturation Data'!M:M,MATCH('Intensity Data'!$B381,'Saturation Data'!$C:$C,0))*INDEX('UEC Data'!M:M,MATCH('Intensity Data'!$B381,'UEC Data'!$C:$C,0))</f>
        <v>0.27618212354593696</v>
      </c>
      <c r="M381" s="7">
        <f>INDEX('Saturation Data'!N:N,MATCH('Intensity Data'!$B381,'Saturation Data'!$C:$C,0))*INDEX('UEC Data'!N:N,MATCH('Intensity Data'!$B381,'UEC Data'!$C:$C,0))</f>
        <v>0.36198121188018928</v>
      </c>
      <c r="N381" s="7">
        <f>INDEX('Saturation Data'!O:O,MATCH('Intensity Data'!$B381,'Saturation Data'!$C:$C,0))*INDEX('UEC Data'!O:O,MATCH('Intensity Data'!$B381,'UEC Data'!$C:$C,0))</f>
        <v>4.4121385283345624E-2</v>
      </c>
      <c r="O381" s="7">
        <f>INDEX('Saturation Data'!P:P,MATCH('Intensity Data'!$B381,'Saturation Data'!$C:$C,0))*INDEX('UEC Data'!P:P,MATCH('Intensity Data'!$B381,'UEC Data'!$C:$C,0))</f>
        <v>2.0014407489942935E-2</v>
      </c>
      <c r="P381" s="7">
        <f>INDEX('Saturation Data'!Q:Q,MATCH('Intensity Data'!$B381,'Saturation Data'!$C:$C,0))*INDEX('UEC Data'!Q:Q,MATCH('Intensity Data'!$B381,'UEC Data'!$C:$C,0))</f>
        <v>3.990962547375485E-3</v>
      </c>
      <c r="Q381" s="7">
        <f>INDEX('Saturation Data'!R:R,MATCH('Intensity Data'!$B381,'Saturation Data'!$C:$C,0))*INDEX('UEC Data'!R:R,MATCH('Intensity Data'!$B381,'UEC Data'!$C:$C,0))</f>
        <v>3.8082042924893707E-2</v>
      </c>
      <c r="R381" s="7">
        <f>INDEX('Saturation Data'!S:S,MATCH('Intensity Data'!$B381,'Saturation Data'!$C:$C,0))*INDEX('UEC Data'!S:S,MATCH('Intensity Data'!$B381,'UEC Data'!$C:$C,0))</f>
        <v>1.9928645621352149E-2</v>
      </c>
      <c r="S381" s="7">
        <f>INDEX('Saturation Data'!T:T,MATCH('Intensity Data'!$B381,'Saturation Data'!$C:$C,0))*INDEX('UEC Data'!T:T,MATCH('Intensity Data'!$B381,'UEC Data'!$C:$C,0))</f>
        <v>1.9928645621352149E-2</v>
      </c>
      <c r="T381" s="7">
        <f>INDEX('Saturation Data'!U:U,MATCH('Intensity Data'!$B381,'Saturation Data'!$C:$C,0))*INDEX('UEC Data'!U:U,MATCH('Intensity Data'!$B381,'UEC Data'!$C:$C,0))</f>
        <v>0.10945423176127128</v>
      </c>
      <c r="U381" s="7">
        <f>INDEX('Saturation Data'!V:V,MATCH('Intensity Data'!$B381,'Saturation Data'!$C:$C,0))*INDEX('UEC Data'!V:V,MATCH('Intensity Data'!$B381,'UEC Data'!$C:$C,0))</f>
        <v>9.2876428298923994E-2</v>
      </c>
      <c r="V381" t="str">
        <f t="shared" si="73"/>
        <v>Exterior Lighting</v>
      </c>
    </row>
    <row r="382" spans="1:22" x14ac:dyDescent="0.2">
      <c r="A382" t="str">
        <f t="shared" si="71"/>
        <v/>
      </c>
      <c r="B382" t="str">
        <f t="shared" si="72"/>
        <v>ID2019 CPAExterior Lighting_Area Lighting</v>
      </c>
      <c r="C382" t="s">
        <v>119</v>
      </c>
      <c r="D382" t="s">
        <v>120</v>
      </c>
      <c r="E382" s="4" t="s">
        <v>86</v>
      </c>
      <c r="F382" s="4" t="s">
        <v>23</v>
      </c>
      <c r="G382" s="4" t="s">
        <v>24</v>
      </c>
      <c r="H382" s="7">
        <f>INDEX('Saturation Data'!I:I,MATCH('Intensity Data'!$B382,'Saturation Data'!$C:$C,0))*INDEX('UEC Data'!I:I,MATCH('Intensity Data'!$B382,'UEC Data'!$C:$C,0))</f>
        <v>1.2776745024992495</v>
      </c>
      <c r="I382" s="7">
        <f>INDEX('Saturation Data'!J:J,MATCH('Intensity Data'!$B382,'Saturation Data'!$C:$C,0))*INDEX('UEC Data'!J:J,MATCH('Intensity Data'!$B382,'UEC Data'!$C:$C,0))</f>
        <v>1.5773307041073741</v>
      </c>
      <c r="J382" s="7">
        <f>INDEX('Saturation Data'!K:K,MATCH('Intensity Data'!$B382,'Saturation Data'!$C:$C,0))*INDEX('UEC Data'!K:K,MATCH('Intensity Data'!$B382,'UEC Data'!$C:$C,0))</f>
        <v>0.84447642280672996</v>
      </c>
      <c r="K382" s="7">
        <f>INDEX('Saturation Data'!L:L,MATCH('Intensity Data'!$B382,'Saturation Data'!$C:$C,0))*INDEX('UEC Data'!L:L,MATCH('Intensity Data'!$B382,'UEC Data'!$C:$C,0))</f>
        <v>0.84447642280672996</v>
      </c>
      <c r="L382" s="7">
        <f>INDEX('Saturation Data'!M:M,MATCH('Intensity Data'!$B382,'Saturation Data'!$C:$C,0))*INDEX('UEC Data'!M:M,MATCH('Intensity Data'!$B382,'UEC Data'!$C:$C,0))</f>
        <v>2.1410175142692172</v>
      </c>
      <c r="M382" s="7">
        <f>INDEX('Saturation Data'!N:N,MATCH('Intensity Data'!$B382,'Saturation Data'!$C:$C,0))*INDEX('UEC Data'!N:N,MATCH('Intensity Data'!$B382,'UEC Data'!$C:$C,0))</f>
        <v>1.7833920471292941</v>
      </c>
      <c r="N382" s="7">
        <f>INDEX('Saturation Data'!O:O,MATCH('Intensity Data'!$B382,'Saturation Data'!$C:$C,0))*INDEX('UEC Data'!O:O,MATCH('Intensity Data'!$B382,'UEC Data'!$C:$C,0))</f>
        <v>0.66430062146194035</v>
      </c>
      <c r="O382" s="7">
        <f>INDEX('Saturation Data'!P:P,MATCH('Intensity Data'!$B382,'Saturation Data'!$C:$C,0))*INDEX('UEC Data'!P:P,MATCH('Intensity Data'!$B382,'UEC Data'!$C:$C,0))</f>
        <v>0.28734694198828503</v>
      </c>
      <c r="P382" s="7">
        <f>INDEX('Saturation Data'!Q:Q,MATCH('Intensity Data'!$B382,'Saturation Data'!$C:$C,0))*INDEX('UEC Data'!Q:Q,MATCH('Intensity Data'!$B382,'UEC Data'!$C:$C,0))</f>
        <v>0.12004484213925479</v>
      </c>
      <c r="Q382" s="7">
        <f>INDEX('Saturation Data'!R:R,MATCH('Intensity Data'!$B382,'Saturation Data'!$C:$C,0))*INDEX('UEC Data'!R:R,MATCH('Intensity Data'!$B382,'UEC Data'!$C:$C,0))</f>
        <v>1.7301616523403083</v>
      </c>
      <c r="R382" s="7">
        <f>INDEX('Saturation Data'!S:S,MATCH('Intensity Data'!$B382,'Saturation Data'!$C:$C,0))*INDEX('UEC Data'!S:S,MATCH('Intensity Data'!$B382,'UEC Data'!$C:$C,0))</f>
        <v>0.37757329938433987</v>
      </c>
      <c r="S382" s="7">
        <f>INDEX('Saturation Data'!T:T,MATCH('Intensity Data'!$B382,'Saturation Data'!$C:$C,0))*INDEX('UEC Data'!T:T,MATCH('Intensity Data'!$B382,'UEC Data'!$C:$C,0))</f>
        <v>0.37757329938433987</v>
      </c>
      <c r="T382" s="7">
        <f>INDEX('Saturation Data'!U:U,MATCH('Intensity Data'!$B382,'Saturation Data'!$C:$C,0))*INDEX('UEC Data'!U:U,MATCH('Intensity Data'!$B382,'UEC Data'!$C:$C,0))</f>
        <v>1.1168155767710217</v>
      </c>
      <c r="U382" s="7">
        <f>INDEX('Saturation Data'!V:V,MATCH('Intensity Data'!$B382,'Saturation Data'!$C:$C,0))*INDEX('UEC Data'!V:V,MATCH('Intensity Data'!$B382,'UEC Data'!$C:$C,0))</f>
        <v>0.63826748610116635</v>
      </c>
      <c r="V382" t="str">
        <f t="shared" si="73"/>
        <v>Exterior Lighting</v>
      </c>
    </row>
    <row r="383" spans="1:22" x14ac:dyDescent="0.2">
      <c r="A383" t="str">
        <f t="shared" si="71"/>
        <v/>
      </c>
      <c r="B383" t="str">
        <f t="shared" si="72"/>
        <v>ID2019 CPAExterior Lighting_Linear Lighting</v>
      </c>
      <c r="C383" t="s">
        <v>119</v>
      </c>
      <c r="D383" t="s">
        <v>120</v>
      </c>
      <c r="E383" s="4" t="s">
        <v>87</v>
      </c>
      <c r="F383" s="4" t="s">
        <v>23</v>
      </c>
      <c r="G383" s="4" t="s">
        <v>22</v>
      </c>
      <c r="H383" s="7">
        <f>INDEX('Saturation Data'!I:I,MATCH('Intensity Data'!$B383,'Saturation Data'!$C:$C,0))*INDEX('UEC Data'!I:I,MATCH('Intensity Data'!$B383,'UEC Data'!$C:$C,0))</f>
        <v>0.17998060318671685</v>
      </c>
      <c r="I383" s="7">
        <f>INDEX('Saturation Data'!J:J,MATCH('Intensity Data'!$B383,'Saturation Data'!$C:$C,0))*INDEX('UEC Data'!J:J,MATCH('Intensity Data'!$B383,'UEC Data'!$C:$C,0))</f>
        <v>7.2716734974156386E-2</v>
      </c>
      <c r="J383" s="7">
        <f>INDEX('Saturation Data'!K:K,MATCH('Intensity Data'!$B383,'Saturation Data'!$C:$C,0))*INDEX('UEC Data'!K:K,MATCH('Intensity Data'!$B383,'UEC Data'!$C:$C,0))</f>
        <v>7.9875366371784634E-2</v>
      </c>
      <c r="K383" s="7">
        <f>INDEX('Saturation Data'!L:L,MATCH('Intensity Data'!$B383,'Saturation Data'!$C:$C,0))*INDEX('UEC Data'!L:L,MATCH('Intensity Data'!$B383,'UEC Data'!$C:$C,0))</f>
        <v>7.9875366371784634E-2</v>
      </c>
      <c r="L383" s="7">
        <f>INDEX('Saturation Data'!M:M,MATCH('Intensity Data'!$B383,'Saturation Data'!$C:$C,0))*INDEX('UEC Data'!M:M,MATCH('Intensity Data'!$B383,'UEC Data'!$C:$C,0))</f>
        <v>0.40359773533941284</v>
      </c>
      <c r="M383" s="7">
        <f>INDEX('Saturation Data'!N:N,MATCH('Intensity Data'!$B383,'Saturation Data'!$C:$C,0))*INDEX('UEC Data'!N:N,MATCH('Intensity Data'!$B383,'UEC Data'!$C:$C,0))</f>
        <v>0.3815598518016472</v>
      </c>
      <c r="N383" s="7">
        <f>INDEX('Saturation Data'!O:O,MATCH('Intensity Data'!$B383,'Saturation Data'!$C:$C,0))*INDEX('UEC Data'!O:O,MATCH('Intensity Data'!$B383,'UEC Data'!$C:$C,0))</f>
        <v>8.1899905131840825E-2</v>
      </c>
      <c r="O383" s="7">
        <f>INDEX('Saturation Data'!P:P,MATCH('Intensity Data'!$B383,'Saturation Data'!$C:$C,0))*INDEX('UEC Data'!P:P,MATCH('Intensity Data'!$B383,'UEC Data'!$C:$C,0))</f>
        <v>0.74928674288024677</v>
      </c>
      <c r="P383" s="7">
        <f>INDEX('Saturation Data'!Q:Q,MATCH('Intensity Data'!$B383,'Saturation Data'!$C:$C,0))*INDEX('UEC Data'!Q:Q,MATCH('Intensity Data'!$B383,'UEC Data'!$C:$C,0))</f>
        <v>0.6570892244201626</v>
      </c>
      <c r="Q383" s="7">
        <f>INDEX('Saturation Data'!R:R,MATCH('Intensity Data'!$B383,'Saturation Data'!$C:$C,0))*INDEX('UEC Data'!R:R,MATCH('Intensity Data'!$B383,'UEC Data'!$C:$C,0))</f>
        <v>2.5582070828392617E-2</v>
      </c>
      <c r="R383" s="7">
        <f>INDEX('Saturation Data'!S:S,MATCH('Intensity Data'!$B383,'Saturation Data'!$C:$C,0))*INDEX('UEC Data'!S:S,MATCH('Intensity Data'!$B383,'UEC Data'!$C:$C,0))</f>
        <v>7.7353172351847979E-2</v>
      </c>
      <c r="S383" s="7">
        <f>INDEX('Saturation Data'!T:T,MATCH('Intensity Data'!$B383,'Saturation Data'!$C:$C,0))*INDEX('UEC Data'!T:T,MATCH('Intensity Data'!$B383,'UEC Data'!$C:$C,0))</f>
        <v>7.7353172351847979E-2</v>
      </c>
      <c r="T383" s="7">
        <f>INDEX('Saturation Data'!U:U,MATCH('Intensity Data'!$B383,'Saturation Data'!$C:$C,0))*INDEX('UEC Data'!U:U,MATCH('Intensity Data'!$B383,'UEC Data'!$C:$C,0))</f>
        <v>0.24079761846153852</v>
      </c>
      <c r="U383" s="7">
        <f>INDEX('Saturation Data'!V:V,MATCH('Intensity Data'!$B383,'Saturation Data'!$C:$C,0))*INDEX('UEC Data'!V:V,MATCH('Intensity Data'!$B383,'UEC Data'!$C:$C,0))</f>
        <v>5.901349395031337E-2</v>
      </c>
      <c r="V383" t="str">
        <f t="shared" si="73"/>
        <v>Exterior Lighting</v>
      </c>
    </row>
    <row r="384" spans="1:22" x14ac:dyDescent="0.2">
      <c r="A384" t="str">
        <f t="shared" si="71"/>
        <v/>
      </c>
      <c r="B384" t="str">
        <f t="shared" si="72"/>
        <v>ID2019 CPARefrigeration _Walk-in Refrigerator/Freezer</v>
      </c>
      <c r="C384" t="s">
        <v>119</v>
      </c>
      <c r="D384" t="s">
        <v>120</v>
      </c>
      <c r="E384" s="4" t="s">
        <v>88</v>
      </c>
      <c r="F384" s="4" t="s">
        <v>25</v>
      </c>
      <c r="G384" s="4" t="s">
        <v>26</v>
      </c>
      <c r="H384" s="7">
        <f>INDEX('Saturation Data'!I:I,MATCH('Intensity Data'!$B384,'Saturation Data'!$C:$C,0))*INDEX('UEC Data'!I:I,MATCH('Intensity Data'!$B384,'UEC Data'!$C:$C,0))</f>
        <v>2.7497603821531862E-3</v>
      </c>
      <c r="I384" s="7">
        <f>INDEX('Saturation Data'!J:J,MATCH('Intensity Data'!$B384,'Saturation Data'!$C:$C,0))*INDEX('UEC Data'!J:J,MATCH('Intensity Data'!$B384,'UEC Data'!$C:$C,0))</f>
        <v>0</v>
      </c>
      <c r="J384" s="7">
        <f>INDEX('Saturation Data'!K:K,MATCH('Intensity Data'!$B384,'Saturation Data'!$C:$C,0))*INDEX('UEC Data'!K:K,MATCH('Intensity Data'!$B384,'UEC Data'!$C:$C,0))</f>
        <v>6.521503459521274E-3</v>
      </c>
      <c r="K384" s="7">
        <f>INDEX('Saturation Data'!L:L,MATCH('Intensity Data'!$B384,'Saturation Data'!$C:$C,0))*INDEX('UEC Data'!L:L,MATCH('Intensity Data'!$B384,'UEC Data'!$C:$C,0))</f>
        <v>0</v>
      </c>
      <c r="L384" s="7">
        <f>INDEX('Saturation Data'!M:M,MATCH('Intensity Data'!$B384,'Saturation Data'!$C:$C,0))*INDEX('UEC Data'!M:M,MATCH('Intensity Data'!$B384,'UEC Data'!$C:$C,0))</f>
        <v>5.0160015633609198</v>
      </c>
      <c r="M384" s="7">
        <f>INDEX('Saturation Data'!N:N,MATCH('Intensity Data'!$B384,'Saturation Data'!$C:$C,0))*INDEX('UEC Data'!N:N,MATCH('Intensity Data'!$B384,'UEC Data'!$C:$C,0))</f>
        <v>0.82024202543465596</v>
      </c>
      <c r="N384" s="7">
        <f>INDEX('Saturation Data'!O:O,MATCH('Intensity Data'!$B384,'Saturation Data'!$C:$C,0))*INDEX('UEC Data'!O:O,MATCH('Intensity Data'!$B384,'UEC Data'!$C:$C,0))</f>
        <v>7.7467393173526439E-2</v>
      </c>
      <c r="O384" s="7">
        <f>INDEX('Saturation Data'!P:P,MATCH('Intensity Data'!$B384,'Saturation Data'!$C:$C,0))*INDEX('UEC Data'!P:P,MATCH('Intensity Data'!$B384,'UEC Data'!$C:$C,0))</f>
        <v>1.2274160639719804E-2</v>
      </c>
      <c r="P384" s="7">
        <f>INDEX('Saturation Data'!Q:Q,MATCH('Intensity Data'!$B384,'Saturation Data'!$C:$C,0))*INDEX('UEC Data'!Q:Q,MATCH('Intensity Data'!$B384,'UEC Data'!$C:$C,0))</f>
        <v>3.2013600814473402E-2</v>
      </c>
      <c r="Q384" s="7">
        <f>INDEX('Saturation Data'!R:R,MATCH('Intensity Data'!$B384,'Saturation Data'!$C:$C,0))*INDEX('UEC Data'!R:R,MATCH('Intensity Data'!$B384,'UEC Data'!$C:$C,0))</f>
        <v>1.1387614443826525E-2</v>
      </c>
      <c r="R384" s="7">
        <f>INDEX('Saturation Data'!S:S,MATCH('Intensity Data'!$B384,'Saturation Data'!$C:$C,0))*INDEX('UEC Data'!S:S,MATCH('Intensity Data'!$B384,'UEC Data'!$C:$C,0))</f>
        <v>4.7301330047214837E-3</v>
      </c>
      <c r="S384" s="7">
        <f>INDEX('Saturation Data'!T:T,MATCH('Intensity Data'!$B384,'Saturation Data'!$C:$C,0))*INDEX('UEC Data'!T:T,MATCH('Intensity Data'!$B384,'UEC Data'!$C:$C,0))</f>
        <v>13.607474587008737</v>
      </c>
      <c r="T384" s="7">
        <f>INDEX('Saturation Data'!U:U,MATCH('Intensity Data'!$B384,'Saturation Data'!$C:$C,0))*INDEX('UEC Data'!U:U,MATCH('Intensity Data'!$B384,'UEC Data'!$C:$C,0))</f>
        <v>2.0667822165139115E-3</v>
      </c>
      <c r="U384" s="7">
        <f>INDEX('Saturation Data'!V:V,MATCH('Intensity Data'!$B384,'Saturation Data'!$C:$C,0))*INDEX('UEC Data'!V:V,MATCH('Intensity Data'!$B384,'UEC Data'!$C:$C,0))</f>
        <v>5.6954655824490073E-2</v>
      </c>
      <c r="V384" t="str">
        <f t="shared" si="73"/>
        <v xml:space="preserve">Refrigeration </v>
      </c>
    </row>
    <row r="385" spans="1:22" x14ac:dyDescent="0.2">
      <c r="A385" t="str">
        <f t="shared" si="71"/>
        <v/>
      </c>
      <c r="B385" t="str">
        <f t="shared" si="72"/>
        <v>ID2019 CPARefrigeration _Reach-in Refrigerator/Freezer</v>
      </c>
      <c r="C385" t="s">
        <v>119</v>
      </c>
      <c r="D385" t="s">
        <v>120</v>
      </c>
      <c r="E385" s="4" t="s">
        <v>89</v>
      </c>
      <c r="F385" s="4" t="s">
        <v>25</v>
      </c>
      <c r="G385" s="4" t="s">
        <v>27</v>
      </c>
      <c r="H385" s="7">
        <f>INDEX('Saturation Data'!I:I,MATCH('Intensity Data'!$B385,'Saturation Data'!$C:$C,0))*INDEX('UEC Data'!I:I,MATCH('Intensity Data'!$B385,'UEC Data'!$C:$C,0))</f>
        <v>4.320024225267686E-3</v>
      </c>
      <c r="I385" s="7">
        <f>INDEX('Saturation Data'!J:J,MATCH('Intensity Data'!$B385,'Saturation Data'!$C:$C,0))*INDEX('UEC Data'!J:J,MATCH('Intensity Data'!$B385,'UEC Data'!$C:$C,0))</f>
        <v>1.2597615264909512E-2</v>
      </c>
      <c r="J385" s="7">
        <f>INDEX('Saturation Data'!K:K,MATCH('Intensity Data'!$B385,'Saturation Data'!$C:$C,0))*INDEX('UEC Data'!K:K,MATCH('Intensity Data'!$B385,'UEC Data'!$C:$C,0))</f>
        <v>1.0245639261206517E-2</v>
      </c>
      <c r="K385" s="7">
        <f>INDEX('Saturation Data'!L:L,MATCH('Intensity Data'!$B385,'Saturation Data'!$C:$C,0))*INDEX('UEC Data'!L:L,MATCH('Intensity Data'!$B385,'UEC Data'!$C:$C,0))</f>
        <v>2.3952933549330657E-3</v>
      </c>
      <c r="L385" s="7">
        <f>INDEX('Saturation Data'!M:M,MATCH('Intensity Data'!$B385,'Saturation Data'!$C:$C,0))*INDEX('UEC Data'!M:M,MATCH('Intensity Data'!$B385,'UEC Data'!$C:$C,0))</f>
        <v>0.21298414305027025</v>
      </c>
      <c r="M385" s="7">
        <f>INDEX('Saturation Data'!N:N,MATCH('Intensity Data'!$B385,'Saturation Data'!$C:$C,0))*INDEX('UEC Data'!N:N,MATCH('Intensity Data'!$B385,'UEC Data'!$C:$C,0))</f>
        <v>0.27303490205136505</v>
      </c>
      <c r="N385" s="7">
        <f>INDEX('Saturation Data'!O:O,MATCH('Intensity Data'!$B385,'Saturation Data'!$C:$C,0))*INDEX('UEC Data'!O:O,MATCH('Intensity Data'!$B385,'UEC Data'!$C:$C,0))</f>
        <v>2.6343185989173047E-2</v>
      </c>
      <c r="O385" s="7">
        <f>INDEX('Saturation Data'!P:P,MATCH('Intensity Data'!$B385,'Saturation Data'!$C:$C,0))*INDEX('UEC Data'!P:P,MATCH('Intensity Data'!$B385,'UEC Data'!$C:$C,0))</f>
        <v>9.5691955398759364E-3</v>
      </c>
      <c r="P385" s="7">
        <f>INDEX('Saturation Data'!Q:Q,MATCH('Intensity Data'!$B385,'Saturation Data'!$C:$C,0))*INDEX('UEC Data'!Q:Q,MATCH('Intensity Data'!$B385,'UEC Data'!$C:$C,0))</f>
        <v>2.4958481082436021E-2</v>
      </c>
      <c r="Q385" s="7">
        <f>INDEX('Saturation Data'!R:R,MATCH('Intensity Data'!$B385,'Saturation Data'!$C:$C,0))*INDEX('UEC Data'!R:R,MATCH('Intensity Data'!$B385,'UEC Data'!$C:$C,0))</f>
        <v>1.6186702789986105E-2</v>
      </c>
      <c r="R385" s="7">
        <f>INDEX('Saturation Data'!S:S,MATCH('Intensity Data'!$B385,'Saturation Data'!$C:$C,0))*INDEX('UEC Data'!S:S,MATCH('Intensity Data'!$B385,'UEC Data'!$C:$C,0))</f>
        <v>1.9321375122201929E-3</v>
      </c>
      <c r="S385" s="7">
        <f>INDEX('Saturation Data'!T:T,MATCH('Intensity Data'!$B385,'Saturation Data'!$C:$C,0))*INDEX('UEC Data'!T:T,MATCH('Intensity Data'!$B385,'UEC Data'!$C:$C,0))</f>
        <v>1.3321756134667326E-2</v>
      </c>
      <c r="T385" s="7">
        <f>INDEX('Saturation Data'!U:U,MATCH('Intensity Data'!$B385,'Saturation Data'!$C:$C,0))*INDEX('UEC Data'!U:U,MATCH('Intensity Data'!$B385,'UEC Data'!$C:$C,0))</f>
        <v>3.2470281053002458E-3</v>
      </c>
      <c r="U385" s="7">
        <f>INDEX('Saturation Data'!V:V,MATCH('Intensity Data'!$B385,'Saturation Data'!$C:$C,0))*INDEX('UEC Data'!V:V,MATCH('Intensity Data'!$B385,'UEC Data'!$C:$C,0))</f>
        <v>1.4913147493413935E-2</v>
      </c>
      <c r="V385" t="str">
        <f t="shared" si="73"/>
        <v xml:space="preserve">Refrigeration </v>
      </c>
    </row>
    <row r="386" spans="1:22" x14ac:dyDescent="0.2">
      <c r="A386" t="str">
        <f t="shared" si="71"/>
        <v/>
      </c>
      <c r="B386" t="str">
        <f t="shared" si="72"/>
        <v>ID2019 CPARefrigeration _Glass Door Display</v>
      </c>
      <c r="C386" t="s">
        <v>119</v>
      </c>
      <c r="D386" t="s">
        <v>120</v>
      </c>
      <c r="E386" s="4" t="s">
        <v>90</v>
      </c>
      <c r="F386" s="4" t="s">
        <v>25</v>
      </c>
      <c r="G386" s="4" t="s">
        <v>28</v>
      </c>
      <c r="H386" s="7">
        <f>INDEX('Saturation Data'!I:I,MATCH('Intensity Data'!$B386,'Saturation Data'!$C:$C,0))*INDEX('UEC Data'!I:I,MATCH('Intensity Data'!$B386,'UEC Data'!$C:$C,0))</f>
        <v>2.4512077305250065E-2</v>
      </c>
      <c r="I386" s="7">
        <f>INDEX('Saturation Data'!J:J,MATCH('Intensity Data'!$B386,'Saturation Data'!$C:$C,0))*INDEX('UEC Data'!J:J,MATCH('Intensity Data'!$B386,'UEC Data'!$C:$C,0))</f>
        <v>0</v>
      </c>
      <c r="J386" s="7">
        <f>INDEX('Saturation Data'!K:K,MATCH('Intensity Data'!$B386,'Saturation Data'!$C:$C,0))*INDEX('UEC Data'!K:K,MATCH('Intensity Data'!$B386,'UEC Data'!$C:$C,0))</f>
        <v>6.1364060860869034E-2</v>
      </c>
      <c r="K386" s="7">
        <f>INDEX('Saturation Data'!L:L,MATCH('Intensity Data'!$B386,'Saturation Data'!$C:$C,0))*INDEX('UEC Data'!L:L,MATCH('Intensity Data'!$B386,'UEC Data'!$C:$C,0))</f>
        <v>2.4583273905891987E-3</v>
      </c>
      <c r="L386" s="7">
        <f>INDEX('Saturation Data'!M:M,MATCH('Intensity Data'!$B386,'Saturation Data'!$C:$C,0))*INDEX('UEC Data'!M:M,MATCH('Intensity Data'!$B386,'UEC Data'!$C:$C,0))</f>
        <v>8.1190195884576696E-2</v>
      </c>
      <c r="M386" s="7">
        <f>INDEX('Saturation Data'!N:N,MATCH('Intensity Data'!$B386,'Saturation Data'!$C:$C,0))*INDEX('UEC Data'!N:N,MATCH('Intensity Data'!$B386,'UEC Data'!$C:$C,0))</f>
        <v>3.2018022415123437</v>
      </c>
      <c r="N386" s="7">
        <f>INDEX('Saturation Data'!O:O,MATCH('Intensity Data'!$B386,'Saturation Data'!$C:$C,0))*INDEX('UEC Data'!O:O,MATCH('Intensity Data'!$B386,'UEC Data'!$C:$C,0))</f>
        <v>4.8881861328120259E-2</v>
      </c>
      <c r="O386" s="7">
        <f>INDEX('Saturation Data'!P:P,MATCH('Intensity Data'!$B386,'Saturation Data'!$C:$C,0))*INDEX('UEC Data'!P:P,MATCH('Intensity Data'!$B386,'UEC Data'!$C:$C,0))</f>
        <v>9.7763754911579393E-3</v>
      </c>
      <c r="P386" s="7">
        <f>INDEX('Saturation Data'!Q:Q,MATCH('Intensity Data'!$B386,'Saturation Data'!$C:$C,0))*INDEX('UEC Data'!Q:Q,MATCH('Intensity Data'!$B386,'UEC Data'!$C:$C,0))</f>
        <v>2.5498850110656227E-2</v>
      </c>
      <c r="Q386" s="7">
        <f>INDEX('Saturation Data'!R:R,MATCH('Intensity Data'!$B386,'Saturation Data'!$C:$C,0))*INDEX('UEC Data'!R:R,MATCH('Intensity Data'!$B386,'UEC Data'!$C:$C,0))</f>
        <v>5.1499272823929479E-2</v>
      </c>
      <c r="R386" s="7">
        <f>INDEX('Saturation Data'!S:S,MATCH('Intensity Data'!$B386,'Saturation Data'!$C:$C,0))*INDEX('UEC Data'!S:S,MATCH('Intensity Data'!$B386,'UEC Data'!$C:$C,0))</f>
        <v>1.0014065342941235E-2</v>
      </c>
      <c r="S386" s="7">
        <f>INDEX('Saturation Data'!T:T,MATCH('Intensity Data'!$B386,'Saturation Data'!$C:$C,0))*INDEX('UEC Data'!T:T,MATCH('Intensity Data'!$B386,'UEC Data'!$C:$C,0))</f>
        <v>6.9045259755861316E-2</v>
      </c>
      <c r="T386" s="7">
        <f>INDEX('Saturation Data'!U:U,MATCH('Intensity Data'!$B386,'Saturation Data'!$C:$C,0))*INDEX('UEC Data'!U:U,MATCH('Intensity Data'!$B386,'UEC Data'!$C:$C,0))</f>
        <v>1.2139734777146969E-3</v>
      </c>
      <c r="U386" s="7">
        <f>INDEX('Saturation Data'!V:V,MATCH('Intensity Data'!$B386,'Saturation Data'!$C:$C,0))*INDEX('UEC Data'!V:V,MATCH('Intensity Data'!$B386,'UEC Data'!$C:$C,0))</f>
        <v>4.3730282123544623E-3</v>
      </c>
      <c r="V386" t="str">
        <f t="shared" si="73"/>
        <v xml:space="preserve">Refrigeration </v>
      </c>
    </row>
    <row r="387" spans="1:22" x14ac:dyDescent="0.2">
      <c r="A387" t="str">
        <f t="shared" ref="A387:A450" si="74">IF(C387=C386,"",1)</f>
        <v/>
      </c>
      <c r="B387" t="str">
        <f t="shared" ref="B387:B450" si="75">C387&amp;D387&amp;E387</f>
        <v>ID2019 CPARefrigeration _Open Display Case</v>
      </c>
      <c r="C387" t="s">
        <v>119</v>
      </c>
      <c r="D387" t="s">
        <v>120</v>
      </c>
      <c r="E387" s="4" t="s">
        <v>91</v>
      </c>
      <c r="F387" s="4" t="s">
        <v>25</v>
      </c>
      <c r="G387" s="4" t="s">
        <v>29</v>
      </c>
      <c r="H387" s="7">
        <f>INDEX('Saturation Data'!I:I,MATCH('Intensity Data'!$B387,'Saturation Data'!$C:$C,0))*INDEX('UEC Data'!I:I,MATCH('Intensity Data'!$B387,'UEC Data'!$C:$C,0))</f>
        <v>0.14529376693986301</v>
      </c>
      <c r="I387" s="7">
        <f>INDEX('Saturation Data'!J:J,MATCH('Intensity Data'!$B387,'Saturation Data'!$C:$C,0))*INDEX('UEC Data'!J:J,MATCH('Intensity Data'!$B387,'UEC Data'!$C:$C,0))</f>
        <v>0</v>
      </c>
      <c r="J387" s="7">
        <f>INDEX('Saturation Data'!K:K,MATCH('Intensity Data'!$B387,'Saturation Data'!$C:$C,0))*INDEX('UEC Data'!K:K,MATCH('Intensity Data'!$B387,'UEC Data'!$C:$C,0))</f>
        <v>0.36373153715915624</v>
      </c>
      <c r="K387" s="7">
        <f>INDEX('Saturation Data'!L:L,MATCH('Intensity Data'!$B387,'Saturation Data'!$C:$C,0))*INDEX('UEC Data'!L:L,MATCH('Intensity Data'!$B387,'UEC Data'!$C:$C,0))</f>
        <v>1.4571578022628333E-2</v>
      </c>
      <c r="L387" s="7">
        <f>INDEX('Saturation Data'!M:M,MATCH('Intensity Data'!$B387,'Saturation Data'!$C:$C,0))*INDEX('UEC Data'!M:M,MATCH('Intensity Data'!$B387,'UEC Data'!$C:$C,0))</f>
        <v>0.48124968160609205</v>
      </c>
      <c r="M387" s="7">
        <f>INDEX('Saturation Data'!N:N,MATCH('Intensity Data'!$B387,'Saturation Data'!$C:$C,0))*INDEX('UEC Data'!N:N,MATCH('Intensity Data'!$B387,'UEC Data'!$C:$C,0))</f>
        <v>18.978477542830991</v>
      </c>
      <c r="N387" s="7">
        <f>INDEX('Saturation Data'!O:O,MATCH('Intensity Data'!$B387,'Saturation Data'!$C:$C,0))*INDEX('UEC Data'!O:O,MATCH('Intensity Data'!$B387,'UEC Data'!$C:$C,0))</f>
        <v>0.28974409956978359</v>
      </c>
      <c r="O387" s="7">
        <f>INDEX('Saturation Data'!P:P,MATCH('Intensity Data'!$B387,'Saturation Data'!$C:$C,0))*INDEX('UEC Data'!P:P,MATCH('Intensity Data'!$B387,'UEC Data'!$C:$C,0))</f>
        <v>5.7948839033102065E-2</v>
      </c>
      <c r="P387" s="7">
        <f>INDEX('Saturation Data'!Q:Q,MATCH('Intensity Data'!$B387,'Saturation Data'!$C:$C,0))*INDEX('UEC Data'!Q:Q,MATCH('Intensity Data'!$B387,'UEC Data'!$C:$C,0))</f>
        <v>0.151142799489241</v>
      </c>
      <c r="Q387" s="7">
        <f>INDEX('Saturation Data'!R:R,MATCH('Intensity Data'!$B387,'Saturation Data'!$C:$C,0))*INDEX('UEC Data'!R:R,MATCH('Intensity Data'!$B387,'UEC Data'!$C:$C,0))</f>
        <v>0.30525863842840456</v>
      </c>
      <c r="R387" s="7">
        <f>INDEX('Saturation Data'!S:S,MATCH('Intensity Data'!$B387,'Saturation Data'!$C:$C,0))*INDEX('UEC Data'!S:S,MATCH('Intensity Data'!$B387,'UEC Data'!$C:$C,0))</f>
        <v>5.9357730393018608E-2</v>
      </c>
      <c r="S387" s="7">
        <f>INDEX('Saturation Data'!T:T,MATCH('Intensity Data'!$B387,'Saturation Data'!$C:$C,0))*INDEX('UEC Data'!T:T,MATCH('Intensity Data'!$B387,'UEC Data'!$C:$C,0))</f>
        <v>0.40926135122467844</v>
      </c>
      <c r="T387" s="7">
        <f>INDEX('Saturation Data'!U:U,MATCH('Intensity Data'!$B387,'Saturation Data'!$C:$C,0))*INDEX('UEC Data'!U:U,MATCH('Intensity Data'!$B387,'UEC Data'!$C:$C,0))</f>
        <v>7.1957499703411915E-3</v>
      </c>
      <c r="U387" s="7">
        <f>INDEX('Saturation Data'!V:V,MATCH('Intensity Data'!$B387,'Saturation Data'!$C:$C,0))*INDEX('UEC Data'!V:V,MATCH('Intensity Data'!$B387,'UEC Data'!$C:$C,0))</f>
        <v>2.5920844406409769E-2</v>
      </c>
      <c r="V387" t="str">
        <f t="shared" ref="V387:V450" si="76">IF(OR(F387="Cooling",F387="heating",F387="ventilation"),"HVAC",F387)</f>
        <v xml:space="preserve">Refrigeration </v>
      </c>
    </row>
    <row r="388" spans="1:22" x14ac:dyDescent="0.2">
      <c r="A388" t="str">
        <f t="shared" si="74"/>
        <v/>
      </c>
      <c r="B388" t="str">
        <f t="shared" si="75"/>
        <v>ID2019 CPARefrigeration _Icemaker</v>
      </c>
      <c r="C388" t="s">
        <v>119</v>
      </c>
      <c r="D388" t="s">
        <v>120</v>
      </c>
      <c r="E388" s="4" t="s">
        <v>92</v>
      </c>
      <c r="F388" s="4" t="s">
        <v>25</v>
      </c>
      <c r="G388" s="4" t="s">
        <v>30</v>
      </c>
      <c r="H388" s="7">
        <f>INDEX('Saturation Data'!I:I,MATCH('Intensity Data'!$B388,'Saturation Data'!$C:$C,0))*INDEX('UEC Data'!I:I,MATCH('Intensity Data'!$B388,'UEC Data'!$C:$C,0))</f>
        <v>2.3290874667675713E-2</v>
      </c>
      <c r="I388" s="7">
        <f>INDEX('Saturation Data'!J:J,MATCH('Intensity Data'!$B388,'Saturation Data'!$C:$C,0))*INDEX('UEC Data'!J:J,MATCH('Intensity Data'!$B388,'UEC Data'!$C:$C,0))</f>
        <v>1.2312455645773022E-2</v>
      </c>
      <c r="J388" s="7">
        <f>INDEX('Saturation Data'!K:K,MATCH('Intensity Data'!$B388,'Saturation Data'!$C:$C,0))*INDEX('UEC Data'!K:K,MATCH('Intensity Data'!$B388,'UEC Data'!$C:$C,0))</f>
        <v>0.12892989190491622</v>
      </c>
      <c r="K388" s="7">
        <f>INDEX('Saturation Data'!L:L,MATCH('Intensity Data'!$B388,'Saturation Data'!$C:$C,0))*INDEX('UEC Data'!L:L,MATCH('Intensity Data'!$B388,'UEC Data'!$C:$C,0))</f>
        <v>7.6666734324470666E-3</v>
      </c>
      <c r="L388" s="7">
        <f>INDEX('Saturation Data'!M:M,MATCH('Intensity Data'!$B388,'Saturation Data'!$C:$C,0))*INDEX('UEC Data'!M:M,MATCH('Intensity Data'!$B388,'UEC Data'!$C:$C,0))</f>
        <v>2.4883610014067439</v>
      </c>
      <c r="M388" s="7">
        <f>INDEX('Saturation Data'!N:N,MATCH('Intensity Data'!$B388,'Saturation Data'!$C:$C,0))*INDEX('UEC Data'!N:N,MATCH('Intensity Data'!$B388,'UEC Data'!$C:$C,0))</f>
        <v>0.27327184457153636</v>
      </c>
      <c r="N388" s="7">
        <f>INDEX('Saturation Data'!O:O,MATCH('Intensity Data'!$B388,'Saturation Data'!$C:$C,0))*INDEX('UEC Data'!O:O,MATCH('Intensity Data'!$B388,'UEC Data'!$C:$C,0))</f>
        <v>0.16013196418668321</v>
      </c>
      <c r="O388" s="7">
        <f>INDEX('Saturation Data'!P:P,MATCH('Intensity Data'!$B388,'Saturation Data'!$C:$C,0))*INDEX('UEC Data'!P:P,MATCH('Intensity Data'!$B388,'UEC Data'!$C:$C,0))</f>
        <v>3.2026403403854826E-2</v>
      </c>
      <c r="P388" s="7">
        <f>INDEX('Saturation Data'!Q:Q,MATCH('Intensity Data'!$B388,'Saturation Data'!$C:$C,0))*INDEX('UEC Data'!Q:Q,MATCH('Intensity Data'!$B388,'UEC Data'!$C:$C,0))</f>
        <v>8.3531617695831784E-2</v>
      </c>
      <c r="Q388" s="7">
        <f>INDEX('Saturation Data'!R:R,MATCH('Intensity Data'!$B388,'Saturation Data'!$C:$C,0))*INDEX('UEC Data'!R:R,MATCH('Intensity Data'!$B388,'UEC Data'!$C:$C,0))</f>
        <v>8.4353167897246534E-2</v>
      </c>
      <c r="R388" s="7">
        <f>INDEX('Saturation Data'!S:S,MATCH('Intensity Data'!$B388,'Saturation Data'!$C:$C,0))*INDEX('UEC Data'!S:S,MATCH('Intensity Data'!$B388,'UEC Data'!$C:$C,0))</f>
        <v>1.6402525489925289E-2</v>
      </c>
      <c r="S388" s="7">
        <f>INDEX('Saturation Data'!T:T,MATCH('Intensity Data'!$B388,'Saturation Data'!$C:$C,0))*INDEX('UEC Data'!T:T,MATCH('Intensity Data'!$B388,'UEC Data'!$C:$C,0))</f>
        <v>1.0267911815609176</v>
      </c>
      <c r="T388" s="7">
        <f>INDEX('Saturation Data'!U:U,MATCH('Intensity Data'!$B388,'Saturation Data'!$C:$C,0))*INDEX('UEC Data'!U:U,MATCH('Intensity Data'!$B388,'UEC Data'!$C:$C,0))</f>
        <v>1.9884263014465346E-3</v>
      </c>
      <c r="U388" s="7">
        <f>INDEX('Saturation Data'!V:V,MATCH('Intensity Data'!$B388,'Saturation Data'!$C:$C,0))*INDEX('UEC Data'!V:V,MATCH('Intensity Data'!$B388,'UEC Data'!$C:$C,0))</f>
        <v>4.4867753855728006E-2</v>
      </c>
      <c r="V388" t="str">
        <f t="shared" si="76"/>
        <v xml:space="preserve">Refrigeration </v>
      </c>
    </row>
    <row r="389" spans="1:22" x14ac:dyDescent="0.2">
      <c r="A389" t="str">
        <f t="shared" si="74"/>
        <v/>
      </c>
      <c r="B389" t="str">
        <f t="shared" si="75"/>
        <v>ID2019 CPARefrigeration _Vending Machine</v>
      </c>
      <c r="C389" t="s">
        <v>119</v>
      </c>
      <c r="D389" t="s">
        <v>120</v>
      </c>
      <c r="E389" s="4" t="s">
        <v>93</v>
      </c>
      <c r="F389" s="4" t="s">
        <v>25</v>
      </c>
      <c r="G389" s="4" t="s">
        <v>31</v>
      </c>
      <c r="H389" s="7">
        <f>INDEX('Saturation Data'!I:I,MATCH('Intensity Data'!$B389,'Saturation Data'!$C:$C,0))*INDEX('UEC Data'!I:I,MATCH('Intensity Data'!$B389,'UEC Data'!$C:$C,0))</f>
        <v>2.187621290013373E-2</v>
      </c>
      <c r="I389" s="7">
        <f>INDEX('Saturation Data'!J:J,MATCH('Intensity Data'!$B389,'Saturation Data'!$C:$C,0))*INDEX('UEC Data'!J:J,MATCH('Intensity Data'!$B389,'UEC Data'!$C:$C,0))</f>
        <v>5.7823054065934661E-3</v>
      </c>
      <c r="J389" s="7">
        <f>INDEX('Saturation Data'!K:K,MATCH('Intensity Data'!$B389,'Saturation Data'!$C:$C,0))*INDEX('UEC Data'!K:K,MATCH('Intensity Data'!$B389,'UEC Data'!$C:$C,0))</f>
        <v>6.054941698728062E-2</v>
      </c>
      <c r="K389" s="7">
        <f>INDEX('Saturation Data'!L:L,MATCH('Intensity Data'!$B389,'Saturation Data'!$C:$C,0))*INDEX('UEC Data'!L:L,MATCH('Intensity Data'!$B389,'UEC Data'!$C:$C,0))</f>
        <v>3.6005041166783337E-3</v>
      </c>
      <c r="L389" s="7">
        <f>INDEX('Saturation Data'!M:M,MATCH('Intensity Data'!$B389,'Saturation Data'!$C:$C,0))*INDEX('UEC Data'!M:M,MATCH('Intensity Data'!$B389,'UEC Data'!$C:$C,0))</f>
        <v>1.1686103638416141</v>
      </c>
      <c r="M389" s="7">
        <f>INDEX('Saturation Data'!N:N,MATCH('Intensity Data'!$B389,'Saturation Data'!$C:$C,0))*INDEX('UEC Data'!N:N,MATCH('Intensity Data'!$B389,'UEC Data'!$C:$C,0))</f>
        <v>0.25667361731828714</v>
      </c>
      <c r="N389" s="7">
        <f>INDEX('Saturation Data'!O:O,MATCH('Intensity Data'!$B389,'Saturation Data'!$C:$C,0))*INDEX('UEC Data'!O:O,MATCH('Intensity Data'!$B389,'UEC Data'!$C:$C,0))</f>
        <v>7.5202863581723484E-2</v>
      </c>
      <c r="O389" s="7">
        <f>INDEX('Saturation Data'!P:P,MATCH('Intensity Data'!$B389,'Saturation Data'!$C:$C,0))*INDEX('UEC Data'!P:P,MATCH('Intensity Data'!$B389,'UEC Data'!$C:$C,0))</f>
        <v>1.5040577678704521E-2</v>
      </c>
      <c r="P389" s="7">
        <f>INDEX('Saturation Data'!Q:Q,MATCH('Intensity Data'!$B389,'Saturation Data'!$C:$C,0))*INDEX('UEC Data'!Q:Q,MATCH('Intensity Data'!$B389,'UEC Data'!$C:$C,0))</f>
        <v>3.922900017024035E-2</v>
      </c>
      <c r="Q389" s="7">
        <f>INDEX('Saturation Data'!R:R,MATCH('Intensity Data'!$B389,'Saturation Data'!$C:$C,0))*INDEX('UEC Data'!R:R,MATCH('Intensity Data'!$B389,'UEC Data'!$C:$C,0))</f>
        <v>7.9229650498353038E-2</v>
      </c>
      <c r="R389" s="7">
        <f>INDEX('Saturation Data'!S:S,MATCH('Intensity Data'!$B389,'Saturation Data'!$C:$C,0))*INDEX('UEC Data'!S:S,MATCH('Intensity Data'!$B389,'UEC Data'!$C:$C,0))</f>
        <v>7.7031271868778731E-3</v>
      </c>
      <c r="S389" s="7">
        <f>INDEX('Saturation Data'!T:T,MATCH('Intensity Data'!$B389,'Saturation Data'!$C:$C,0))*INDEX('UEC Data'!T:T,MATCH('Intensity Data'!$B389,'UEC Data'!$C:$C,0))</f>
        <v>0.48221251482197125</v>
      </c>
      <c r="T389" s="7">
        <f>INDEX('Saturation Data'!U:U,MATCH('Intensity Data'!$B389,'Saturation Data'!$C:$C,0))*INDEX('UEC Data'!U:U,MATCH('Intensity Data'!$B389,'UEC Data'!$C:$C,0))</f>
        <v>9.338257520882285E-4</v>
      </c>
      <c r="U389" s="7">
        <f>INDEX('Saturation Data'!V:V,MATCH('Intensity Data'!$B389,'Saturation Data'!$C:$C,0))*INDEX('UEC Data'!V:V,MATCH('Intensity Data'!$B389,'UEC Data'!$C:$C,0))</f>
        <v>4.2142536495674385E-2</v>
      </c>
      <c r="V389" t="str">
        <f t="shared" si="76"/>
        <v xml:space="preserve">Refrigeration </v>
      </c>
    </row>
    <row r="390" spans="1:22" x14ac:dyDescent="0.2">
      <c r="A390" t="str">
        <f t="shared" si="74"/>
        <v/>
      </c>
      <c r="B390" t="str">
        <f t="shared" si="75"/>
        <v>ID2019 CPAFood Preparation_Oven</v>
      </c>
      <c r="C390" t="s">
        <v>119</v>
      </c>
      <c r="D390" t="s">
        <v>120</v>
      </c>
      <c r="E390" s="4" t="s">
        <v>94</v>
      </c>
      <c r="F390" s="4" t="s">
        <v>32</v>
      </c>
      <c r="G390" s="4" t="s">
        <v>33</v>
      </c>
      <c r="H390" s="7">
        <f>INDEX('Saturation Data'!I:I,MATCH('Intensity Data'!$B390,'Saturation Data'!$C:$C,0))*INDEX('UEC Data'!I:I,MATCH('Intensity Data'!$B390,'UEC Data'!$C:$C,0))</f>
        <v>5.5430720873240691E-2</v>
      </c>
      <c r="I390" s="7">
        <f>INDEX('Saturation Data'!J:J,MATCH('Intensity Data'!$B390,'Saturation Data'!$C:$C,0))*INDEX('UEC Data'!J:J,MATCH('Intensity Data'!$B390,'UEC Data'!$C:$C,0))</f>
        <v>6.37838944935113E-3</v>
      </c>
      <c r="J390" s="7">
        <f>INDEX('Saturation Data'!K:K,MATCH('Intensity Data'!$B390,'Saturation Data'!$C:$C,0))*INDEX('UEC Data'!K:K,MATCH('Intensity Data'!$B390,'UEC Data'!$C:$C,0))</f>
        <v>7.2584827442393349E-2</v>
      </c>
      <c r="K390" s="7">
        <f>INDEX('Saturation Data'!L:L,MATCH('Intensity Data'!$B390,'Saturation Data'!$C:$C,0))*INDEX('UEC Data'!L:L,MATCH('Intensity Data'!$B390,'UEC Data'!$C:$C,0))</f>
        <v>6.3783894493511309E-3</v>
      </c>
      <c r="L390" s="7">
        <f>INDEX('Saturation Data'!M:M,MATCH('Intensity Data'!$B390,'Saturation Data'!$C:$C,0))*INDEX('UEC Data'!M:M,MATCH('Intensity Data'!$B390,'UEC Data'!$C:$C,0))</f>
        <v>0</v>
      </c>
      <c r="M390" s="7">
        <f>INDEX('Saturation Data'!N:N,MATCH('Intensity Data'!$B390,'Saturation Data'!$C:$C,0))*INDEX('UEC Data'!N:N,MATCH('Intensity Data'!$B390,'UEC Data'!$C:$C,0))</f>
        <v>6.6039474254118949E-2</v>
      </c>
      <c r="N390" s="7">
        <f>INDEX('Saturation Data'!O:O,MATCH('Intensity Data'!$B390,'Saturation Data'!$C:$C,0))*INDEX('UEC Data'!O:O,MATCH('Intensity Data'!$B390,'UEC Data'!$C:$C,0))</f>
        <v>0.34215864955882047</v>
      </c>
      <c r="O390" s="7">
        <f>INDEX('Saturation Data'!P:P,MATCH('Intensity Data'!$B390,'Saturation Data'!$C:$C,0))*INDEX('UEC Data'!P:P,MATCH('Intensity Data'!$B390,'UEC Data'!$C:$C,0))</f>
        <v>4.8183390860319399E-2</v>
      </c>
      <c r="P390" s="7">
        <f>INDEX('Saturation Data'!Q:Q,MATCH('Intensity Data'!$B390,'Saturation Data'!$C:$C,0))*INDEX('UEC Data'!Q:Q,MATCH('Intensity Data'!$B390,'UEC Data'!$C:$C,0))</f>
        <v>7.2828815985733666E-2</v>
      </c>
      <c r="Q390" s="7">
        <f>INDEX('Saturation Data'!R:R,MATCH('Intensity Data'!$B390,'Saturation Data'!$C:$C,0))*INDEX('UEC Data'!R:R,MATCH('Intensity Data'!$B390,'UEC Data'!$C:$C,0))</f>
        <v>3.3804734852897887E-2</v>
      </c>
      <c r="R390" s="7">
        <f>INDEX('Saturation Data'!S:S,MATCH('Intensity Data'!$B390,'Saturation Data'!$C:$C,0))*INDEX('UEC Data'!S:S,MATCH('Intensity Data'!$B390,'UEC Data'!$C:$C,0))</f>
        <v>6.8165277179197054E-4</v>
      </c>
      <c r="S390" s="7">
        <f>INDEX('Saturation Data'!T:T,MATCH('Intensity Data'!$B390,'Saturation Data'!$C:$C,0))*INDEX('UEC Data'!T:T,MATCH('Intensity Data'!$B390,'UEC Data'!$C:$C,0))</f>
        <v>2.1625192173371759E-2</v>
      </c>
      <c r="T390" s="7">
        <f>INDEX('Saturation Data'!U:U,MATCH('Intensity Data'!$B390,'Saturation Data'!$C:$C,0))*INDEX('UEC Data'!U:U,MATCH('Intensity Data'!$B390,'UEC Data'!$C:$C,0))</f>
        <v>2.5626553603729256E-3</v>
      </c>
      <c r="U390" s="7">
        <f>INDEX('Saturation Data'!V:V,MATCH('Intensity Data'!$B390,'Saturation Data'!$C:$C,0))*INDEX('UEC Data'!V:V,MATCH('Intensity Data'!$B390,'UEC Data'!$C:$C,0))</f>
        <v>4.5519362939072452E-2</v>
      </c>
      <c r="V390" t="str">
        <f t="shared" si="76"/>
        <v>Food Preparation</v>
      </c>
    </row>
    <row r="391" spans="1:22" x14ac:dyDescent="0.2">
      <c r="A391" t="str">
        <f t="shared" si="74"/>
        <v/>
      </c>
      <c r="B391" t="str">
        <f t="shared" si="75"/>
        <v>ID2019 CPAFood Preparation_Fryer</v>
      </c>
      <c r="C391" t="s">
        <v>119</v>
      </c>
      <c r="D391" t="s">
        <v>120</v>
      </c>
      <c r="E391" s="4" t="s">
        <v>95</v>
      </c>
      <c r="F391" s="4" t="s">
        <v>32</v>
      </c>
      <c r="G391" s="4" t="s">
        <v>34</v>
      </c>
      <c r="H391" s="7">
        <f>INDEX('Saturation Data'!I:I,MATCH('Intensity Data'!$B391,'Saturation Data'!$C:$C,0))*INDEX('UEC Data'!I:I,MATCH('Intensity Data'!$B391,'UEC Data'!$C:$C,0))</f>
        <v>9.2791935202382658E-2</v>
      </c>
      <c r="I391" s="7">
        <f>INDEX('Saturation Data'!J:J,MATCH('Intensity Data'!$B391,'Saturation Data'!$C:$C,0))*INDEX('UEC Data'!J:J,MATCH('Intensity Data'!$B391,'UEC Data'!$C:$C,0))</f>
        <v>9.2240429228986117E-3</v>
      </c>
      <c r="J391" s="7">
        <f>INDEX('Saturation Data'!K:K,MATCH('Intensity Data'!$B391,'Saturation Data'!$C:$C,0))*INDEX('UEC Data'!K:K,MATCH('Intensity Data'!$B391,'UEC Data'!$C:$C,0))</f>
        <v>9.7025459216637785E-2</v>
      </c>
      <c r="K391" s="7">
        <f>INDEX('Saturation Data'!L:L,MATCH('Intensity Data'!$B391,'Saturation Data'!$C:$C,0))*INDEX('UEC Data'!L:L,MATCH('Intensity Data'!$B391,'UEC Data'!$C:$C,0))</f>
        <v>9.2240429228986117E-3</v>
      </c>
      <c r="L391" s="7">
        <f>INDEX('Saturation Data'!M:M,MATCH('Intensity Data'!$B391,'Saturation Data'!$C:$C,0))*INDEX('UEC Data'!M:M,MATCH('Intensity Data'!$B391,'UEC Data'!$C:$C,0))</f>
        <v>0</v>
      </c>
      <c r="M391" s="7">
        <f>INDEX('Saturation Data'!N:N,MATCH('Intensity Data'!$B391,'Saturation Data'!$C:$C,0))*INDEX('UEC Data'!N:N,MATCH('Intensity Data'!$B391,'UEC Data'!$C:$C,0))</f>
        <v>0.75533647492276235</v>
      </c>
      <c r="N391" s="7">
        <f>INDEX('Saturation Data'!O:O,MATCH('Intensity Data'!$B391,'Saturation Data'!$C:$C,0))*INDEX('UEC Data'!O:O,MATCH('Intensity Data'!$B391,'UEC Data'!$C:$C,0))</f>
        <v>0.57289965709634594</v>
      </c>
      <c r="O391" s="7">
        <f>INDEX('Saturation Data'!P:P,MATCH('Intensity Data'!$B391,'Saturation Data'!$C:$C,0))*INDEX('UEC Data'!P:P,MATCH('Intensity Data'!$B391,'UEC Data'!$C:$C,0))</f>
        <v>6.9679919828601874E-2</v>
      </c>
      <c r="P391" s="7">
        <f>INDEX('Saturation Data'!Q:Q,MATCH('Intensity Data'!$B391,'Saturation Data'!$C:$C,0))*INDEX('UEC Data'!Q:Q,MATCH('Intensity Data'!$B391,'UEC Data'!$C:$C,0))</f>
        <v>9.5243674500254491E-2</v>
      </c>
      <c r="Q391" s="7">
        <f>INDEX('Saturation Data'!R:R,MATCH('Intensity Data'!$B391,'Saturation Data'!$C:$C,0))*INDEX('UEC Data'!R:R,MATCH('Intensity Data'!$B391,'UEC Data'!$C:$C,0))</f>
        <v>7.439230662463546E-2</v>
      </c>
      <c r="R391" s="7">
        <f>INDEX('Saturation Data'!S:S,MATCH('Intensity Data'!$B391,'Saturation Data'!$C:$C,0))*INDEX('UEC Data'!S:S,MATCH('Intensity Data'!$B391,'UEC Data'!$C:$C,0))</f>
        <v>9.8576521164940503E-4</v>
      </c>
      <c r="S391" s="7">
        <f>INDEX('Saturation Data'!T:T,MATCH('Intensity Data'!$B391,'Saturation Data'!$C:$C,0))*INDEX('UEC Data'!T:T,MATCH('Intensity Data'!$B391,'UEC Data'!$C:$C,0))</f>
        <v>3.1273051356781656E-2</v>
      </c>
      <c r="T391" s="7">
        <f>INDEX('Saturation Data'!U:U,MATCH('Intensity Data'!$B391,'Saturation Data'!$C:$C,0))*INDEX('UEC Data'!U:U,MATCH('Intensity Data'!$B391,'UEC Data'!$C:$C,0))</f>
        <v>3.7059579425776129E-3</v>
      </c>
      <c r="U391" s="7">
        <f>INDEX('Saturation Data'!V:V,MATCH('Intensity Data'!$B391,'Saturation Data'!$C:$C,0))*INDEX('UEC Data'!V:V,MATCH('Intensity Data'!$B391,'UEC Data'!$C:$C,0))</f>
        <v>3.3416607018611641E-2</v>
      </c>
      <c r="V391" t="str">
        <f t="shared" si="76"/>
        <v>Food Preparation</v>
      </c>
    </row>
    <row r="392" spans="1:22" x14ac:dyDescent="0.2">
      <c r="A392" t="str">
        <f t="shared" si="74"/>
        <v/>
      </c>
      <c r="B392" t="str">
        <f t="shared" si="75"/>
        <v>ID2019 CPAFood Preparation_Dishwasher</v>
      </c>
      <c r="C392" t="s">
        <v>119</v>
      </c>
      <c r="D392" t="s">
        <v>120</v>
      </c>
      <c r="E392" s="4" t="s">
        <v>96</v>
      </c>
      <c r="F392" s="4" t="s">
        <v>32</v>
      </c>
      <c r="G392" s="4" t="s">
        <v>35</v>
      </c>
      <c r="H392" s="7">
        <f>INDEX('Saturation Data'!I:I,MATCH('Intensity Data'!$B392,'Saturation Data'!$C:$C,0))*INDEX('UEC Data'!I:I,MATCH('Intensity Data'!$B392,'UEC Data'!$C:$C,0))</f>
        <v>7.1981224966019094E-2</v>
      </c>
      <c r="I392" s="7">
        <f>INDEX('Saturation Data'!J:J,MATCH('Intensity Data'!$B392,'Saturation Data'!$C:$C,0))*INDEX('UEC Data'!J:J,MATCH('Intensity Data'!$B392,'UEC Data'!$C:$C,0))</f>
        <v>1.269508255541797E-2</v>
      </c>
      <c r="J392" s="7">
        <f>INDEX('Saturation Data'!K:K,MATCH('Intensity Data'!$B392,'Saturation Data'!$C:$C,0))*INDEX('UEC Data'!K:K,MATCH('Intensity Data'!$B392,'UEC Data'!$C:$C,0))</f>
        <v>0.11690350612561172</v>
      </c>
      <c r="K392" s="7">
        <f>INDEX('Saturation Data'!L:L,MATCH('Intensity Data'!$B392,'Saturation Data'!$C:$C,0))*INDEX('UEC Data'!L:L,MATCH('Intensity Data'!$B392,'UEC Data'!$C:$C,0))</f>
        <v>1.2695082555417972E-2</v>
      </c>
      <c r="L392" s="7">
        <f>INDEX('Saturation Data'!M:M,MATCH('Intensity Data'!$B392,'Saturation Data'!$C:$C,0))*INDEX('UEC Data'!M:M,MATCH('Intensity Data'!$B392,'UEC Data'!$C:$C,0))</f>
        <v>8.8528273365714067</v>
      </c>
      <c r="M392" s="7">
        <f>INDEX('Saturation Data'!N:N,MATCH('Intensity Data'!$B392,'Saturation Data'!$C:$C,0))*INDEX('UEC Data'!N:N,MATCH('Intensity Data'!$B392,'UEC Data'!$C:$C,0))</f>
        <v>0.65562594528737139</v>
      </c>
      <c r="N392" s="7">
        <f>INDEX('Saturation Data'!O:O,MATCH('Intensity Data'!$B392,'Saturation Data'!$C:$C,0))*INDEX('UEC Data'!O:O,MATCH('Intensity Data'!$B392,'UEC Data'!$C:$C,0))</f>
        <v>0.52241302139724677</v>
      </c>
      <c r="O392" s="7">
        <f>INDEX('Saturation Data'!P:P,MATCH('Intensity Data'!$B392,'Saturation Data'!$C:$C,0))*INDEX('UEC Data'!P:P,MATCH('Intensity Data'!$B392,'UEC Data'!$C:$C,0))</f>
        <v>9.5900717513251493E-2</v>
      </c>
      <c r="P392" s="7">
        <f>INDEX('Saturation Data'!Q:Q,MATCH('Intensity Data'!$B392,'Saturation Data'!$C:$C,0))*INDEX('UEC Data'!Q:Q,MATCH('Intensity Data'!$B392,'UEC Data'!$C:$C,0))</f>
        <v>0.11704320541744537</v>
      </c>
      <c r="Q392" s="7">
        <f>INDEX('Saturation Data'!R:R,MATCH('Intensity Data'!$B392,'Saturation Data'!$C:$C,0))*INDEX('UEC Data'!R:R,MATCH('Intensity Data'!$B392,'UEC Data'!$C:$C,0))</f>
        <v>0.14638816277926101</v>
      </c>
      <c r="R392" s="7">
        <f>INDEX('Saturation Data'!S:S,MATCH('Intensity Data'!$B392,'Saturation Data'!$C:$C,0))*INDEX('UEC Data'!S:S,MATCH('Intensity Data'!$B392,'UEC Data'!$C:$C,0))</f>
        <v>1.3567121105953919E-3</v>
      </c>
      <c r="S392" s="7">
        <f>INDEX('Saturation Data'!T:T,MATCH('Intensity Data'!$B392,'Saturation Data'!$C:$C,0))*INDEX('UEC Data'!T:T,MATCH('Intensity Data'!$B392,'UEC Data'!$C:$C,0))</f>
        <v>4.3041210026092264E-2</v>
      </c>
      <c r="T392" s="7">
        <f>INDEX('Saturation Data'!U:U,MATCH('Intensity Data'!$B392,'Saturation Data'!$C:$C,0))*INDEX('UEC Data'!U:U,MATCH('Intensity Data'!$B392,'UEC Data'!$C:$C,0))</f>
        <v>5.1005228858090898E-3</v>
      </c>
      <c r="U392" s="7">
        <f>INDEX('Saturation Data'!V:V,MATCH('Intensity Data'!$B392,'Saturation Data'!$C:$C,0))*INDEX('UEC Data'!V:V,MATCH('Intensity Data'!$B392,'UEC Data'!$C:$C,0))</f>
        <v>2.3702487400860884E-2</v>
      </c>
      <c r="V392" t="str">
        <f t="shared" si="76"/>
        <v>Food Preparation</v>
      </c>
    </row>
    <row r="393" spans="1:22" x14ac:dyDescent="0.2">
      <c r="A393" t="str">
        <f t="shared" si="74"/>
        <v/>
      </c>
      <c r="B393" t="str">
        <f t="shared" si="75"/>
        <v>ID2019 CPAFood Preparation_Hot Food Container</v>
      </c>
      <c r="C393" t="s">
        <v>119</v>
      </c>
      <c r="D393" t="s">
        <v>120</v>
      </c>
      <c r="E393" s="4" t="s">
        <v>97</v>
      </c>
      <c r="F393" s="4" t="s">
        <v>32</v>
      </c>
      <c r="G393" s="4" t="s">
        <v>36</v>
      </c>
      <c r="H393" s="7">
        <f>INDEX('Saturation Data'!I:I,MATCH('Intensity Data'!$B393,'Saturation Data'!$C:$C,0))*INDEX('UEC Data'!I:I,MATCH('Intensity Data'!$B393,'UEC Data'!$C:$C,0))</f>
        <v>9.8518732367865874E-3</v>
      </c>
      <c r="I393" s="7">
        <f>INDEX('Saturation Data'!J:J,MATCH('Intensity Data'!$B393,'Saturation Data'!$C:$C,0))*INDEX('UEC Data'!J:J,MATCH('Intensity Data'!$B393,'UEC Data'!$C:$C,0))</f>
        <v>1.7375412008556648E-3</v>
      </c>
      <c r="J393" s="7">
        <f>INDEX('Saturation Data'!K:K,MATCH('Intensity Data'!$B393,'Saturation Data'!$C:$C,0))*INDEX('UEC Data'!K:K,MATCH('Intensity Data'!$B393,'UEC Data'!$C:$C,0))</f>
        <v>1.6000262899514898E-2</v>
      </c>
      <c r="K393" s="7">
        <f>INDEX('Saturation Data'!L:L,MATCH('Intensity Data'!$B393,'Saturation Data'!$C:$C,0))*INDEX('UEC Data'!L:L,MATCH('Intensity Data'!$B393,'UEC Data'!$C:$C,0))</f>
        <v>1.737541200855665E-3</v>
      </c>
      <c r="L393" s="7">
        <f>INDEX('Saturation Data'!M:M,MATCH('Intensity Data'!$B393,'Saturation Data'!$C:$C,0))*INDEX('UEC Data'!M:M,MATCH('Intensity Data'!$B393,'UEC Data'!$C:$C,0))</f>
        <v>0</v>
      </c>
      <c r="M393" s="7">
        <f>INDEX('Saturation Data'!N:N,MATCH('Intensity Data'!$B393,'Saturation Data'!$C:$C,0))*INDEX('UEC Data'!N:N,MATCH('Intensity Data'!$B393,'UEC Data'!$C:$C,0))</f>
        <v>0.11938722586305961</v>
      </c>
      <c r="N393" s="7">
        <f>INDEX('Saturation Data'!O:O,MATCH('Intensity Data'!$B393,'Saturation Data'!$C:$C,0))*INDEX('UEC Data'!O:O,MATCH('Intensity Data'!$B393,'UEC Data'!$C:$C,0))</f>
        <v>7.1501240309289421E-2</v>
      </c>
      <c r="O393" s="7">
        <f>INDEX('Saturation Data'!P:P,MATCH('Intensity Data'!$B393,'Saturation Data'!$C:$C,0))*INDEX('UEC Data'!P:P,MATCH('Intensity Data'!$B393,'UEC Data'!$C:$C,0))</f>
        <v>1.3125668710187346E-2</v>
      </c>
      <c r="P393" s="7">
        <f>INDEX('Saturation Data'!Q:Q,MATCH('Intensity Data'!$B393,'Saturation Data'!$C:$C,0))*INDEX('UEC Data'!Q:Q,MATCH('Intensity Data'!$B393,'UEC Data'!$C:$C,0))</f>
        <v>1.6019383159208502E-2</v>
      </c>
      <c r="Q393" s="7">
        <f>INDEX('Saturation Data'!R:R,MATCH('Intensity Data'!$B393,'Saturation Data'!$C:$C,0))*INDEX('UEC Data'!R:R,MATCH('Intensity Data'!$B393,'UEC Data'!$C:$C,0))</f>
        <v>2.0035747151402227E-2</v>
      </c>
      <c r="R393" s="7">
        <f>INDEX('Saturation Data'!S:S,MATCH('Intensity Data'!$B393,'Saturation Data'!$C:$C,0))*INDEX('UEC Data'!S:S,MATCH('Intensity Data'!$B393,'UEC Data'!$C:$C,0))</f>
        <v>1.8568947303562676E-4</v>
      </c>
      <c r="S393" s="7">
        <f>INDEX('Saturation Data'!T:T,MATCH('Intensity Data'!$B393,'Saturation Data'!$C:$C,0))*INDEX('UEC Data'!T:T,MATCH('Intensity Data'!$B393,'UEC Data'!$C:$C,0))</f>
        <v>5.8909326054835572E-3</v>
      </c>
      <c r="T393" s="7">
        <f>INDEX('Saturation Data'!U:U,MATCH('Intensity Data'!$B393,'Saturation Data'!$C:$C,0))*INDEX('UEC Data'!U:U,MATCH('Intensity Data'!$B393,'UEC Data'!$C:$C,0))</f>
        <v>6.9809460642052069E-4</v>
      </c>
      <c r="U393" s="7">
        <f>INDEX('Saturation Data'!V:V,MATCH('Intensity Data'!$B393,'Saturation Data'!$C:$C,0))*INDEX('UEC Data'!V:V,MATCH('Intensity Data'!$B393,'UEC Data'!$C:$C,0))</f>
        <v>3.2440945729952484E-3</v>
      </c>
      <c r="V393" t="str">
        <f t="shared" si="76"/>
        <v>Food Preparation</v>
      </c>
    </row>
    <row r="394" spans="1:22" x14ac:dyDescent="0.2">
      <c r="A394" t="str">
        <f t="shared" si="74"/>
        <v/>
      </c>
      <c r="B394" t="str">
        <f t="shared" si="75"/>
        <v>ID2019 CPAFood Preparation_Steamer</v>
      </c>
      <c r="C394" t="s">
        <v>119</v>
      </c>
      <c r="D394" t="s">
        <v>120</v>
      </c>
      <c r="E394" s="4" t="s">
        <v>98</v>
      </c>
      <c r="F394" s="4" t="s">
        <v>32</v>
      </c>
      <c r="G394" s="4" t="s">
        <v>37</v>
      </c>
      <c r="H394" s="7">
        <f>INDEX('Saturation Data'!I:I,MATCH('Intensity Data'!$B394,'Saturation Data'!$C:$C,0))*INDEX('UEC Data'!I:I,MATCH('Intensity Data'!$B394,'UEC Data'!$C:$C,0))</f>
        <v>5.2780510056272802E-2</v>
      </c>
      <c r="I394" s="7">
        <f>INDEX('Saturation Data'!J:J,MATCH('Intensity Data'!$B394,'Saturation Data'!$C:$C,0))*INDEX('UEC Data'!J:J,MATCH('Intensity Data'!$B394,'UEC Data'!$C:$C,0))</f>
        <v>9.3087181108375151E-3</v>
      </c>
      <c r="J394" s="7">
        <f>INDEX('Saturation Data'!K:K,MATCH('Intensity Data'!$B394,'Saturation Data'!$C:$C,0))*INDEX('UEC Data'!K:K,MATCH('Intensity Data'!$B394,'UEC Data'!$C:$C,0))</f>
        <v>8.5719945493970676E-2</v>
      </c>
      <c r="K394" s="7">
        <f>INDEX('Saturation Data'!L:L,MATCH('Intensity Data'!$B394,'Saturation Data'!$C:$C,0))*INDEX('UEC Data'!L:L,MATCH('Intensity Data'!$B394,'UEC Data'!$C:$C,0))</f>
        <v>9.3087181108375151E-3</v>
      </c>
      <c r="L394" s="7">
        <f>INDEX('Saturation Data'!M:M,MATCH('Intensity Data'!$B394,'Saturation Data'!$C:$C,0))*INDEX('UEC Data'!M:M,MATCH('Intensity Data'!$B394,'UEC Data'!$C:$C,0))</f>
        <v>0</v>
      </c>
      <c r="M394" s="7">
        <f>INDEX('Saturation Data'!N:N,MATCH('Intensity Data'!$B394,'Saturation Data'!$C:$C,0))*INDEX('UEC Data'!N:N,MATCH('Intensity Data'!$B394,'UEC Data'!$C:$C,0))</f>
        <v>0.17523456064233278</v>
      </c>
      <c r="N394" s="7">
        <f>INDEX('Saturation Data'!O:O,MATCH('Intensity Data'!$B394,'Saturation Data'!$C:$C,0))*INDEX('UEC Data'!O:O,MATCH('Intensity Data'!$B394,'UEC Data'!$C:$C,0))</f>
        <v>0.38306135721366236</v>
      </c>
      <c r="O394" s="7">
        <f>INDEX('Saturation Data'!P:P,MATCH('Intensity Data'!$B394,'Saturation Data'!$C:$C,0))*INDEX('UEC Data'!P:P,MATCH('Intensity Data'!$B394,'UEC Data'!$C:$C,0))</f>
        <v>7.0319569964271494E-2</v>
      </c>
      <c r="P394" s="7">
        <f>INDEX('Saturation Data'!Q:Q,MATCH('Intensity Data'!$B394,'Saturation Data'!$C:$C,0))*INDEX('UEC Data'!Q:Q,MATCH('Intensity Data'!$B394,'UEC Data'!$C:$C,0))</f>
        <v>8.5822380537010856E-2</v>
      </c>
      <c r="Q394" s="7">
        <f>INDEX('Saturation Data'!R:R,MATCH('Intensity Data'!$B394,'Saturation Data'!$C:$C,0))*INDEX('UEC Data'!R:R,MATCH('Intensity Data'!$B394,'UEC Data'!$C:$C,0))</f>
        <v>0.10733968338740531</v>
      </c>
      <c r="R394" s="7">
        <f>INDEX('Saturation Data'!S:S,MATCH('Intensity Data'!$B394,'Saturation Data'!$C:$C,0))*INDEX('UEC Data'!S:S,MATCH('Intensity Data'!$B394,'UEC Data'!$C:$C,0))</f>
        <v>9.9481437320012066E-4</v>
      </c>
      <c r="S394" s="7">
        <f>INDEX('Saturation Data'!T:T,MATCH('Intensity Data'!$B394,'Saturation Data'!$C:$C,0))*INDEX('UEC Data'!T:T,MATCH('Intensity Data'!$B394,'UEC Data'!$C:$C,0))</f>
        <v>3.1560132794193965E-2</v>
      </c>
      <c r="T394" s="7">
        <f>INDEX('Saturation Data'!U:U,MATCH('Intensity Data'!$B394,'Saturation Data'!$C:$C,0))*INDEX('UEC Data'!U:U,MATCH('Intensity Data'!$B394,'UEC Data'!$C:$C,0))</f>
        <v>3.7399780233496162E-3</v>
      </c>
      <c r="U394" s="7">
        <f>INDEX('Saturation Data'!V:V,MATCH('Intensity Data'!$B394,'Saturation Data'!$C:$C,0))*INDEX('UEC Data'!V:V,MATCH('Intensity Data'!$B394,'UEC Data'!$C:$C,0))</f>
        <v>1.7379940049789416E-2</v>
      </c>
      <c r="V394" t="str">
        <f t="shared" si="76"/>
        <v>Food Preparation</v>
      </c>
    </row>
    <row r="395" spans="1:22" x14ac:dyDescent="0.2">
      <c r="A395" t="str">
        <f t="shared" si="74"/>
        <v/>
      </c>
      <c r="B395" t="str">
        <f t="shared" si="75"/>
        <v>ID2019 CPAOffice Equipment_Desktop Computer</v>
      </c>
      <c r="C395" t="s">
        <v>119</v>
      </c>
      <c r="D395" t="s">
        <v>120</v>
      </c>
      <c r="E395" s="4" t="s">
        <v>99</v>
      </c>
      <c r="F395" s="4" t="s">
        <v>38</v>
      </c>
      <c r="G395" s="4" t="s">
        <v>39</v>
      </c>
      <c r="H395" s="7">
        <f>INDEX('Saturation Data'!I:I,MATCH('Intensity Data'!$B395,'Saturation Data'!$C:$C,0))*INDEX('UEC Data'!I:I,MATCH('Intensity Data'!$B395,'UEC Data'!$C:$C,0))</f>
        <v>2.3470947781525466</v>
      </c>
      <c r="I395" s="7">
        <f>INDEX('Saturation Data'!J:J,MATCH('Intensity Data'!$B395,'Saturation Data'!$C:$C,0))*INDEX('UEC Data'!J:J,MATCH('Intensity Data'!$B395,'UEC Data'!$C:$C,0))</f>
        <v>1.2409215803071783</v>
      </c>
      <c r="J395" s="7">
        <f>INDEX('Saturation Data'!K:K,MATCH('Intensity Data'!$B395,'Saturation Data'!$C:$C,0))*INDEX('UEC Data'!K:K,MATCH('Intensity Data'!$B395,'UEC Data'!$C:$C,0))</f>
        <v>0.30331821961957245</v>
      </c>
      <c r="K395" s="7">
        <f>INDEX('Saturation Data'!L:L,MATCH('Intensity Data'!$B395,'Saturation Data'!$C:$C,0))*INDEX('UEC Data'!L:L,MATCH('Intensity Data'!$B395,'UEC Data'!$C:$C,0))</f>
        <v>0.10277080910218352</v>
      </c>
      <c r="L395" s="7">
        <f>INDEX('Saturation Data'!M:M,MATCH('Intensity Data'!$B395,'Saturation Data'!$C:$C,0))*INDEX('UEC Data'!M:M,MATCH('Intensity Data'!$B395,'UEC Data'!$C:$C,0))</f>
        <v>0.29218666435561025</v>
      </c>
      <c r="M395" s="7">
        <f>INDEX('Saturation Data'!N:N,MATCH('Intensity Data'!$B395,'Saturation Data'!$C:$C,0))*INDEX('UEC Data'!N:N,MATCH('Intensity Data'!$B395,'UEC Data'!$C:$C,0))</f>
        <v>0.15991333774385222</v>
      </c>
      <c r="N395" s="7">
        <f>INDEX('Saturation Data'!O:O,MATCH('Intensity Data'!$B395,'Saturation Data'!$C:$C,0))*INDEX('UEC Data'!O:O,MATCH('Intensity Data'!$B395,'UEC Data'!$C:$C,0))</f>
        <v>0.55738272333901806</v>
      </c>
      <c r="O395" s="7">
        <f>INDEX('Saturation Data'!P:P,MATCH('Intensity Data'!$B395,'Saturation Data'!$C:$C,0))*INDEX('UEC Data'!P:P,MATCH('Intensity Data'!$B395,'UEC Data'!$C:$C,0))</f>
        <v>0.47484456508507095</v>
      </c>
      <c r="P395" s="7">
        <f>INDEX('Saturation Data'!Q:Q,MATCH('Intensity Data'!$B395,'Saturation Data'!$C:$C,0))*INDEX('UEC Data'!Q:Q,MATCH('Intensity Data'!$B395,'UEC Data'!$C:$C,0))</f>
        <v>0.29010358746203213</v>
      </c>
      <c r="Q395" s="7">
        <f>INDEX('Saturation Data'!R:R,MATCH('Intensity Data'!$B395,'Saturation Data'!$C:$C,0))*INDEX('UEC Data'!R:R,MATCH('Intensity Data'!$B395,'UEC Data'!$C:$C,0))</f>
        <v>8.346119549146909E-2</v>
      </c>
      <c r="R395" s="7">
        <f>INDEX('Saturation Data'!S:S,MATCH('Intensity Data'!$B395,'Saturation Data'!$C:$C,0))*INDEX('UEC Data'!S:S,MATCH('Intensity Data'!$B395,'UEC Data'!$C:$C,0))</f>
        <v>8.8429657837817741E-2</v>
      </c>
      <c r="S395" s="7">
        <f>INDEX('Saturation Data'!T:T,MATCH('Intensity Data'!$B395,'Saturation Data'!$C:$C,0))*INDEX('UEC Data'!T:T,MATCH('Intensity Data'!$B395,'UEC Data'!$C:$C,0))</f>
        <v>6.490785995961576E-2</v>
      </c>
      <c r="T395" s="7">
        <f>INDEX('Saturation Data'!U:U,MATCH('Intensity Data'!$B395,'Saturation Data'!$C:$C,0))*INDEX('UEC Data'!U:U,MATCH('Intensity Data'!$B395,'UEC Data'!$C:$C,0))</f>
        <v>5.4010805976660627</v>
      </c>
      <c r="U395" s="7">
        <f>INDEX('Saturation Data'!V:V,MATCH('Intensity Data'!$B395,'Saturation Data'!$C:$C,0))*INDEX('UEC Data'!V:V,MATCH('Intensity Data'!$B395,'UEC Data'!$C:$C,0))</f>
        <v>0.19753969006608063</v>
      </c>
      <c r="V395" t="str">
        <f t="shared" si="76"/>
        <v>Office Equipment</v>
      </c>
    </row>
    <row r="396" spans="1:22" x14ac:dyDescent="0.2">
      <c r="A396" t="str">
        <f t="shared" si="74"/>
        <v/>
      </c>
      <c r="B396" t="str">
        <f t="shared" si="75"/>
        <v>ID2019 CPAOffice Equipment_Laptop</v>
      </c>
      <c r="C396" t="s">
        <v>119</v>
      </c>
      <c r="D396" t="s">
        <v>120</v>
      </c>
      <c r="E396" s="4" t="s">
        <v>100</v>
      </c>
      <c r="F396" s="4" t="s">
        <v>38</v>
      </c>
      <c r="G396" s="4" t="s">
        <v>40</v>
      </c>
      <c r="H396" s="7">
        <f>INDEX('Saturation Data'!I:I,MATCH('Intensity Data'!$B396,'Saturation Data'!$C:$C,0))*INDEX('UEC Data'!I:I,MATCH('Intensity Data'!$B396,'UEC Data'!$C:$C,0))</f>
        <v>0.36241904662649616</v>
      </c>
      <c r="I396" s="7">
        <f>INDEX('Saturation Data'!J:J,MATCH('Intensity Data'!$B396,'Saturation Data'!$C:$C,0))*INDEX('UEC Data'!J:J,MATCH('Intensity Data'!$B396,'UEC Data'!$C:$C,0))</f>
        <v>0.19161289107684371</v>
      </c>
      <c r="J396" s="7">
        <f>INDEX('Saturation Data'!K:K,MATCH('Intensity Data'!$B396,'Saturation Data'!$C:$C,0))*INDEX('UEC Data'!K:K,MATCH('Intensity Data'!$B396,'UEC Data'!$C:$C,0))</f>
        <v>4.6835901558904575E-2</v>
      </c>
      <c r="K396" s="7">
        <f>INDEX('Saturation Data'!L:L,MATCH('Intensity Data'!$B396,'Saturation Data'!$C:$C,0))*INDEX('UEC Data'!L:L,MATCH('Intensity Data'!$B396,'UEC Data'!$C:$C,0))</f>
        <v>1.5869021993719513E-2</v>
      </c>
      <c r="L396" s="7">
        <f>INDEX('Saturation Data'!M:M,MATCH('Intensity Data'!$B396,'Saturation Data'!$C:$C,0))*INDEX('UEC Data'!M:M,MATCH('Intensity Data'!$B396,'UEC Data'!$C:$C,0))</f>
        <v>3.6093646773340093E-2</v>
      </c>
      <c r="M396" s="7">
        <f>INDEX('Saturation Data'!N:N,MATCH('Intensity Data'!$B396,'Saturation Data'!$C:$C,0))*INDEX('UEC Data'!N:N,MATCH('Intensity Data'!$B396,'UEC Data'!$C:$C,0))</f>
        <v>1.5803200435863047E-2</v>
      </c>
      <c r="N396" s="7">
        <f>INDEX('Saturation Data'!O:O,MATCH('Intensity Data'!$B396,'Saturation Data'!$C:$C,0))*INDEX('UEC Data'!O:O,MATCH('Intensity Data'!$B396,'UEC Data'!$C:$C,0))</f>
        <v>3.4426579970939349E-2</v>
      </c>
      <c r="O396" s="7">
        <f>INDEX('Saturation Data'!P:P,MATCH('Intensity Data'!$B396,'Saturation Data'!$C:$C,0))*INDEX('UEC Data'!P:P,MATCH('Intensity Data'!$B396,'UEC Data'!$C:$C,0))</f>
        <v>2.1996476176734902E-2</v>
      </c>
      <c r="P396" s="7">
        <f>INDEX('Saturation Data'!Q:Q,MATCH('Intensity Data'!$B396,'Saturation Data'!$C:$C,0))*INDEX('UEC Data'!Q:Q,MATCH('Intensity Data'!$B396,'UEC Data'!$C:$C,0))</f>
        <v>1.7918162755007867E-2</v>
      </c>
      <c r="Q396" s="7">
        <f>INDEX('Saturation Data'!R:R,MATCH('Intensity Data'!$B396,'Saturation Data'!$C:$C,0))*INDEX('UEC Data'!R:R,MATCH('Intensity Data'!$B396,'UEC Data'!$C:$C,0))</f>
        <v>1.2887390480300376E-2</v>
      </c>
      <c r="R396" s="7">
        <f>INDEX('Saturation Data'!S:S,MATCH('Intensity Data'!$B396,'Saturation Data'!$C:$C,0))*INDEX('UEC Data'!S:S,MATCH('Intensity Data'!$B396,'UEC Data'!$C:$C,0))</f>
        <v>1.0923663615259838E-2</v>
      </c>
      <c r="S396" s="7">
        <f>INDEX('Saturation Data'!T:T,MATCH('Intensity Data'!$B396,'Saturation Data'!$C:$C,0))*INDEX('UEC Data'!T:T,MATCH('Intensity Data'!$B396,'UEC Data'!$C:$C,0))</f>
        <v>8.0180297597172399E-3</v>
      </c>
      <c r="T396" s="7">
        <f>INDEX('Saturation Data'!U:U,MATCH('Intensity Data'!$B396,'Saturation Data'!$C:$C,0))*INDEX('UEC Data'!U:U,MATCH('Intensity Data'!$B396,'UEC Data'!$C:$C,0))</f>
        <v>0.33359615456172742</v>
      </c>
      <c r="U396" s="7">
        <f>INDEX('Saturation Data'!V:V,MATCH('Intensity Data'!$B396,'Saturation Data'!$C:$C,0))*INDEX('UEC Data'!V:V,MATCH('Intensity Data'!$B396,'UEC Data'!$C:$C,0))</f>
        <v>3.0502452142556567E-2</v>
      </c>
      <c r="V396" t="str">
        <f t="shared" si="76"/>
        <v>Office Equipment</v>
      </c>
    </row>
    <row r="397" spans="1:22" x14ac:dyDescent="0.2">
      <c r="A397" t="str">
        <f t="shared" si="74"/>
        <v/>
      </c>
      <c r="B397" t="str">
        <f t="shared" si="75"/>
        <v>ID2019 CPAOffice Equipment_Server</v>
      </c>
      <c r="C397" t="s">
        <v>119</v>
      </c>
      <c r="D397" t="s">
        <v>120</v>
      </c>
      <c r="E397" s="4" t="s">
        <v>101</v>
      </c>
      <c r="F397" s="4" t="s">
        <v>38</v>
      </c>
      <c r="G397" s="4" t="s">
        <v>41</v>
      </c>
      <c r="H397" s="7">
        <f>INDEX('Saturation Data'!I:I,MATCH('Intensity Data'!$B397,'Saturation Data'!$C:$C,0))*INDEX('UEC Data'!I:I,MATCH('Intensity Data'!$B397,'UEC Data'!$C:$C,0))</f>
        <v>0.23010733119142612</v>
      </c>
      <c r="I397" s="7">
        <f>INDEX('Saturation Data'!J:J,MATCH('Intensity Data'!$B397,'Saturation Data'!$C:$C,0))*INDEX('UEC Data'!J:J,MATCH('Intensity Data'!$B397,'UEC Data'!$C:$C,0))</f>
        <v>0.36497693538446419</v>
      </c>
      <c r="J397" s="7">
        <f>INDEX('Saturation Data'!K:K,MATCH('Intensity Data'!$B397,'Saturation Data'!$C:$C,0))*INDEX('UEC Data'!K:K,MATCH('Intensity Data'!$B397,'UEC Data'!$C:$C,0))</f>
        <v>3.6576608836477849E-2</v>
      </c>
      <c r="K397" s="7">
        <f>INDEX('Saturation Data'!L:L,MATCH('Intensity Data'!$B397,'Saturation Data'!$C:$C,0))*INDEX('UEC Data'!L:L,MATCH('Intensity Data'!$B397,'UEC Data'!$C:$C,0))</f>
        <v>0.12090683423786296</v>
      </c>
      <c r="L397" s="7">
        <f>INDEX('Saturation Data'!M:M,MATCH('Intensity Data'!$B397,'Saturation Data'!$C:$C,0))*INDEX('UEC Data'!M:M,MATCH('Intensity Data'!$B397,'UEC Data'!$C:$C,0))</f>
        <v>0.17187450844447663</v>
      </c>
      <c r="M397" s="7">
        <f>INDEX('Saturation Data'!N:N,MATCH('Intensity Data'!$B397,'Saturation Data'!$C:$C,0))*INDEX('UEC Data'!N:N,MATCH('Intensity Data'!$B397,'UEC Data'!$C:$C,0))</f>
        <v>9.4066669261089544E-2</v>
      </c>
      <c r="N397" s="7">
        <f>INDEX('Saturation Data'!O:O,MATCH('Intensity Data'!$B397,'Saturation Data'!$C:$C,0))*INDEX('UEC Data'!O:O,MATCH('Intensity Data'!$B397,'UEC Data'!$C:$C,0))</f>
        <v>6.557443803988447E-2</v>
      </c>
      <c r="O397" s="7">
        <f>INDEX('Saturation Data'!P:P,MATCH('Intensity Data'!$B397,'Saturation Data'!$C:$C,0))*INDEX('UEC Data'!P:P,MATCH('Intensity Data'!$B397,'UEC Data'!$C:$C,0))</f>
        <v>5.586406648059658E-2</v>
      </c>
      <c r="P397" s="7">
        <f>INDEX('Saturation Data'!Q:Q,MATCH('Intensity Data'!$B397,'Saturation Data'!$C:$C,0))*INDEX('UEC Data'!Q:Q,MATCH('Intensity Data'!$B397,'UEC Data'!$C:$C,0))</f>
        <v>6.8259667638125202E-2</v>
      </c>
      <c r="Q397" s="7">
        <f>INDEX('Saturation Data'!R:R,MATCH('Intensity Data'!$B397,'Saturation Data'!$C:$C,0))*INDEX('UEC Data'!R:R,MATCH('Intensity Data'!$B397,'UEC Data'!$C:$C,0))</f>
        <v>4.9094820877334765E-2</v>
      </c>
      <c r="R397" s="7">
        <f>INDEX('Saturation Data'!S:S,MATCH('Intensity Data'!$B397,'Saturation Data'!$C:$C,0))*INDEX('UEC Data'!S:S,MATCH('Intensity Data'!$B397,'UEC Data'!$C:$C,0))</f>
        <v>9.2591053500773859E-2</v>
      </c>
      <c r="S397" s="7">
        <f>INDEX('Saturation Data'!T:T,MATCH('Intensity Data'!$B397,'Saturation Data'!$C:$C,0))*INDEX('UEC Data'!T:T,MATCH('Intensity Data'!$B397,'UEC Data'!$C:$C,0))</f>
        <v>6.7962347487127081E-2</v>
      </c>
      <c r="T397" s="7">
        <f>INDEX('Saturation Data'!U:U,MATCH('Intensity Data'!$B397,'Saturation Data'!$C:$C,0))*INDEX('UEC Data'!U:U,MATCH('Intensity Data'!$B397,'UEC Data'!$C:$C,0))</f>
        <v>63.542124678424265</v>
      </c>
      <c r="U397" s="7">
        <f>INDEX('Saturation Data'!V:V,MATCH('Intensity Data'!$B397,'Saturation Data'!$C:$C,0))*INDEX('UEC Data'!V:V,MATCH('Intensity Data'!$B397,'UEC Data'!$C:$C,0))</f>
        <v>7.6691879672713653E-2</v>
      </c>
      <c r="V397" t="str">
        <f t="shared" si="76"/>
        <v>Office Equipment</v>
      </c>
    </row>
    <row r="398" spans="1:22" x14ac:dyDescent="0.2">
      <c r="A398" t="str">
        <f t="shared" si="74"/>
        <v/>
      </c>
      <c r="B398" t="str">
        <f t="shared" si="75"/>
        <v>ID2019 CPAOffice Equipment_Monitor</v>
      </c>
      <c r="C398" t="s">
        <v>119</v>
      </c>
      <c r="D398" t="s">
        <v>120</v>
      </c>
      <c r="E398" s="4" t="s">
        <v>102</v>
      </c>
      <c r="F398" s="4" t="s">
        <v>38</v>
      </c>
      <c r="G398" s="4" t="s">
        <v>42</v>
      </c>
      <c r="H398" s="7">
        <f>INDEX('Saturation Data'!I:I,MATCH('Intensity Data'!$B398,'Saturation Data'!$C:$C,0))*INDEX('UEC Data'!I:I,MATCH('Intensity Data'!$B398,'UEC Data'!$C:$C,0))</f>
        <v>0.41419319614456707</v>
      </c>
      <c r="I398" s="7">
        <f>INDEX('Saturation Data'!J:J,MATCH('Intensity Data'!$B398,'Saturation Data'!$C:$C,0))*INDEX('UEC Data'!J:J,MATCH('Intensity Data'!$B398,'UEC Data'!$C:$C,0))</f>
        <v>0.21898616123067852</v>
      </c>
      <c r="J398" s="7">
        <f>INDEX('Saturation Data'!K:K,MATCH('Intensity Data'!$B398,'Saturation Data'!$C:$C,0))*INDEX('UEC Data'!K:K,MATCH('Intensity Data'!$B398,'UEC Data'!$C:$C,0))</f>
        <v>5.3526744638748076E-2</v>
      </c>
      <c r="K398" s="7">
        <f>INDEX('Saturation Data'!L:L,MATCH('Intensity Data'!$B398,'Saturation Data'!$C:$C,0))*INDEX('UEC Data'!L:L,MATCH('Intensity Data'!$B398,'UEC Data'!$C:$C,0))</f>
        <v>1.8136025135679443E-2</v>
      </c>
      <c r="L398" s="7">
        <f>INDEX('Saturation Data'!M:M,MATCH('Intensity Data'!$B398,'Saturation Data'!$C:$C,0))*INDEX('UEC Data'!M:M,MATCH('Intensity Data'!$B398,'UEC Data'!$C:$C,0))</f>
        <v>5.1562352533342994E-2</v>
      </c>
      <c r="M398" s="7">
        <f>INDEX('Saturation Data'!N:N,MATCH('Intensity Data'!$B398,'Saturation Data'!$C:$C,0))*INDEX('UEC Data'!N:N,MATCH('Intensity Data'!$B398,'UEC Data'!$C:$C,0))</f>
        <v>2.8220000778326863E-2</v>
      </c>
      <c r="N398" s="7">
        <f>INDEX('Saturation Data'!O:O,MATCH('Intensity Data'!$B398,'Saturation Data'!$C:$C,0))*INDEX('UEC Data'!O:O,MATCH('Intensity Data'!$B398,'UEC Data'!$C:$C,0))</f>
        <v>9.8361657059826704E-2</v>
      </c>
      <c r="O398" s="7">
        <f>INDEX('Saturation Data'!P:P,MATCH('Intensity Data'!$B398,'Saturation Data'!$C:$C,0))*INDEX('UEC Data'!P:P,MATCH('Intensity Data'!$B398,'UEC Data'!$C:$C,0))</f>
        <v>8.3796099720894857E-2</v>
      </c>
      <c r="P398" s="7">
        <f>INDEX('Saturation Data'!Q:Q,MATCH('Intensity Data'!$B398,'Saturation Data'!$C:$C,0))*INDEX('UEC Data'!Q:Q,MATCH('Intensity Data'!$B398,'UEC Data'!$C:$C,0))</f>
        <v>5.1194750728593898E-2</v>
      </c>
      <c r="Q398" s="7">
        <f>INDEX('Saturation Data'!R:R,MATCH('Intensity Data'!$B398,'Saturation Data'!$C:$C,0))*INDEX('UEC Data'!R:R,MATCH('Intensity Data'!$B398,'UEC Data'!$C:$C,0))</f>
        <v>1.4728446263200428E-2</v>
      </c>
      <c r="R398" s="7">
        <f>INDEX('Saturation Data'!S:S,MATCH('Intensity Data'!$B398,'Saturation Data'!$C:$C,0))*INDEX('UEC Data'!S:S,MATCH('Intensity Data'!$B398,'UEC Data'!$C:$C,0))</f>
        <v>1.560523373608548E-2</v>
      </c>
      <c r="S398" s="7">
        <f>INDEX('Saturation Data'!T:T,MATCH('Intensity Data'!$B398,'Saturation Data'!$C:$C,0))*INDEX('UEC Data'!T:T,MATCH('Intensity Data'!$B398,'UEC Data'!$C:$C,0))</f>
        <v>1.1454328228167485E-2</v>
      </c>
      <c r="T398" s="7">
        <f>INDEX('Saturation Data'!U:U,MATCH('Intensity Data'!$B398,'Saturation Data'!$C:$C,0))*INDEX('UEC Data'!U:U,MATCH('Intensity Data'!$B398,'UEC Data'!$C:$C,0))</f>
        <v>0.95313187017636392</v>
      </c>
      <c r="U398" s="7">
        <f>INDEX('Saturation Data'!V:V,MATCH('Intensity Data'!$B398,'Saturation Data'!$C:$C,0))*INDEX('UEC Data'!V:V,MATCH('Intensity Data'!$B398,'UEC Data'!$C:$C,0))</f>
        <v>3.4859945305778933E-2</v>
      </c>
      <c r="V398" t="str">
        <f t="shared" si="76"/>
        <v>Office Equipment</v>
      </c>
    </row>
    <row r="399" spans="1:22" x14ac:dyDescent="0.2">
      <c r="A399" t="str">
        <f t="shared" si="74"/>
        <v/>
      </c>
      <c r="B399" t="str">
        <f t="shared" si="75"/>
        <v>ID2019 CPAOffice Equipment_Printer/Copier/Fax</v>
      </c>
      <c r="C399" t="s">
        <v>119</v>
      </c>
      <c r="D399" t="s">
        <v>120</v>
      </c>
      <c r="E399" s="4" t="s">
        <v>103</v>
      </c>
      <c r="F399" s="4" t="s">
        <v>38</v>
      </c>
      <c r="G399" s="4" t="s">
        <v>43</v>
      </c>
      <c r="H399" s="7">
        <f>INDEX('Saturation Data'!I:I,MATCH('Intensity Data'!$B399,'Saturation Data'!$C:$C,0))*INDEX('UEC Data'!I:I,MATCH('Intensity Data'!$B399,'UEC Data'!$C:$C,0))</f>
        <v>0.21415626542022179</v>
      </c>
      <c r="I399" s="7">
        <f>INDEX('Saturation Data'!J:J,MATCH('Intensity Data'!$B399,'Saturation Data'!$C:$C,0))*INDEX('UEC Data'!J:J,MATCH('Intensity Data'!$B399,'UEC Data'!$C:$C,0))</f>
        <v>0.16983834683092186</v>
      </c>
      <c r="J399" s="7">
        <f>INDEX('Saturation Data'!K:K,MATCH('Intensity Data'!$B399,'Saturation Data'!$C:$C,0))*INDEX('UEC Data'!K:K,MATCH('Intensity Data'!$B399,'UEC Data'!$C:$C,0))</f>
        <v>4.1513553959739019E-2</v>
      </c>
      <c r="K399" s="7">
        <f>INDEX('Saturation Data'!L:L,MATCH('Intensity Data'!$B399,'Saturation Data'!$C:$C,0))*INDEX('UEC Data'!L:L,MATCH('Intensity Data'!$B399,'UEC Data'!$C:$C,0))</f>
        <v>1.1252555905149413E-2</v>
      </c>
      <c r="L399" s="7">
        <f>INDEX('Saturation Data'!M:M,MATCH('Intensity Data'!$B399,'Saturation Data'!$C:$C,0))*INDEX('UEC Data'!M:M,MATCH('Intensity Data'!$B399,'UEC Data'!$C:$C,0))</f>
        <v>6.3984059367121926E-2</v>
      </c>
      <c r="M399" s="7">
        <f>INDEX('Saturation Data'!N:N,MATCH('Intensity Data'!$B399,'Saturation Data'!$C:$C,0))*INDEX('UEC Data'!N:N,MATCH('Intensity Data'!$B399,'UEC Data'!$C:$C,0))</f>
        <v>1.7509191458759329E-2</v>
      </c>
      <c r="N399" s="7">
        <f>INDEX('Saturation Data'!O:O,MATCH('Intensity Data'!$B399,'Saturation Data'!$C:$C,0))*INDEX('UEC Data'!O:O,MATCH('Intensity Data'!$B399,'UEC Data'!$C:$C,0))</f>
        <v>6.1028810707334138E-2</v>
      </c>
      <c r="O399" s="7">
        <f>INDEX('Saturation Data'!P:P,MATCH('Intensity Data'!$B399,'Saturation Data'!$C:$C,0))*INDEX('UEC Data'!P:P,MATCH('Intensity Data'!$B399,'UEC Data'!$C:$C,0))</f>
        <v>6.498945397962469E-2</v>
      </c>
      <c r="P399" s="7">
        <f>INDEX('Saturation Data'!Q:Q,MATCH('Intensity Data'!$B399,'Saturation Data'!$C:$C,0))*INDEX('UEC Data'!Q:Q,MATCH('Intensity Data'!$B399,'UEC Data'!$C:$C,0))</f>
        <v>3.1763949945700705E-2</v>
      </c>
      <c r="Q399" s="7">
        <f>INDEX('Saturation Data'!R:R,MATCH('Intensity Data'!$B399,'Saturation Data'!$C:$C,0))*INDEX('UEC Data'!R:R,MATCH('Intensity Data'!$B399,'UEC Data'!$C:$C,0))</f>
        <v>9.1383124875914455E-3</v>
      </c>
      <c r="R399" s="7">
        <f>INDEX('Saturation Data'!S:S,MATCH('Intensity Data'!$B399,'Saturation Data'!$C:$C,0))*INDEX('UEC Data'!S:S,MATCH('Intensity Data'!$B399,'UEC Data'!$C:$C,0))</f>
        <v>9.68231813280661E-3</v>
      </c>
      <c r="S399" s="7">
        <f>INDEX('Saturation Data'!T:T,MATCH('Intensity Data'!$B399,'Saturation Data'!$C:$C,0))*INDEX('UEC Data'!T:T,MATCH('Intensity Data'!$B399,'UEC Data'!$C:$C,0))</f>
        <v>7.1068752816082232E-3</v>
      </c>
      <c r="T399" s="7">
        <f>INDEX('Saturation Data'!U:U,MATCH('Intensity Data'!$B399,'Saturation Data'!$C:$C,0))*INDEX('UEC Data'!U:U,MATCH('Intensity Data'!$B399,'UEC Data'!$C:$C,0))</f>
        <v>0.59137377533951818</v>
      </c>
      <c r="U399" s="7">
        <f>INDEX('Saturation Data'!V:V,MATCH('Intensity Data'!$B399,'Saturation Data'!$C:$C,0))*INDEX('UEC Data'!V:V,MATCH('Intensity Data'!$B399,'UEC Data'!$C:$C,0))</f>
        <v>2.1628966682011197E-2</v>
      </c>
      <c r="V399" t="str">
        <f t="shared" si="76"/>
        <v>Office Equipment</v>
      </c>
    </row>
    <row r="400" spans="1:22" x14ac:dyDescent="0.2">
      <c r="A400" t="str">
        <f t="shared" si="74"/>
        <v/>
      </c>
      <c r="B400" t="str">
        <f t="shared" si="75"/>
        <v>ID2019 CPAOffice Equipment_POS Terminal</v>
      </c>
      <c r="C400" t="s">
        <v>119</v>
      </c>
      <c r="D400" t="s">
        <v>120</v>
      </c>
      <c r="E400" s="4" t="s">
        <v>104</v>
      </c>
      <c r="F400" s="4" t="s">
        <v>38</v>
      </c>
      <c r="G400" s="4" t="s">
        <v>44</v>
      </c>
      <c r="H400" s="7">
        <f>INDEX('Saturation Data'!I:I,MATCH('Intensity Data'!$B400,'Saturation Data'!$C:$C,0))*INDEX('UEC Data'!I:I,MATCH('Intensity Data'!$B400,'UEC Data'!$C:$C,0))</f>
        <v>1.2291566607808682E-2</v>
      </c>
      <c r="I400" s="7">
        <f>INDEX('Saturation Data'!J:J,MATCH('Intensity Data'!$B400,'Saturation Data'!$C:$C,0))*INDEX('UEC Data'!J:J,MATCH('Intensity Data'!$B400,'UEC Data'!$C:$C,0))</f>
        <v>1.9495851298453465E-2</v>
      </c>
      <c r="J400" s="7">
        <f>INDEX('Saturation Data'!K:K,MATCH('Intensity Data'!$B400,'Saturation Data'!$C:$C,0))*INDEX('UEC Data'!K:K,MATCH('Intensity Data'!$B400,'UEC Data'!$C:$C,0))</f>
        <v>7.1480506902994838E-3</v>
      </c>
      <c r="K400" s="7">
        <f>INDEX('Saturation Data'!L:L,MATCH('Intensity Data'!$B400,'Saturation Data'!$C:$C,0))*INDEX('UEC Data'!L:L,MATCH('Intensity Data'!$B400,'UEC Data'!$C:$C,0))</f>
        <v>3.229220031102923E-2</v>
      </c>
      <c r="L400" s="7">
        <f>INDEX('Saturation Data'!M:M,MATCH('Intensity Data'!$B400,'Saturation Data'!$C:$C,0))*INDEX('UEC Data'!M:M,MATCH('Intensity Data'!$B400,'UEC Data'!$C:$C,0))</f>
        <v>9.1809633260757931E-2</v>
      </c>
      <c r="M400" s="7">
        <f>INDEX('Saturation Data'!N:N,MATCH('Intensity Data'!$B400,'Saturation Data'!$C:$C,0))*INDEX('UEC Data'!N:N,MATCH('Intensity Data'!$B400,'UEC Data'!$C:$C,0))</f>
        <v>6.280909895454001E-2</v>
      </c>
      <c r="N400" s="7">
        <f>INDEX('Saturation Data'!O:O,MATCH('Intensity Data'!$B400,'Saturation Data'!$C:$C,0))*INDEX('UEC Data'!O:O,MATCH('Intensity Data'!$B400,'UEC Data'!$C:$C,0))</f>
        <v>4.3784598732881194E-2</v>
      </c>
      <c r="O400" s="7">
        <f>INDEX('Saturation Data'!P:P,MATCH('Intensity Data'!$B400,'Saturation Data'!$C:$C,0))*INDEX('UEC Data'!P:P,MATCH('Intensity Data'!$B400,'UEC Data'!$C:$C,0))</f>
        <v>1.8650451361490836E-2</v>
      </c>
      <c r="P400" s="7">
        <f>INDEX('Saturation Data'!Q:Q,MATCH('Intensity Data'!$B400,'Saturation Data'!$C:$C,0))*INDEX('UEC Data'!Q:Q,MATCH('Intensity Data'!$B400,'UEC Data'!$C:$C,0))</f>
        <v>3.2815835217028686E-3</v>
      </c>
      <c r="Q400" s="7">
        <f>INDEX('Saturation Data'!R:R,MATCH('Intensity Data'!$B400,'Saturation Data'!$C:$C,0))*INDEX('UEC Data'!R:R,MATCH('Intensity Data'!$B400,'UEC Data'!$C:$C,0))</f>
        <v>7.605196877406465E-3</v>
      </c>
      <c r="R400" s="7">
        <f>INDEX('Saturation Data'!S:S,MATCH('Intensity Data'!$B400,'Saturation Data'!$C:$C,0))*INDEX('UEC Data'!S:S,MATCH('Intensity Data'!$B400,'UEC Data'!$C:$C,0))</f>
        <v>2.1395208930888088E-2</v>
      </c>
      <c r="S400" s="7">
        <f>INDEX('Saturation Data'!T:T,MATCH('Intensity Data'!$B400,'Saturation Data'!$C:$C,0))*INDEX('UEC Data'!T:T,MATCH('Intensity Data'!$B400,'UEC Data'!$C:$C,0))</f>
        <v>1.5704202176601737E-2</v>
      </c>
      <c r="T400" s="7">
        <f>INDEX('Saturation Data'!U:U,MATCH('Intensity Data'!$B400,'Saturation Data'!$C:$C,0))*INDEX('UEC Data'!U:U,MATCH('Intensity Data'!$B400,'UEC Data'!$C:$C,0))</f>
        <v>6.7884169864783267E-2</v>
      </c>
      <c r="U400" s="7">
        <f>INDEX('Saturation Data'!V:V,MATCH('Intensity Data'!$B400,'Saturation Data'!$C:$C,0))*INDEX('UEC Data'!V:V,MATCH('Intensity Data'!$B400,'UEC Data'!$C:$C,0))</f>
        <v>8.6898096992794483E-3</v>
      </c>
      <c r="V400" t="str">
        <f t="shared" si="76"/>
        <v>Office Equipment</v>
      </c>
    </row>
    <row r="401" spans="1:22" x14ac:dyDescent="0.2">
      <c r="A401" t="str">
        <f t="shared" si="74"/>
        <v/>
      </c>
      <c r="B401" t="str">
        <f t="shared" si="75"/>
        <v>ID2019 CPAMiscellaneous_Non-HVAC Motors</v>
      </c>
      <c r="C401" t="s">
        <v>119</v>
      </c>
      <c r="D401" t="s">
        <v>120</v>
      </c>
      <c r="E401" s="4" t="s">
        <v>105</v>
      </c>
      <c r="F401" s="4" t="s">
        <v>45</v>
      </c>
      <c r="G401" s="4" t="s">
        <v>46</v>
      </c>
      <c r="H401" s="7">
        <f>INDEX('Saturation Data'!I:I,MATCH('Intensity Data'!$B401,'Saturation Data'!$C:$C,0))*INDEX('UEC Data'!I:I,MATCH('Intensity Data'!$B401,'UEC Data'!$C:$C,0))</f>
        <v>0.28464629988000373</v>
      </c>
      <c r="I401" s="7">
        <f>INDEX('Saturation Data'!J:J,MATCH('Intensity Data'!$B401,'Saturation Data'!$C:$C,0))*INDEX('UEC Data'!J:J,MATCH('Intensity Data'!$B401,'UEC Data'!$C:$C,0))</f>
        <v>5.2112725944250364E-2</v>
      </c>
      <c r="J401" s="7">
        <f>INDEX('Saturation Data'!K:K,MATCH('Intensity Data'!$B401,'Saturation Data'!$C:$C,0))*INDEX('UEC Data'!K:K,MATCH('Intensity Data'!$B401,'UEC Data'!$C:$C,0))</f>
        <v>7.0626637217901175E-2</v>
      </c>
      <c r="K401" s="7">
        <f>INDEX('Saturation Data'!L:L,MATCH('Intensity Data'!$B401,'Saturation Data'!$C:$C,0))*INDEX('UEC Data'!L:L,MATCH('Intensity Data'!$B401,'UEC Data'!$C:$C,0))</f>
        <v>2.6698645484336182E-2</v>
      </c>
      <c r="L401" s="7">
        <f>INDEX('Saturation Data'!M:M,MATCH('Intensity Data'!$B401,'Saturation Data'!$C:$C,0))*INDEX('UEC Data'!M:M,MATCH('Intensity Data'!$B401,'UEC Data'!$C:$C,0))</f>
        <v>0.10339625691991135</v>
      </c>
      <c r="M401" s="7">
        <f>INDEX('Saturation Data'!N:N,MATCH('Intensity Data'!$B401,'Saturation Data'!$C:$C,0))*INDEX('UEC Data'!N:N,MATCH('Intensity Data'!$B401,'UEC Data'!$C:$C,0))</f>
        <v>5.1408216239916808E-2</v>
      </c>
      <c r="N401" s="7">
        <f>INDEX('Saturation Data'!O:O,MATCH('Intensity Data'!$B401,'Saturation Data'!$C:$C,0))*INDEX('UEC Data'!O:O,MATCH('Intensity Data'!$B401,'UEC Data'!$C:$C,0))</f>
        <v>0.38923029065109743</v>
      </c>
      <c r="O401" s="7">
        <f>INDEX('Saturation Data'!P:P,MATCH('Intensity Data'!$B401,'Saturation Data'!$C:$C,0))*INDEX('UEC Data'!P:P,MATCH('Intensity Data'!$B401,'UEC Data'!$C:$C,0))</f>
        <v>6.7309539642830887E-2</v>
      </c>
      <c r="P401" s="7">
        <f>INDEX('Saturation Data'!Q:Q,MATCH('Intensity Data'!$B401,'Saturation Data'!$C:$C,0))*INDEX('UEC Data'!Q:Q,MATCH('Intensity Data'!$B401,'UEC Data'!$C:$C,0))</f>
        <v>2.0134625032331627E-2</v>
      </c>
      <c r="Q401" s="7">
        <f>INDEX('Saturation Data'!R:R,MATCH('Intensity Data'!$B401,'Saturation Data'!$C:$C,0))*INDEX('UEC Data'!R:R,MATCH('Intensity Data'!$B401,'UEC Data'!$C:$C,0))</f>
        <v>0.1094794526449437</v>
      </c>
      <c r="R401" s="7">
        <f>INDEX('Saturation Data'!S:S,MATCH('Intensity Data'!$B401,'Saturation Data'!$C:$C,0))*INDEX('UEC Data'!S:S,MATCH('Intensity Data'!$B401,'UEC Data'!$C:$C,0))</f>
        <v>4.9263035853269764E-2</v>
      </c>
      <c r="S401" s="7">
        <f>INDEX('Saturation Data'!T:T,MATCH('Intensity Data'!$B401,'Saturation Data'!$C:$C,0))*INDEX('UEC Data'!T:T,MATCH('Intensity Data'!$B401,'UEC Data'!$C:$C,0))</f>
        <v>6.2849093644055415E-2</v>
      </c>
      <c r="T401" s="7">
        <f>INDEX('Saturation Data'!U:U,MATCH('Intensity Data'!$B401,'Saturation Data'!$C:$C,0))*INDEX('UEC Data'!U:U,MATCH('Intensity Data'!$B401,'UEC Data'!$C:$C,0))</f>
        <v>4.8173104985421311</v>
      </c>
      <c r="U401" s="7">
        <f>INDEX('Saturation Data'!V:V,MATCH('Intensity Data'!$B401,'Saturation Data'!$C:$C,0))*INDEX('UEC Data'!V:V,MATCH('Intensity Data'!$B401,'UEC Data'!$C:$C,0))</f>
        <v>8.1146146863134205E-2</v>
      </c>
      <c r="V401" t="str">
        <f t="shared" si="76"/>
        <v>Miscellaneous</v>
      </c>
    </row>
    <row r="402" spans="1:22" x14ac:dyDescent="0.2">
      <c r="A402" t="str">
        <f t="shared" si="74"/>
        <v/>
      </c>
      <c r="B402" t="str">
        <f t="shared" si="75"/>
        <v>ID2019 CPAMiscellaneous_Pool Pump</v>
      </c>
      <c r="C402" t="s">
        <v>119</v>
      </c>
      <c r="D402" t="s">
        <v>120</v>
      </c>
      <c r="E402" s="4" t="s">
        <v>106</v>
      </c>
      <c r="F402" s="4" t="s">
        <v>45</v>
      </c>
      <c r="G402" s="4" t="s">
        <v>47</v>
      </c>
      <c r="H402" s="7">
        <f>INDEX('Saturation Data'!I:I,MATCH('Intensity Data'!$B402,'Saturation Data'!$C:$C,0))*INDEX('UEC Data'!I:I,MATCH('Intensity Data'!$B402,'UEC Data'!$C:$C,0))</f>
        <v>0</v>
      </c>
      <c r="I402" s="7">
        <f>INDEX('Saturation Data'!J:J,MATCH('Intensity Data'!$B402,'Saturation Data'!$C:$C,0))*INDEX('UEC Data'!J:J,MATCH('Intensity Data'!$B402,'UEC Data'!$C:$C,0))</f>
        <v>0</v>
      </c>
      <c r="J402" s="7">
        <f>INDEX('Saturation Data'!K:K,MATCH('Intensity Data'!$B402,'Saturation Data'!$C:$C,0))*INDEX('UEC Data'!K:K,MATCH('Intensity Data'!$B402,'UEC Data'!$C:$C,0))</f>
        <v>0</v>
      </c>
      <c r="K402" s="7">
        <f>INDEX('Saturation Data'!L:L,MATCH('Intensity Data'!$B402,'Saturation Data'!$C:$C,0))*INDEX('UEC Data'!L:L,MATCH('Intensity Data'!$B402,'UEC Data'!$C:$C,0))</f>
        <v>0</v>
      </c>
      <c r="L402" s="7">
        <f>INDEX('Saturation Data'!M:M,MATCH('Intensity Data'!$B402,'Saturation Data'!$C:$C,0))*INDEX('UEC Data'!M:M,MATCH('Intensity Data'!$B402,'UEC Data'!$C:$C,0))</f>
        <v>0</v>
      </c>
      <c r="M402" s="7">
        <f>INDEX('Saturation Data'!N:N,MATCH('Intensity Data'!$B402,'Saturation Data'!$C:$C,0))*INDEX('UEC Data'!N:N,MATCH('Intensity Data'!$B402,'UEC Data'!$C:$C,0))</f>
        <v>0</v>
      </c>
      <c r="N402" s="7">
        <f>INDEX('Saturation Data'!O:O,MATCH('Intensity Data'!$B402,'Saturation Data'!$C:$C,0))*INDEX('UEC Data'!O:O,MATCH('Intensity Data'!$B402,'UEC Data'!$C:$C,0))</f>
        <v>0</v>
      </c>
      <c r="O402" s="7">
        <f>INDEX('Saturation Data'!P:P,MATCH('Intensity Data'!$B402,'Saturation Data'!$C:$C,0))*INDEX('UEC Data'!P:P,MATCH('Intensity Data'!$B402,'UEC Data'!$C:$C,0))</f>
        <v>1.036279546754143E-2</v>
      </c>
      <c r="P402" s="7">
        <f>INDEX('Saturation Data'!Q:Q,MATCH('Intensity Data'!$B402,'Saturation Data'!$C:$C,0))*INDEX('UEC Data'!Q:Q,MATCH('Intensity Data'!$B402,'UEC Data'!$C:$C,0))</f>
        <v>8.380852959013256E-4</v>
      </c>
      <c r="Q402" s="7">
        <f>INDEX('Saturation Data'!R:R,MATCH('Intensity Data'!$B402,'Saturation Data'!$C:$C,0))*INDEX('UEC Data'!R:R,MATCH('Intensity Data'!$B402,'UEC Data'!$C:$C,0))</f>
        <v>9.2042013303696366E-3</v>
      </c>
      <c r="R402" s="7">
        <f>INDEX('Saturation Data'!S:S,MATCH('Intensity Data'!$B402,'Saturation Data'!$C:$C,0))*INDEX('UEC Data'!S:S,MATCH('Intensity Data'!$B402,'UEC Data'!$C:$C,0))</f>
        <v>0</v>
      </c>
      <c r="S402" s="7">
        <f>INDEX('Saturation Data'!T:T,MATCH('Intensity Data'!$B402,'Saturation Data'!$C:$C,0))*INDEX('UEC Data'!T:T,MATCH('Intensity Data'!$B402,'UEC Data'!$C:$C,0))</f>
        <v>0</v>
      </c>
      <c r="T402" s="7">
        <f>INDEX('Saturation Data'!U:U,MATCH('Intensity Data'!$B402,'Saturation Data'!$C:$C,0))*INDEX('UEC Data'!U:U,MATCH('Intensity Data'!$B402,'UEC Data'!$C:$C,0))</f>
        <v>0</v>
      </c>
      <c r="U402" s="7">
        <f>INDEX('Saturation Data'!V:V,MATCH('Intensity Data'!$B402,'Saturation Data'!$C:$C,0))*INDEX('UEC Data'!V:V,MATCH('Intensity Data'!$B402,'UEC Data'!$C:$C,0))</f>
        <v>4.1036341036599359E-4</v>
      </c>
      <c r="V402" t="str">
        <f t="shared" si="76"/>
        <v>Miscellaneous</v>
      </c>
    </row>
    <row r="403" spans="1:22" x14ac:dyDescent="0.2">
      <c r="A403" t="str">
        <f t="shared" si="74"/>
        <v/>
      </c>
      <c r="B403" t="str">
        <f t="shared" si="75"/>
        <v>ID2019 CPAMiscellaneous_Pool Heater</v>
      </c>
      <c r="C403" t="s">
        <v>119</v>
      </c>
      <c r="D403" t="s">
        <v>120</v>
      </c>
      <c r="E403" s="4" t="s">
        <v>107</v>
      </c>
      <c r="F403" s="4" t="s">
        <v>45</v>
      </c>
      <c r="G403" s="4" t="s">
        <v>48</v>
      </c>
      <c r="H403" s="7">
        <f>INDEX('Saturation Data'!I:I,MATCH('Intensity Data'!$B403,'Saturation Data'!$C:$C,0))*INDEX('UEC Data'!I:I,MATCH('Intensity Data'!$B403,'UEC Data'!$C:$C,0))</f>
        <v>0</v>
      </c>
      <c r="I403" s="7">
        <f>INDEX('Saturation Data'!J:J,MATCH('Intensity Data'!$B403,'Saturation Data'!$C:$C,0))*INDEX('UEC Data'!J:J,MATCH('Intensity Data'!$B403,'UEC Data'!$C:$C,0))</f>
        <v>0</v>
      </c>
      <c r="J403" s="7">
        <f>INDEX('Saturation Data'!K:K,MATCH('Intensity Data'!$B403,'Saturation Data'!$C:$C,0))*INDEX('UEC Data'!K:K,MATCH('Intensity Data'!$B403,'UEC Data'!$C:$C,0))</f>
        <v>0</v>
      </c>
      <c r="K403" s="7">
        <f>INDEX('Saturation Data'!L:L,MATCH('Intensity Data'!$B403,'Saturation Data'!$C:$C,0))*INDEX('UEC Data'!L:L,MATCH('Intensity Data'!$B403,'UEC Data'!$C:$C,0))</f>
        <v>0</v>
      </c>
      <c r="L403" s="7">
        <f>INDEX('Saturation Data'!M:M,MATCH('Intensity Data'!$B403,'Saturation Data'!$C:$C,0))*INDEX('UEC Data'!M:M,MATCH('Intensity Data'!$B403,'UEC Data'!$C:$C,0))</f>
        <v>0</v>
      </c>
      <c r="M403" s="7">
        <f>INDEX('Saturation Data'!N:N,MATCH('Intensity Data'!$B403,'Saturation Data'!$C:$C,0))*INDEX('UEC Data'!N:N,MATCH('Intensity Data'!$B403,'UEC Data'!$C:$C,0))</f>
        <v>0</v>
      </c>
      <c r="N403" s="7">
        <f>INDEX('Saturation Data'!O:O,MATCH('Intensity Data'!$B403,'Saturation Data'!$C:$C,0))*INDEX('UEC Data'!O:O,MATCH('Intensity Data'!$B403,'UEC Data'!$C:$C,0))</f>
        <v>0</v>
      </c>
      <c r="O403" s="7">
        <f>INDEX('Saturation Data'!P:P,MATCH('Intensity Data'!$B403,'Saturation Data'!$C:$C,0))*INDEX('UEC Data'!P:P,MATCH('Intensity Data'!$B403,'UEC Data'!$C:$C,0))</f>
        <v>5.3845822171667774E-3</v>
      </c>
      <c r="P403" s="7">
        <f>INDEX('Saturation Data'!Q:Q,MATCH('Intensity Data'!$B403,'Saturation Data'!$C:$C,0))*INDEX('UEC Data'!Q:Q,MATCH('Intensity Data'!$B403,'UEC Data'!$C:$C,0))</f>
        <v>9.0523479937917913E-5</v>
      </c>
      <c r="Q403" s="7">
        <f>INDEX('Saturation Data'!R:R,MATCH('Intensity Data'!$B403,'Saturation Data'!$C:$C,0))*INDEX('UEC Data'!R:R,MATCH('Intensity Data'!$B403,'UEC Data'!$C:$C,0))</f>
        <v>4.2382888096846004E-3</v>
      </c>
      <c r="R403" s="7">
        <f>INDEX('Saturation Data'!S:S,MATCH('Intensity Data'!$B403,'Saturation Data'!$C:$C,0))*INDEX('UEC Data'!S:S,MATCH('Intensity Data'!$B403,'UEC Data'!$C:$C,0))</f>
        <v>0</v>
      </c>
      <c r="S403" s="7">
        <f>INDEX('Saturation Data'!T:T,MATCH('Intensity Data'!$B403,'Saturation Data'!$C:$C,0))*INDEX('UEC Data'!T:T,MATCH('Intensity Data'!$B403,'UEC Data'!$C:$C,0))</f>
        <v>0</v>
      </c>
      <c r="T403" s="7">
        <f>INDEX('Saturation Data'!U:U,MATCH('Intensity Data'!$B403,'Saturation Data'!$C:$C,0))*INDEX('UEC Data'!U:U,MATCH('Intensity Data'!$B403,'UEC Data'!$C:$C,0))</f>
        <v>0</v>
      </c>
      <c r="U403" s="7">
        <f>INDEX('Saturation Data'!V:V,MATCH('Intensity Data'!$B403,'Saturation Data'!$C:$C,0))*INDEX('UEC Data'!V:V,MATCH('Intensity Data'!$B403,'UEC Data'!$C:$C,0))</f>
        <v>1.3297282792285831E-4</v>
      </c>
      <c r="V403" t="str">
        <f t="shared" si="76"/>
        <v>Miscellaneous</v>
      </c>
    </row>
    <row r="404" spans="1:22" x14ac:dyDescent="0.2">
      <c r="A404" t="str">
        <f t="shared" si="74"/>
        <v/>
      </c>
      <c r="B404" t="str">
        <f t="shared" si="75"/>
        <v>ID2019 CPAMiscellaneous_Clothes Washer</v>
      </c>
      <c r="C404" t="s">
        <v>119</v>
      </c>
      <c r="D404" t="s">
        <v>120</v>
      </c>
      <c r="E404" s="4" t="s">
        <v>108</v>
      </c>
      <c r="F404" s="4" t="s">
        <v>45</v>
      </c>
      <c r="G404" s="4" t="s">
        <v>49</v>
      </c>
      <c r="H404" s="7">
        <f>INDEX('Saturation Data'!I:I,MATCH('Intensity Data'!$B404,'Saturation Data'!$C:$C,0))*INDEX('UEC Data'!I:I,MATCH('Intensity Data'!$B404,'UEC Data'!$C:$C,0))</f>
        <v>0</v>
      </c>
      <c r="I404" s="7">
        <f>INDEX('Saturation Data'!J:J,MATCH('Intensity Data'!$B404,'Saturation Data'!$C:$C,0))*INDEX('UEC Data'!J:J,MATCH('Intensity Data'!$B404,'UEC Data'!$C:$C,0))</f>
        <v>0</v>
      </c>
      <c r="J404" s="7">
        <f>INDEX('Saturation Data'!K:K,MATCH('Intensity Data'!$B404,'Saturation Data'!$C:$C,0))*INDEX('UEC Data'!K:K,MATCH('Intensity Data'!$B404,'UEC Data'!$C:$C,0))</f>
        <v>1.175454606255018E-4</v>
      </c>
      <c r="K404" s="7">
        <f>INDEX('Saturation Data'!L:L,MATCH('Intensity Data'!$B404,'Saturation Data'!$C:$C,0))*INDEX('UEC Data'!L:L,MATCH('Intensity Data'!$B404,'UEC Data'!$C:$C,0))</f>
        <v>0</v>
      </c>
      <c r="L404" s="7">
        <f>INDEX('Saturation Data'!M:M,MATCH('Intensity Data'!$B404,'Saturation Data'!$C:$C,0))*INDEX('UEC Data'!M:M,MATCH('Intensity Data'!$B404,'UEC Data'!$C:$C,0))</f>
        <v>0</v>
      </c>
      <c r="M404" s="7">
        <f>INDEX('Saturation Data'!N:N,MATCH('Intensity Data'!$B404,'Saturation Data'!$C:$C,0))*INDEX('UEC Data'!N:N,MATCH('Intensity Data'!$B404,'UEC Data'!$C:$C,0))</f>
        <v>0</v>
      </c>
      <c r="N404" s="7">
        <f>INDEX('Saturation Data'!O:O,MATCH('Intensity Data'!$B404,'Saturation Data'!$C:$C,0))*INDEX('UEC Data'!O:O,MATCH('Intensity Data'!$B404,'UEC Data'!$C:$C,0))</f>
        <v>1.9754400792976592E-2</v>
      </c>
      <c r="O404" s="7">
        <f>INDEX('Saturation Data'!P:P,MATCH('Intensity Data'!$B404,'Saturation Data'!$C:$C,0))*INDEX('UEC Data'!P:P,MATCH('Intensity Data'!$B404,'UEC Data'!$C:$C,0))</f>
        <v>5.4281222399427673E-4</v>
      </c>
      <c r="P404" s="7">
        <f>INDEX('Saturation Data'!Q:Q,MATCH('Intensity Data'!$B404,'Saturation Data'!$C:$C,0))*INDEX('UEC Data'!Q:Q,MATCH('Intensity Data'!$B404,'UEC Data'!$C:$C,0))</f>
        <v>6.6068951366354703E-4</v>
      </c>
      <c r="Q404" s="7">
        <f>INDEX('Saturation Data'!R:R,MATCH('Intensity Data'!$B404,'Saturation Data'!$C:$C,0))*INDEX('UEC Data'!R:R,MATCH('Intensity Data'!$B404,'UEC Data'!$C:$C,0))</f>
        <v>1.2793415605984949E-2</v>
      </c>
      <c r="R404" s="7">
        <f>INDEX('Saturation Data'!S:S,MATCH('Intensity Data'!$B404,'Saturation Data'!$C:$C,0))*INDEX('UEC Data'!S:S,MATCH('Intensity Data'!$B404,'UEC Data'!$C:$C,0))</f>
        <v>0</v>
      </c>
      <c r="S404" s="7">
        <f>INDEX('Saturation Data'!T:T,MATCH('Intensity Data'!$B404,'Saturation Data'!$C:$C,0))*INDEX('UEC Data'!T:T,MATCH('Intensity Data'!$B404,'UEC Data'!$C:$C,0))</f>
        <v>0</v>
      </c>
      <c r="T404" s="7">
        <f>INDEX('Saturation Data'!U:U,MATCH('Intensity Data'!$B404,'Saturation Data'!$C:$C,0))*INDEX('UEC Data'!U:U,MATCH('Intensity Data'!$B404,'UEC Data'!$C:$C,0))</f>
        <v>0</v>
      </c>
      <c r="U404" s="7">
        <f>INDEX('Saturation Data'!V:V,MATCH('Intensity Data'!$B404,'Saturation Data'!$C:$C,0))*INDEX('UEC Data'!V:V,MATCH('Intensity Data'!$B404,'UEC Data'!$C:$C,0))</f>
        <v>1.941015813158552E-4</v>
      </c>
      <c r="V404" t="str">
        <f t="shared" si="76"/>
        <v>Miscellaneous</v>
      </c>
    </row>
    <row r="405" spans="1:22" x14ac:dyDescent="0.2">
      <c r="A405" t="str">
        <f t="shared" si="74"/>
        <v/>
      </c>
      <c r="B405" t="str">
        <f t="shared" si="75"/>
        <v>ID2019 CPAMiscellaneous_Clothes Dryer</v>
      </c>
      <c r="C405" t="s">
        <v>119</v>
      </c>
      <c r="D405" t="s">
        <v>120</v>
      </c>
      <c r="E405" s="4" t="s">
        <v>109</v>
      </c>
      <c r="F405" s="4" t="s">
        <v>45</v>
      </c>
      <c r="G405" s="4" t="s">
        <v>50</v>
      </c>
      <c r="H405" s="7">
        <f>INDEX('Saturation Data'!I:I,MATCH('Intensity Data'!$B405,'Saturation Data'!$C:$C,0))*INDEX('UEC Data'!I:I,MATCH('Intensity Data'!$B405,'UEC Data'!$C:$C,0))</f>
        <v>0</v>
      </c>
      <c r="I405" s="7">
        <f>INDEX('Saturation Data'!J:J,MATCH('Intensity Data'!$B405,'Saturation Data'!$C:$C,0))*INDEX('UEC Data'!J:J,MATCH('Intensity Data'!$B405,'UEC Data'!$C:$C,0))</f>
        <v>0</v>
      </c>
      <c r="J405" s="7">
        <f>INDEX('Saturation Data'!K:K,MATCH('Intensity Data'!$B405,'Saturation Data'!$C:$C,0))*INDEX('UEC Data'!K:K,MATCH('Intensity Data'!$B405,'UEC Data'!$C:$C,0))</f>
        <v>2.1802263983135221E-4</v>
      </c>
      <c r="K405" s="7">
        <f>INDEX('Saturation Data'!L:L,MATCH('Intensity Data'!$B405,'Saturation Data'!$C:$C,0))*INDEX('UEC Data'!L:L,MATCH('Intensity Data'!$B405,'UEC Data'!$C:$C,0))</f>
        <v>0</v>
      </c>
      <c r="L405" s="7">
        <f>INDEX('Saturation Data'!M:M,MATCH('Intensity Data'!$B405,'Saturation Data'!$C:$C,0))*INDEX('UEC Data'!M:M,MATCH('Intensity Data'!$B405,'UEC Data'!$C:$C,0))</f>
        <v>0</v>
      </c>
      <c r="M405" s="7">
        <f>INDEX('Saturation Data'!N:N,MATCH('Intensity Data'!$B405,'Saturation Data'!$C:$C,0))*INDEX('UEC Data'!N:N,MATCH('Intensity Data'!$B405,'UEC Data'!$C:$C,0))</f>
        <v>0</v>
      </c>
      <c r="N405" s="7">
        <f>INDEX('Saturation Data'!O:O,MATCH('Intensity Data'!$B405,'Saturation Data'!$C:$C,0))*INDEX('UEC Data'!O:O,MATCH('Intensity Data'!$B405,'UEC Data'!$C:$C,0))</f>
        <v>5.9031672134588334E-2</v>
      </c>
      <c r="O405" s="7">
        <f>INDEX('Saturation Data'!P:P,MATCH('Intensity Data'!$B405,'Saturation Data'!$C:$C,0))*INDEX('UEC Data'!P:P,MATCH('Intensity Data'!$B405,'UEC Data'!$C:$C,0))</f>
        <v>1.2920663787045303E-3</v>
      </c>
      <c r="P405" s="7">
        <f>INDEX('Saturation Data'!Q:Q,MATCH('Intensity Data'!$B405,'Saturation Data'!$C:$C,0))*INDEX('UEC Data'!Q:Q,MATCH('Intensity Data'!$B405,'UEC Data'!$C:$C,0))</f>
        <v>1.5726519588776194E-3</v>
      </c>
      <c r="Q405" s="7">
        <f>INDEX('Saturation Data'!R:R,MATCH('Intensity Data'!$B405,'Saturation Data'!$C:$C,0))*INDEX('UEC Data'!R:R,MATCH('Intensity Data'!$B405,'UEC Data'!$C:$C,0))</f>
        <v>1.6114574186496099E-2</v>
      </c>
      <c r="R405" s="7">
        <f>INDEX('Saturation Data'!S:S,MATCH('Intensity Data'!$B405,'Saturation Data'!$C:$C,0))*INDEX('UEC Data'!S:S,MATCH('Intensity Data'!$B405,'UEC Data'!$C:$C,0))</f>
        <v>0</v>
      </c>
      <c r="S405" s="7">
        <f>INDEX('Saturation Data'!T:T,MATCH('Intensity Data'!$B405,'Saturation Data'!$C:$C,0))*INDEX('UEC Data'!T:T,MATCH('Intensity Data'!$B405,'UEC Data'!$C:$C,0))</f>
        <v>0</v>
      </c>
      <c r="T405" s="7">
        <f>INDEX('Saturation Data'!U:U,MATCH('Intensity Data'!$B405,'Saturation Data'!$C:$C,0))*INDEX('UEC Data'!U:U,MATCH('Intensity Data'!$B405,'UEC Data'!$C:$C,0))</f>
        <v>0</v>
      </c>
      <c r="U405" s="7">
        <f>INDEX('Saturation Data'!V:V,MATCH('Intensity Data'!$B405,'Saturation Data'!$C:$C,0))*INDEX('UEC Data'!V:V,MATCH('Intensity Data'!$B405,'UEC Data'!$C:$C,0))</f>
        <v>4.2002157080490808E-4</v>
      </c>
      <c r="V405" t="str">
        <f t="shared" si="76"/>
        <v>Miscellaneous</v>
      </c>
    </row>
    <row r="406" spans="1:22" x14ac:dyDescent="0.2">
      <c r="A406" t="str">
        <f t="shared" si="74"/>
        <v/>
      </c>
      <c r="B406" t="str">
        <f t="shared" si="75"/>
        <v>ID2019 CPAMiscellaneous_Other Miscellaneous</v>
      </c>
      <c r="C406" t="s">
        <v>119</v>
      </c>
      <c r="D406" t="s">
        <v>120</v>
      </c>
      <c r="E406" s="4" t="s">
        <v>110</v>
      </c>
      <c r="F406" s="4" t="s">
        <v>45</v>
      </c>
      <c r="G406" s="4" t="s">
        <v>51</v>
      </c>
      <c r="H406" s="7">
        <f>INDEX('Saturation Data'!I:I,MATCH('Intensity Data'!$B406,'Saturation Data'!$C:$C,0))*INDEX('UEC Data'!I:I,MATCH('Intensity Data'!$B406,'UEC Data'!$C:$C,0))</f>
        <v>1.2872133370408414</v>
      </c>
      <c r="I406" s="7">
        <f>INDEX('Saturation Data'!J:J,MATCH('Intensity Data'!$B406,'Saturation Data'!$C:$C,0))*INDEX('UEC Data'!J:J,MATCH('Intensity Data'!$B406,'UEC Data'!$C:$C,0))</f>
        <v>1.0125540802961925</v>
      </c>
      <c r="J406" s="7">
        <f>INDEX('Saturation Data'!K:K,MATCH('Intensity Data'!$B406,'Saturation Data'!$C:$C,0))*INDEX('UEC Data'!K:K,MATCH('Intensity Data'!$B406,'UEC Data'!$C:$C,0))</f>
        <v>0.6647826983678059</v>
      </c>
      <c r="K406" s="7">
        <f>INDEX('Saturation Data'!L:L,MATCH('Intensity Data'!$B406,'Saturation Data'!$C:$C,0))*INDEX('UEC Data'!L:L,MATCH('Intensity Data'!$B406,'UEC Data'!$C:$C,0))</f>
        <v>0.51875663638218839</v>
      </c>
      <c r="L406" s="7">
        <f>INDEX('Saturation Data'!M:M,MATCH('Intensity Data'!$B406,'Saturation Data'!$C:$C,0))*INDEX('UEC Data'!M:M,MATCH('Intensity Data'!$B406,'UEC Data'!$C:$C,0))</f>
        <v>2.0703411152873148</v>
      </c>
      <c r="M406" s="7">
        <f>INDEX('Saturation Data'!N:N,MATCH('Intensity Data'!$B406,'Saturation Data'!$C:$C,0))*INDEX('UEC Data'!N:N,MATCH('Intensity Data'!$B406,'UEC Data'!$C:$C,0))</f>
        <v>0.47035782376509083</v>
      </c>
      <c r="N406" s="7">
        <f>INDEX('Saturation Data'!O:O,MATCH('Intensity Data'!$B406,'Saturation Data'!$C:$C,0))*INDEX('UEC Data'!O:O,MATCH('Intensity Data'!$B406,'UEC Data'!$C:$C,0))</f>
        <v>4.0870198891427716</v>
      </c>
      <c r="O406" s="7">
        <f>INDEX('Saturation Data'!P:P,MATCH('Intensity Data'!$B406,'Saturation Data'!$C:$C,0))*INDEX('UEC Data'!P:P,MATCH('Intensity Data'!$B406,'UEC Data'!$C:$C,0))</f>
        <v>0.33353778740443857</v>
      </c>
      <c r="P406" s="7">
        <f>INDEX('Saturation Data'!Q:Q,MATCH('Intensity Data'!$B406,'Saturation Data'!$C:$C,0))*INDEX('UEC Data'!Q:Q,MATCH('Intensity Data'!$B406,'UEC Data'!$C:$C,0))</f>
        <v>0.21083207034562298</v>
      </c>
      <c r="Q406" s="7">
        <f>INDEX('Saturation Data'!R:R,MATCH('Intensity Data'!$B406,'Saturation Data'!$C:$C,0))*INDEX('UEC Data'!R:R,MATCH('Intensity Data'!$B406,'UEC Data'!$C:$C,0))</f>
        <v>0.55530826688979495</v>
      </c>
      <c r="R406" s="7">
        <f>INDEX('Saturation Data'!S:S,MATCH('Intensity Data'!$B406,'Saturation Data'!$C:$C,0))*INDEX('UEC Data'!S:S,MATCH('Intensity Data'!$B406,'UEC Data'!$C:$C,0))</f>
        <v>0.34487831475148634</v>
      </c>
      <c r="S406" s="7">
        <f>INDEX('Saturation Data'!T:T,MATCH('Intensity Data'!$B406,'Saturation Data'!$C:$C,0))*INDEX('UEC Data'!T:T,MATCH('Intensity Data'!$B406,'UEC Data'!$C:$C,0))</f>
        <v>0.27839989111571473</v>
      </c>
      <c r="T406" s="7">
        <f>INDEX('Saturation Data'!U:U,MATCH('Intensity Data'!$B406,'Saturation Data'!$C:$C,0))*INDEX('UEC Data'!U:U,MATCH('Intensity Data'!$B406,'UEC Data'!$C:$C,0))</f>
        <v>18.389281199746843</v>
      </c>
      <c r="U406" s="7">
        <f>INDEX('Saturation Data'!V:V,MATCH('Intensity Data'!$B406,'Saturation Data'!$C:$C,0))*INDEX('UEC Data'!V:V,MATCH('Intensity Data'!$B406,'UEC Data'!$C:$C,0))</f>
        <v>0.5259442513092597</v>
      </c>
      <c r="V406" t="str">
        <f t="shared" si="76"/>
        <v>Miscellaneous</v>
      </c>
    </row>
    <row r="407" spans="1:22" x14ac:dyDescent="0.2">
      <c r="A407">
        <f t="shared" si="74"/>
        <v>1</v>
      </c>
      <c r="B407" t="str">
        <f t="shared" si="75"/>
        <v>CA2019 CPACooling_Air-Cooled Chiller</v>
      </c>
      <c r="C407" t="s">
        <v>118</v>
      </c>
      <c r="D407" t="s">
        <v>120</v>
      </c>
      <c r="E407" s="4" t="s">
        <v>66</v>
      </c>
      <c r="F407" s="4" t="s">
        <v>3</v>
      </c>
      <c r="G407" s="4" t="s">
        <v>4</v>
      </c>
      <c r="H407" s="7">
        <f>INDEX('Saturation Data'!I:I,MATCH('Intensity Data'!$B407,'Saturation Data'!$C:$C,0))*INDEX('UEC Data'!I:I,MATCH('Intensity Data'!$B407,'UEC Data'!$C:$C,0))</f>
        <v>0.41716936295859908</v>
      </c>
      <c r="I407" s="7">
        <f>INDEX('Saturation Data'!J:J,MATCH('Intensity Data'!$B407,'Saturation Data'!$C:$C,0))*INDEX('UEC Data'!J:J,MATCH('Intensity Data'!$B407,'UEC Data'!$C:$C,0))</f>
        <v>0</v>
      </c>
      <c r="J407" s="7">
        <f>INDEX('Saturation Data'!K:K,MATCH('Intensity Data'!$B407,'Saturation Data'!$C:$C,0))*INDEX('UEC Data'!K:K,MATCH('Intensity Data'!$B407,'UEC Data'!$C:$C,0))</f>
        <v>3.161297998572786E-2</v>
      </c>
      <c r="K407" s="7">
        <f>INDEX('Saturation Data'!L:L,MATCH('Intensity Data'!$B407,'Saturation Data'!$C:$C,0))*INDEX('UEC Data'!L:L,MATCH('Intensity Data'!$B407,'UEC Data'!$C:$C,0))</f>
        <v>0</v>
      </c>
      <c r="L407" s="7">
        <f>INDEX('Saturation Data'!M:M,MATCH('Intensity Data'!$B407,'Saturation Data'!$C:$C,0))*INDEX('UEC Data'!M:M,MATCH('Intensity Data'!$B407,'UEC Data'!$C:$C,0))</f>
        <v>0</v>
      </c>
      <c r="M407" s="7">
        <f>INDEX('Saturation Data'!N:N,MATCH('Intensity Data'!$B407,'Saturation Data'!$C:$C,0))*INDEX('UEC Data'!N:N,MATCH('Intensity Data'!$B407,'UEC Data'!$C:$C,0))</f>
        <v>2.0365216807067394E-2</v>
      </c>
      <c r="N407" s="7">
        <f>INDEX('Saturation Data'!O:O,MATCH('Intensity Data'!$B407,'Saturation Data'!$C:$C,0))*INDEX('UEC Data'!O:O,MATCH('Intensity Data'!$B407,'UEC Data'!$C:$C,0))</f>
        <v>0.96577156583705781</v>
      </c>
      <c r="O407" s="7">
        <f>INDEX('Saturation Data'!P:P,MATCH('Intensity Data'!$B407,'Saturation Data'!$C:$C,0))*INDEX('UEC Data'!P:P,MATCH('Intensity Data'!$B407,'UEC Data'!$C:$C,0))</f>
        <v>1.1163094157699687</v>
      </c>
      <c r="P407" s="7">
        <f>INDEX('Saturation Data'!Q:Q,MATCH('Intensity Data'!$B407,'Saturation Data'!$C:$C,0))*INDEX('UEC Data'!Q:Q,MATCH('Intensity Data'!$B407,'UEC Data'!$C:$C,0))</f>
        <v>0.40001853857917491</v>
      </c>
      <c r="Q407" s="7">
        <f>INDEX('Saturation Data'!R:R,MATCH('Intensity Data'!$B407,'Saturation Data'!$C:$C,0))*INDEX('UEC Data'!R:R,MATCH('Intensity Data'!$B407,'UEC Data'!$C:$C,0))</f>
        <v>1.0185445133287334E-2</v>
      </c>
      <c r="R407" s="7">
        <f>INDEX('Saturation Data'!S:S,MATCH('Intensity Data'!$B407,'Saturation Data'!$C:$C,0))*INDEX('UEC Data'!S:S,MATCH('Intensity Data'!$B407,'UEC Data'!$C:$C,0))</f>
        <v>0</v>
      </c>
      <c r="S407" s="7">
        <f>INDEX('Saturation Data'!T:T,MATCH('Intensity Data'!$B407,'Saturation Data'!$C:$C,0))*INDEX('UEC Data'!T:T,MATCH('Intensity Data'!$B407,'UEC Data'!$C:$C,0))</f>
        <v>0.18953702752367699</v>
      </c>
      <c r="T407" s="7">
        <f>INDEX('Saturation Data'!U:U,MATCH('Intensity Data'!$B407,'Saturation Data'!$C:$C,0))*INDEX('UEC Data'!U:U,MATCH('Intensity Data'!$B407,'UEC Data'!$C:$C,0))</f>
        <v>5.2185818224398366</v>
      </c>
      <c r="U407" s="7">
        <f>INDEX('Saturation Data'!V:V,MATCH('Intensity Data'!$B407,'Saturation Data'!$C:$C,0))*INDEX('UEC Data'!V:V,MATCH('Intensity Data'!$B407,'UEC Data'!$C:$C,0))</f>
        <v>0.15783049235164287</v>
      </c>
      <c r="V407" t="str">
        <f t="shared" si="76"/>
        <v>HVAC</v>
      </c>
    </row>
    <row r="408" spans="1:22" x14ac:dyDescent="0.2">
      <c r="A408" t="str">
        <f t="shared" si="74"/>
        <v/>
      </c>
      <c r="B408" t="str">
        <f t="shared" si="75"/>
        <v>CA2019 CPACooling_Water-Cooled Chiller</v>
      </c>
      <c r="C408" t="s">
        <v>118</v>
      </c>
      <c r="D408" t="s">
        <v>120</v>
      </c>
      <c r="E408" s="4" t="s">
        <v>67</v>
      </c>
      <c r="F408" s="4" t="s">
        <v>3</v>
      </c>
      <c r="G408" s="4" t="s">
        <v>5</v>
      </c>
      <c r="H408" s="7">
        <f>INDEX('Saturation Data'!I:I,MATCH('Intensity Data'!$B408,'Saturation Data'!$C:$C,0))*INDEX('UEC Data'!I:I,MATCH('Intensity Data'!$B408,'UEC Data'!$C:$C,0))</f>
        <v>0.26326328980631064</v>
      </c>
      <c r="I408" s="7">
        <f>INDEX('Saturation Data'!J:J,MATCH('Intensity Data'!$B408,'Saturation Data'!$C:$C,0))*INDEX('UEC Data'!J:J,MATCH('Intensity Data'!$B408,'UEC Data'!$C:$C,0))</f>
        <v>0</v>
      </c>
      <c r="J408" s="7">
        <f>INDEX('Saturation Data'!K:K,MATCH('Intensity Data'!$B408,'Saturation Data'!$C:$C,0))*INDEX('UEC Data'!K:K,MATCH('Intensity Data'!$B408,'UEC Data'!$C:$C,0))</f>
        <v>2.0474192784909622E-2</v>
      </c>
      <c r="K408" s="7">
        <f>INDEX('Saturation Data'!L:L,MATCH('Intensity Data'!$B408,'Saturation Data'!$C:$C,0))*INDEX('UEC Data'!L:L,MATCH('Intensity Data'!$B408,'UEC Data'!$C:$C,0))</f>
        <v>0</v>
      </c>
      <c r="L408" s="7">
        <f>INDEX('Saturation Data'!M:M,MATCH('Intensity Data'!$B408,'Saturation Data'!$C:$C,0))*INDEX('UEC Data'!M:M,MATCH('Intensity Data'!$B408,'UEC Data'!$C:$C,0))</f>
        <v>0</v>
      </c>
      <c r="M408" s="7">
        <f>INDEX('Saturation Data'!N:N,MATCH('Intensity Data'!$B408,'Saturation Data'!$C:$C,0))*INDEX('UEC Data'!N:N,MATCH('Intensity Data'!$B408,'UEC Data'!$C:$C,0))</f>
        <v>1.3189562489920998E-2</v>
      </c>
      <c r="N408" s="7">
        <f>INDEX('Saturation Data'!O:O,MATCH('Intensity Data'!$B408,'Saturation Data'!$C:$C,0))*INDEX('UEC Data'!O:O,MATCH('Intensity Data'!$B408,'UEC Data'!$C:$C,0))</f>
        <v>4.6669142940217041</v>
      </c>
      <c r="O408" s="7">
        <f>INDEX('Saturation Data'!P:P,MATCH('Intensity Data'!$B408,'Saturation Data'!$C:$C,0))*INDEX('UEC Data'!P:P,MATCH('Intensity Data'!$B408,'UEC Data'!$C:$C,0))</f>
        <v>0</v>
      </c>
      <c r="P408" s="7">
        <f>INDEX('Saturation Data'!Q:Q,MATCH('Intensity Data'!$B408,'Saturation Data'!$C:$C,0))*INDEX('UEC Data'!Q:Q,MATCH('Intensity Data'!$B408,'UEC Data'!$C:$C,0))</f>
        <v>0</v>
      </c>
      <c r="Q408" s="7">
        <f>INDEX('Saturation Data'!R:R,MATCH('Intensity Data'!$B408,'Saturation Data'!$C:$C,0))*INDEX('UEC Data'!R:R,MATCH('Intensity Data'!$B408,'UEC Data'!$C:$C,0))</f>
        <v>4.508955904334546E-2</v>
      </c>
      <c r="R408" s="7">
        <f>INDEX('Saturation Data'!S:S,MATCH('Intensity Data'!$B408,'Saturation Data'!$C:$C,0))*INDEX('UEC Data'!S:S,MATCH('Intensity Data'!$B408,'UEC Data'!$C:$C,0))</f>
        <v>0</v>
      </c>
      <c r="S408" s="7">
        <f>INDEX('Saturation Data'!T:T,MATCH('Intensity Data'!$B408,'Saturation Data'!$C:$C,0))*INDEX('UEC Data'!T:T,MATCH('Intensity Data'!$B408,'UEC Data'!$C:$C,0))</f>
        <v>1.9855656199165947E-2</v>
      </c>
      <c r="T408" s="7">
        <f>INDEX('Saturation Data'!U:U,MATCH('Intensity Data'!$B408,'Saturation Data'!$C:$C,0))*INDEX('UEC Data'!U:U,MATCH('Intensity Data'!$B408,'UEC Data'!$C:$C,0))</f>
        <v>3.2932931818276132</v>
      </c>
      <c r="U408" s="7">
        <f>INDEX('Saturation Data'!V:V,MATCH('Intensity Data'!$B408,'Saturation Data'!$C:$C,0))*INDEX('UEC Data'!V:V,MATCH('Intensity Data'!$B408,'UEC Data'!$C:$C,0))</f>
        <v>8.5921886364751232E-2</v>
      </c>
      <c r="V408" t="str">
        <f t="shared" si="76"/>
        <v>HVAC</v>
      </c>
    </row>
    <row r="409" spans="1:22" x14ac:dyDescent="0.2">
      <c r="A409" t="str">
        <f t="shared" si="74"/>
        <v/>
      </c>
      <c r="B409" t="str">
        <f t="shared" si="75"/>
        <v>CA2019 CPACooling_RTU</v>
      </c>
      <c r="C409" t="s">
        <v>118</v>
      </c>
      <c r="D409" t="s">
        <v>120</v>
      </c>
      <c r="E409" s="4" t="s">
        <v>68</v>
      </c>
      <c r="F409" s="4" t="s">
        <v>3</v>
      </c>
      <c r="G409" s="4" t="s">
        <v>6</v>
      </c>
      <c r="H409" s="7">
        <f>INDEX('Saturation Data'!I:I,MATCH('Intensity Data'!$B409,'Saturation Data'!$C:$C,0))*INDEX('UEC Data'!I:I,MATCH('Intensity Data'!$B409,'UEC Data'!$C:$C,0))</f>
        <v>1.458028186204803</v>
      </c>
      <c r="I409" s="7">
        <f>INDEX('Saturation Data'!J:J,MATCH('Intensity Data'!$B409,'Saturation Data'!$C:$C,0))*INDEX('UEC Data'!J:J,MATCH('Intensity Data'!$B409,'UEC Data'!$C:$C,0))</f>
        <v>2.3722416077699782</v>
      </c>
      <c r="J409" s="7">
        <f>INDEX('Saturation Data'!K:K,MATCH('Intensity Data'!$B409,'Saturation Data'!$C:$C,0))*INDEX('UEC Data'!K:K,MATCH('Intensity Data'!$B409,'UEC Data'!$C:$C,0))</f>
        <v>2.5484618554347325</v>
      </c>
      <c r="K409" s="7">
        <f>INDEX('Saturation Data'!L:L,MATCH('Intensity Data'!$B409,'Saturation Data'!$C:$C,0))*INDEX('UEC Data'!L:L,MATCH('Intensity Data'!$B409,'UEC Data'!$C:$C,0))</f>
        <v>2.4292803526100188</v>
      </c>
      <c r="L409" s="7">
        <f>INDEX('Saturation Data'!M:M,MATCH('Intensity Data'!$B409,'Saturation Data'!$C:$C,0))*INDEX('UEC Data'!M:M,MATCH('Intensity Data'!$B409,'UEC Data'!$C:$C,0))</f>
        <v>2.9156054896715768</v>
      </c>
      <c r="M409" s="7">
        <f>INDEX('Saturation Data'!N:N,MATCH('Intensity Data'!$B409,'Saturation Data'!$C:$C,0))*INDEX('UEC Data'!N:N,MATCH('Intensity Data'!$B409,'UEC Data'!$C:$C,0))</f>
        <v>3.2435991988666233</v>
      </c>
      <c r="N409" s="7">
        <f>INDEX('Saturation Data'!O:O,MATCH('Intensity Data'!$B409,'Saturation Data'!$C:$C,0))*INDEX('UEC Data'!O:O,MATCH('Intensity Data'!$B409,'UEC Data'!$C:$C,0))</f>
        <v>0.66383901240795706</v>
      </c>
      <c r="O409" s="7">
        <f>INDEX('Saturation Data'!P:P,MATCH('Intensity Data'!$B409,'Saturation Data'!$C:$C,0))*INDEX('UEC Data'!P:P,MATCH('Intensity Data'!$B409,'UEC Data'!$C:$C,0))</f>
        <v>1.2389147935124829</v>
      </c>
      <c r="P409" s="7">
        <f>INDEX('Saturation Data'!Q:Q,MATCH('Intensity Data'!$B409,'Saturation Data'!$C:$C,0))*INDEX('UEC Data'!Q:Q,MATCH('Intensity Data'!$B409,'UEC Data'!$C:$C,0))</f>
        <v>0.44395297408035728</v>
      </c>
      <c r="Q409" s="7">
        <f>INDEX('Saturation Data'!R:R,MATCH('Intensity Data'!$B409,'Saturation Data'!$C:$C,0))*INDEX('UEC Data'!R:R,MATCH('Intensity Data'!$B409,'UEC Data'!$C:$C,0))</f>
        <v>0.25319253112873824</v>
      </c>
      <c r="R409" s="7">
        <f>INDEX('Saturation Data'!S:S,MATCH('Intensity Data'!$B409,'Saturation Data'!$C:$C,0))*INDEX('UEC Data'!S:S,MATCH('Intensity Data'!$B409,'UEC Data'!$C:$C,0))</f>
        <v>0.28633571892796</v>
      </c>
      <c r="S409" s="7">
        <f>INDEX('Saturation Data'!T:T,MATCH('Intensity Data'!$B409,'Saturation Data'!$C:$C,0))*INDEX('UEC Data'!T:T,MATCH('Intensity Data'!$B409,'UEC Data'!$C:$C,0))</f>
        <v>0.27650094745523468</v>
      </c>
      <c r="T409" s="7">
        <f>INDEX('Saturation Data'!U:U,MATCH('Intensity Data'!$B409,'Saturation Data'!$C:$C,0))*INDEX('UEC Data'!U:U,MATCH('Intensity Data'!$B409,'UEC Data'!$C:$C,0))</f>
        <v>18.239209454814223</v>
      </c>
      <c r="U409" s="7">
        <f>INDEX('Saturation Data'!V:V,MATCH('Intensity Data'!$B409,'Saturation Data'!$C:$C,0))*INDEX('UEC Data'!V:V,MATCH('Intensity Data'!$B409,'UEC Data'!$C:$C,0))</f>
        <v>1.068787180944528</v>
      </c>
      <c r="V409" t="str">
        <f t="shared" si="76"/>
        <v>HVAC</v>
      </c>
    </row>
    <row r="410" spans="1:22" x14ac:dyDescent="0.2">
      <c r="A410" t="str">
        <f t="shared" si="74"/>
        <v/>
      </c>
      <c r="B410" t="str">
        <f t="shared" si="75"/>
        <v>CA2019 CPACooling_PTAC</v>
      </c>
      <c r="C410" t="s">
        <v>118</v>
      </c>
      <c r="D410" t="s">
        <v>120</v>
      </c>
      <c r="E410" s="4" t="s">
        <v>69</v>
      </c>
      <c r="F410" s="4" t="s">
        <v>3</v>
      </c>
      <c r="G410" s="4" t="s">
        <v>7</v>
      </c>
      <c r="H410" s="7">
        <f>INDEX('Saturation Data'!I:I,MATCH('Intensity Data'!$B410,'Saturation Data'!$C:$C,0))*INDEX('UEC Data'!I:I,MATCH('Intensity Data'!$B410,'UEC Data'!$C:$C,0))</f>
        <v>8.2103644162266398E-2</v>
      </c>
      <c r="I410" s="7">
        <f>INDEX('Saturation Data'!J:J,MATCH('Intensity Data'!$B410,'Saturation Data'!$C:$C,0))*INDEX('UEC Data'!J:J,MATCH('Intensity Data'!$B410,'UEC Data'!$C:$C,0))</f>
        <v>8.9134805050571059E-2</v>
      </c>
      <c r="J410" s="7">
        <f>INDEX('Saturation Data'!K:K,MATCH('Intensity Data'!$B410,'Saturation Data'!$C:$C,0))*INDEX('UEC Data'!K:K,MATCH('Intensity Data'!$B410,'UEC Data'!$C:$C,0))</f>
        <v>0.11881697956304965</v>
      </c>
      <c r="K410" s="7">
        <f>INDEX('Saturation Data'!L:L,MATCH('Intensity Data'!$B410,'Saturation Data'!$C:$C,0))*INDEX('UEC Data'!L:L,MATCH('Intensity Data'!$B410,'UEC Data'!$C:$C,0))</f>
        <v>8.8293024700459605E-2</v>
      </c>
      <c r="L410" s="7">
        <f>INDEX('Saturation Data'!M:M,MATCH('Intensity Data'!$B410,'Saturation Data'!$C:$C,0))*INDEX('UEC Data'!M:M,MATCH('Intensity Data'!$B410,'UEC Data'!$C:$C,0))</f>
        <v>0.11368240943623674</v>
      </c>
      <c r="M410" s="7">
        <f>INDEX('Saturation Data'!N:N,MATCH('Intensity Data'!$B410,'Saturation Data'!$C:$C,0))*INDEX('UEC Data'!N:N,MATCH('Intensity Data'!$B410,'UEC Data'!$C:$C,0))</f>
        <v>0.10313472608030311</v>
      </c>
      <c r="N410" s="7">
        <f>INDEX('Saturation Data'!O:O,MATCH('Intensity Data'!$B410,'Saturation Data'!$C:$C,0))*INDEX('UEC Data'!O:O,MATCH('Intensity Data'!$B410,'UEC Data'!$C:$C,0))</f>
        <v>2.480906552247409E-2</v>
      </c>
      <c r="O410" s="7">
        <f>INDEX('Saturation Data'!P:P,MATCH('Intensity Data'!$B410,'Saturation Data'!$C:$C,0))*INDEX('UEC Data'!P:P,MATCH('Intensity Data'!$B410,'UEC Data'!$C:$C,0))</f>
        <v>8.5668719744812549E-2</v>
      </c>
      <c r="P410" s="7">
        <f>INDEX('Saturation Data'!Q:Q,MATCH('Intensity Data'!$B410,'Saturation Data'!$C:$C,0))*INDEX('UEC Data'!Q:Q,MATCH('Intensity Data'!$B410,'UEC Data'!$C:$C,0))</f>
        <v>3.0698546111099408E-2</v>
      </c>
      <c r="Q410" s="7">
        <f>INDEX('Saturation Data'!R:R,MATCH('Intensity Data'!$B410,'Saturation Data'!$C:$C,0))*INDEX('UEC Data'!R:R,MATCH('Intensity Data'!$B410,'UEC Data'!$C:$C,0))</f>
        <v>0.66298885118529027</v>
      </c>
      <c r="R410" s="7">
        <f>INDEX('Saturation Data'!S:S,MATCH('Intensity Data'!$B410,'Saturation Data'!$C:$C,0))*INDEX('UEC Data'!S:S,MATCH('Intensity Data'!$B410,'UEC Data'!$C:$C,0))</f>
        <v>2.0012211523747186E-2</v>
      </c>
      <c r="S410" s="7">
        <f>INDEX('Saturation Data'!T:T,MATCH('Intensity Data'!$B410,'Saturation Data'!$C:$C,0))*INDEX('UEC Data'!T:T,MATCH('Intensity Data'!$B410,'UEC Data'!$C:$C,0))</f>
        <v>1.7741119878832246E-2</v>
      </c>
      <c r="T410" s="7">
        <f>INDEX('Saturation Data'!U:U,MATCH('Intensity Data'!$B410,'Saturation Data'!$C:$C,0))*INDEX('UEC Data'!U:U,MATCH('Intensity Data'!$B410,'UEC Data'!$C:$C,0))</f>
        <v>1.0270758666038324</v>
      </c>
      <c r="U410" s="7">
        <f>INDEX('Saturation Data'!V:V,MATCH('Intensity Data'!$B410,'Saturation Data'!$C:$C,0))*INDEX('UEC Data'!V:V,MATCH('Intensity Data'!$B410,'UEC Data'!$C:$C,0))</f>
        <v>0.10174638567878654</v>
      </c>
      <c r="V410" t="str">
        <f t="shared" si="76"/>
        <v>HVAC</v>
      </c>
    </row>
    <row r="411" spans="1:22" x14ac:dyDescent="0.2">
      <c r="A411" t="str">
        <f t="shared" si="74"/>
        <v/>
      </c>
      <c r="B411" t="str">
        <f t="shared" si="75"/>
        <v>CA2019 CPACooling_PTHP</v>
      </c>
      <c r="C411" t="s">
        <v>118</v>
      </c>
      <c r="D411" t="s">
        <v>120</v>
      </c>
      <c r="E411" s="4" t="s">
        <v>70</v>
      </c>
      <c r="F411" s="4" t="s">
        <v>3</v>
      </c>
      <c r="G411" s="4" t="s">
        <v>8</v>
      </c>
      <c r="H411" s="7">
        <f>INDEX('Saturation Data'!I:I,MATCH('Intensity Data'!$B411,'Saturation Data'!$C:$C,0))*INDEX('UEC Data'!I:I,MATCH('Intensity Data'!$B411,'UEC Data'!$C:$C,0))</f>
        <v>2.4449007082285097E-2</v>
      </c>
      <c r="I411" s="7">
        <f>INDEX('Saturation Data'!J:J,MATCH('Intensity Data'!$B411,'Saturation Data'!$C:$C,0))*INDEX('UEC Data'!J:J,MATCH('Intensity Data'!$B411,'UEC Data'!$C:$C,0))</f>
        <v>2.6542312192177158E-2</v>
      </c>
      <c r="J411" s="7">
        <f>INDEX('Saturation Data'!K:K,MATCH('Intensity Data'!$B411,'Saturation Data'!$C:$C,0))*INDEX('UEC Data'!K:K,MATCH('Intensity Data'!$B411,'UEC Data'!$C:$C,0))</f>
        <v>2.2965295390910766E-2</v>
      </c>
      <c r="K411" s="7">
        <f>INDEX('Saturation Data'!L:L,MATCH('Intensity Data'!$B411,'Saturation Data'!$C:$C,0))*INDEX('UEC Data'!L:L,MATCH('Intensity Data'!$B411,'UEC Data'!$C:$C,0))</f>
        <v>2.7150692397045838E-2</v>
      </c>
      <c r="L411" s="7">
        <f>INDEX('Saturation Data'!M:M,MATCH('Intensity Data'!$B411,'Saturation Data'!$C:$C,0))*INDEX('UEC Data'!M:M,MATCH('Intensity Data'!$B411,'UEC Data'!$C:$C,0))</f>
        <v>7.6875675920411016E-2</v>
      </c>
      <c r="M411" s="7">
        <f>INDEX('Saturation Data'!N:N,MATCH('Intensity Data'!$B411,'Saturation Data'!$C:$C,0))*INDEX('UEC Data'!N:N,MATCH('Intensity Data'!$B411,'UEC Data'!$C:$C,0))</f>
        <v>2.6178353097085088E-2</v>
      </c>
      <c r="N411" s="7">
        <f>INDEX('Saturation Data'!O:O,MATCH('Intensity Data'!$B411,'Saturation Data'!$C:$C,0))*INDEX('UEC Data'!O:O,MATCH('Intensity Data'!$B411,'UEC Data'!$C:$C,0))</f>
        <v>0</v>
      </c>
      <c r="O411" s="7">
        <f>INDEX('Saturation Data'!P:P,MATCH('Intensity Data'!$B411,'Saturation Data'!$C:$C,0))*INDEX('UEC Data'!P:P,MATCH('Intensity Data'!$B411,'UEC Data'!$C:$C,0))</f>
        <v>5.6230391313886512E-2</v>
      </c>
      <c r="P411" s="7">
        <f>INDEX('Saturation Data'!Q:Q,MATCH('Intensity Data'!$B411,'Saturation Data'!$C:$C,0))*INDEX('UEC Data'!Q:Q,MATCH('Intensity Data'!$B411,'UEC Data'!$C:$C,0))</f>
        <v>2.0149609632739186E-2</v>
      </c>
      <c r="Q411" s="7">
        <f>INDEX('Saturation Data'!R:R,MATCH('Intensity Data'!$B411,'Saturation Data'!$C:$C,0))*INDEX('UEC Data'!R:R,MATCH('Intensity Data'!$B411,'UEC Data'!$C:$C,0))</f>
        <v>0.20954421825271555</v>
      </c>
      <c r="R411" s="7">
        <f>INDEX('Saturation Data'!S:S,MATCH('Intensity Data'!$B411,'Saturation Data'!$C:$C,0))*INDEX('UEC Data'!S:S,MATCH('Intensity Data'!$B411,'UEC Data'!$C:$C,0))</f>
        <v>5.2863837312248597E-3</v>
      </c>
      <c r="S411" s="7">
        <f>INDEX('Saturation Data'!T:T,MATCH('Intensity Data'!$B411,'Saturation Data'!$C:$C,0))*INDEX('UEC Data'!T:T,MATCH('Intensity Data'!$B411,'UEC Data'!$C:$C,0))</f>
        <v>1.6652706604834086E-3</v>
      </c>
      <c r="T411" s="7">
        <f>INDEX('Saturation Data'!U:U,MATCH('Intensity Data'!$B411,'Saturation Data'!$C:$C,0))*INDEX('UEC Data'!U:U,MATCH('Intensity Data'!$B411,'UEC Data'!$C:$C,0))</f>
        <v>0.30584495235087061</v>
      </c>
      <c r="U411" s="7">
        <f>INDEX('Saturation Data'!V:V,MATCH('Intensity Data'!$B411,'Saturation Data'!$C:$C,0))*INDEX('UEC Data'!V:V,MATCH('Intensity Data'!$B411,'UEC Data'!$C:$C,0))</f>
        <v>4.8762814277838101E-2</v>
      </c>
      <c r="V411" t="str">
        <f t="shared" si="76"/>
        <v>HVAC</v>
      </c>
    </row>
    <row r="412" spans="1:22" x14ac:dyDescent="0.2">
      <c r="A412" t="str">
        <f t="shared" si="74"/>
        <v/>
      </c>
      <c r="B412" t="str">
        <f t="shared" si="75"/>
        <v>CA2019 CPACooling_Evaporative AC</v>
      </c>
      <c r="C412" t="s">
        <v>118</v>
      </c>
      <c r="D412" t="s">
        <v>120</v>
      </c>
      <c r="E412" s="4" t="s">
        <v>71</v>
      </c>
      <c r="F412" s="4" t="s">
        <v>3</v>
      </c>
      <c r="G412" s="4" t="s">
        <v>9</v>
      </c>
      <c r="H412" s="7">
        <f>INDEX('Saturation Data'!I:I,MATCH('Intensity Data'!$B412,'Saturation Data'!$C:$C,0))*INDEX('UEC Data'!I:I,MATCH('Intensity Data'!$B412,'UEC Data'!$C:$C,0))</f>
        <v>6.1860686956077761E-4</v>
      </c>
      <c r="I412" s="7">
        <f>INDEX('Saturation Data'!J:J,MATCH('Intensity Data'!$B412,'Saturation Data'!$C:$C,0))*INDEX('UEC Data'!J:J,MATCH('Intensity Data'!$B412,'UEC Data'!$C:$C,0))</f>
        <v>6.7158289115972283E-4</v>
      </c>
      <c r="J412" s="7">
        <f>INDEX('Saturation Data'!K:K,MATCH('Intensity Data'!$B412,'Saturation Data'!$C:$C,0))*INDEX('UEC Data'!K:K,MATCH('Intensity Data'!$B412,'UEC Data'!$C:$C,0))</f>
        <v>5.2127777965366183E-2</v>
      </c>
      <c r="K412" s="7">
        <f>INDEX('Saturation Data'!L:L,MATCH('Intensity Data'!$B412,'Saturation Data'!$C:$C,0))*INDEX('UEC Data'!L:L,MATCH('Intensity Data'!$B412,'UEC Data'!$C:$C,0))</f>
        <v>6.8773059088909634E-4</v>
      </c>
      <c r="L412" s="7">
        <f>INDEX('Saturation Data'!M:M,MATCH('Intensity Data'!$B412,'Saturation Data'!$C:$C,0))*INDEX('UEC Data'!M:M,MATCH('Intensity Data'!$B412,'UEC Data'!$C:$C,0))</f>
        <v>5.2673573927924336E-2</v>
      </c>
      <c r="M412" s="7">
        <f>INDEX('Saturation Data'!N:N,MATCH('Intensity Data'!$B412,'Saturation Data'!$C:$C,0))*INDEX('UEC Data'!N:N,MATCH('Intensity Data'!$B412,'UEC Data'!$C:$C,0))</f>
        <v>2.1383788652184068E-2</v>
      </c>
      <c r="N412" s="7">
        <f>INDEX('Saturation Data'!O:O,MATCH('Intensity Data'!$B412,'Saturation Data'!$C:$C,0))*INDEX('UEC Data'!O:O,MATCH('Intensity Data'!$B412,'UEC Data'!$C:$C,0))</f>
        <v>0</v>
      </c>
      <c r="O412" s="7">
        <f>INDEX('Saturation Data'!P:P,MATCH('Intensity Data'!$B412,'Saturation Data'!$C:$C,0))*INDEX('UEC Data'!P:P,MATCH('Intensity Data'!$B412,'UEC Data'!$C:$C,0))</f>
        <v>4.225689132254251E-5</v>
      </c>
      <c r="P412" s="7">
        <f>INDEX('Saturation Data'!Q:Q,MATCH('Intensity Data'!$B412,'Saturation Data'!$C:$C,0))*INDEX('UEC Data'!Q:Q,MATCH('Intensity Data'!$B412,'UEC Data'!$C:$C,0))</f>
        <v>1.5142342860275298E-5</v>
      </c>
      <c r="Q412" s="7">
        <f>INDEX('Saturation Data'!R:R,MATCH('Intensity Data'!$B412,'Saturation Data'!$C:$C,0))*INDEX('UEC Data'!R:R,MATCH('Intensity Data'!$B412,'UEC Data'!$C:$C,0))</f>
        <v>3.0488803990374267E-3</v>
      </c>
      <c r="R412" s="7">
        <f>INDEX('Saturation Data'!S:S,MATCH('Intensity Data'!$B412,'Saturation Data'!$C:$C,0))*INDEX('UEC Data'!S:S,MATCH('Intensity Data'!$B412,'UEC Data'!$C:$C,0))</f>
        <v>0</v>
      </c>
      <c r="S412" s="7">
        <f>INDEX('Saturation Data'!T:T,MATCH('Intensity Data'!$B412,'Saturation Data'!$C:$C,0))*INDEX('UEC Data'!T:T,MATCH('Intensity Data'!$B412,'UEC Data'!$C:$C,0))</f>
        <v>6.6626734326562568E-4</v>
      </c>
      <c r="T412" s="7">
        <f>INDEX('Saturation Data'!U:U,MATCH('Intensity Data'!$B412,'Saturation Data'!$C:$C,0))*INDEX('UEC Data'!U:U,MATCH('Intensity Data'!$B412,'UEC Data'!$C:$C,0))</f>
        <v>7.73846512081153E-3</v>
      </c>
      <c r="U412" s="7">
        <f>INDEX('Saturation Data'!V:V,MATCH('Intensity Data'!$B412,'Saturation Data'!$C:$C,0))*INDEX('UEC Data'!V:V,MATCH('Intensity Data'!$B412,'UEC Data'!$C:$C,0))</f>
        <v>6.5797086531714432E-5</v>
      </c>
      <c r="V412" t="str">
        <f t="shared" si="76"/>
        <v>HVAC</v>
      </c>
    </row>
    <row r="413" spans="1:22" x14ac:dyDescent="0.2">
      <c r="A413" t="str">
        <f t="shared" si="74"/>
        <v/>
      </c>
      <c r="B413" t="str">
        <f t="shared" si="75"/>
        <v>CA2019 CPACooling_Air-Source Heat Pump</v>
      </c>
      <c r="C413" t="s">
        <v>118</v>
      </c>
      <c r="D413" t="s">
        <v>120</v>
      </c>
      <c r="E413" s="4" t="s">
        <v>72</v>
      </c>
      <c r="F413" s="4" t="s">
        <v>3</v>
      </c>
      <c r="G413" s="4" t="s">
        <v>10</v>
      </c>
      <c r="H413" s="7">
        <f>INDEX('Saturation Data'!I:I,MATCH('Intensity Data'!$B413,'Saturation Data'!$C:$C,0))*INDEX('UEC Data'!I:I,MATCH('Intensity Data'!$B413,'UEC Data'!$C:$C,0))</f>
        <v>0.46618355666778699</v>
      </c>
      <c r="I413" s="7">
        <f>INDEX('Saturation Data'!J:J,MATCH('Intensity Data'!$B413,'Saturation Data'!$C:$C,0))*INDEX('UEC Data'!J:J,MATCH('Intensity Data'!$B413,'UEC Data'!$C:$C,0))</f>
        <v>0.50609783286051679</v>
      </c>
      <c r="J413" s="7">
        <f>INDEX('Saturation Data'!K:K,MATCH('Intensity Data'!$B413,'Saturation Data'!$C:$C,0))*INDEX('UEC Data'!K:K,MATCH('Intensity Data'!$B413,'UEC Data'!$C:$C,0))</f>
        <v>0.13506297351165397</v>
      </c>
      <c r="K413" s="7">
        <f>INDEX('Saturation Data'!L:L,MATCH('Intensity Data'!$B413,'Saturation Data'!$C:$C,0))*INDEX('UEC Data'!L:L,MATCH('Intensity Data'!$B413,'UEC Data'!$C:$C,0))</f>
        <v>0.51769817502400106</v>
      </c>
      <c r="L413" s="7">
        <f>INDEX('Saturation Data'!M:M,MATCH('Intensity Data'!$B413,'Saturation Data'!$C:$C,0))*INDEX('UEC Data'!M:M,MATCH('Intensity Data'!$B413,'UEC Data'!$C:$C,0))</f>
        <v>0.32870000124614118</v>
      </c>
      <c r="M413" s="7">
        <f>INDEX('Saturation Data'!N:N,MATCH('Intensity Data'!$B413,'Saturation Data'!$C:$C,0))*INDEX('UEC Data'!N:N,MATCH('Intensity Data'!$B413,'UEC Data'!$C:$C,0))</f>
        <v>0.30064591093729576</v>
      </c>
      <c r="N413" s="7">
        <f>INDEX('Saturation Data'!O:O,MATCH('Intensity Data'!$B413,'Saturation Data'!$C:$C,0))*INDEX('UEC Data'!O:O,MATCH('Intensity Data'!$B413,'UEC Data'!$C:$C,0))</f>
        <v>3.4853271887711652E-2</v>
      </c>
      <c r="O413" s="7">
        <f>INDEX('Saturation Data'!P:P,MATCH('Intensity Data'!$B413,'Saturation Data'!$C:$C,0))*INDEX('UEC Data'!P:P,MATCH('Intensity Data'!$B413,'UEC Data'!$C:$C,0))</f>
        <v>0.2094688176772517</v>
      </c>
      <c r="P413" s="7">
        <f>INDEX('Saturation Data'!Q:Q,MATCH('Intensity Data'!$B413,'Saturation Data'!$C:$C,0))*INDEX('UEC Data'!Q:Q,MATCH('Intensity Data'!$B413,'UEC Data'!$C:$C,0))</f>
        <v>7.5061097883302522E-2</v>
      </c>
      <c r="Q413" s="7">
        <f>INDEX('Saturation Data'!R:R,MATCH('Intensity Data'!$B413,'Saturation Data'!$C:$C,0))*INDEX('UEC Data'!R:R,MATCH('Intensity Data'!$B413,'UEC Data'!$C:$C,0))</f>
        <v>8.1835922842797115E-2</v>
      </c>
      <c r="R413" s="7">
        <f>INDEX('Saturation Data'!S:S,MATCH('Intensity Data'!$B413,'Saturation Data'!$C:$C,0))*INDEX('UEC Data'!S:S,MATCH('Intensity Data'!$B413,'UEC Data'!$C:$C,0))</f>
        <v>3.023654020014014E-2</v>
      </c>
      <c r="S413" s="7">
        <f>INDEX('Saturation Data'!T:T,MATCH('Intensity Data'!$B413,'Saturation Data'!$C:$C,0))*INDEX('UEC Data'!T:T,MATCH('Intensity Data'!$B413,'UEC Data'!$C:$C,0))</f>
        <v>2.60892403475734E-2</v>
      </c>
      <c r="T413" s="7">
        <f>INDEX('Saturation Data'!U:U,MATCH('Intensity Data'!$B413,'Saturation Data'!$C:$C,0))*INDEX('UEC Data'!U:U,MATCH('Intensity Data'!$B413,'UEC Data'!$C:$C,0))</f>
        <v>5.8317250756218701</v>
      </c>
      <c r="U413" s="7">
        <f>INDEX('Saturation Data'!V:V,MATCH('Intensity Data'!$B413,'Saturation Data'!$C:$C,0))*INDEX('UEC Data'!V:V,MATCH('Intensity Data'!$B413,'UEC Data'!$C:$C,0))</f>
        <v>0.103209706915826</v>
      </c>
      <c r="V413" t="str">
        <f t="shared" si="76"/>
        <v>HVAC</v>
      </c>
    </row>
    <row r="414" spans="1:22" x14ac:dyDescent="0.2">
      <c r="A414" t="str">
        <f t="shared" si="74"/>
        <v/>
      </c>
      <c r="B414" t="str">
        <f t="shared" si="75"/>
        <v>CA2019 CPACooling_Geothermal Heat Pump</v>
      </c>
      <c r="C414" t="s">
        <v>118</v>
      </c>
      <c r="D414" t="s">
        <v>120</v>
      </c>
      <c r="E414" s="4" t="s">
        <v>73</v>
      </c>
      <c r="F414" s="4" t="s">
        <v>3</v>
      </c>
      <c r="G414" s="4" t="s">
        <v>11</v>
      </c>
      <c r="H414" s="7">
        <f>INDEX('Saturation Data'!I:I,MATCH('Intensity Data'!$B414,'Saturation Data'!$C:$C,0))*INDEX('UEC Data'!I:I,MATCH('Intensity Data'!$B414,'UEC Data'!$C:$C,0))</f>
        <v>0.1523232238753259</v>
      </c>
      <c r="I414" s="7">
        <f>INDEX('Saturation Data'!J:J,MATCH('Intensity Data'!$B414,'Saturation Data'!$C:$C,0))*INDEX('UEC Data'!J:J,MATCH('Intensity Data'!$B414,'UEC Data'!$C:$C,0))</f>
        <v>0.16535954983472992</v>
      </c>
      <c r="J414" s="7">
        <f>INDEX('Saturation Data'!K:K,MATCH('Intensity Data'!$B414,'Saturation Data'!$C:$C,0))*INDEX('UEC Data'!K:K,MATCH('Intensity Data'!$B414,'UEC Data'!$C:$C,0))</f>
        <v>0</v>
      </c>
      <c r="K414" s="7">
        <f>INDEX('Saturation Data'!L:L,MATCH('Intensity Data'!$B414,'Saturation Data'!$C:$C,0))*INDEX('UEC Data'!L:L,MATCH('Intensity Data'!$B414,'UEC Data'!$C:$C,0))</f>
        <v>0.16907596217758694</v>
      </c>
      <c r="L414" s="7">
        <f>INDEX('Saturation Data'!M:M,MATCH('Intensity Data'!$B414,'Saturation Data'!$C:$C,0))*INDEX('UEC Data'!M:M,MATCH('Intensity Data'!$B414,'UEC Data'!$C:$C,0))</f>
        <v>0</v>
      </c>
      <c r="M414" s="7">
        <f>INDEX('Saturation Data'!N:N,MATCH('Intensity Data'!$B414,'Saturation Data'!$C:$C,0))*INDEX('UEC Data'!N:N,MATCH('Intensity Data'!$B414,'UEC Data'!$C:$C,0))</f>
        <v>0</v>
      </c>
      <c r="N414" s="7">
        <f>INDEX('Saturation Data'!O:O,MATCH('Intensity Data'!$B414,'Saturation Data'!$C:$C,0))*INDEX('UEC Data'!O:O,MATCH('Intensity Data'!$B414,'UEC Data'!$C:$C,0))</f>
        <v>3.1812886476939806E-2</v>
      </c>
      <c r="O414" s="7">
        <f>INDEX('Saturation Data'!P:P,MATCH('Intensity Data'!$B414,'Saturation Data'!$C:$C,0))*INDEX('UEC Data'!P:P,MATCH('Intensity Data'!$B414,'UEC Data'!$C:$C,0))</f>
        <v>9.2322411410952501E-2</v>
      </c>
      <c r="P414" s="7">
        <f>INDEX('Saturation Data'!Q:Q,MATCH('Intensity Data'!$B414,'Saturation Data'!$C:$C,0))*INDEX('UEC Data'!Q:Q,MATCH('Intensity Data'!$B414,'UEC Data'!$C:$C,0))</f>
        <v>3.3082831309132893E-2</v>
      </c>
      <c r="Q414" s="7">
        <f>INDEX('Saturation Data'!R:R,MATCH('Intensity Data'!$B414,'Saturation Data'!$C:$C,0))*INDEX('UEC Data'!R:R,MATCH('Intensity Data'!$B414,'UEC Data'!$C:$C,0))</f>
        <v>8.2758437693716991E-2</v>
      </c>
      <c r="R414" s="7">
        <f>INDEX('Saturation Data'!S:S,MATCH('Intensity Data'!$B414,'Saturation Data'!$C:$C,0))*INDEX('UEC Data'!S:S,MATCH('Intensity Data'!$B414,'UEC Data'!$C:$C,0))</f>
        <v>0</v>
      </c>
      <c r="S414" s="7">
        <f>INDEX('Saturation Data'!T:T,MATCH('Intensity Data'!$B414,'Saturation Data'!$C:$C,0))*INDEX('UEC Data'!T:T,MATCH('Intensity Data'!$B414,'UEC Data'!$C:$C,0))</f>
        <v>0</v>
      </c>
      <c r="T414" s="7">
        <f>INDEX('Saturation Data'!U:U,MATCH('Intensity Data'!$B414,'Saturation Data'!$C:$C,0))*INDEX('UEC Data'!U:U,MATCH('Intensity Data'!$B414,'UEC Data'!$C:$C,0))</f>
        <v>1.9054879812209462</v>
      </c>
      <c r="U414" s="7">
        <f>INDEX('Saturation Data'!V:V,MATCH('Intensity Data'!$B414,'Saturation Data'!$C:$C,0))*INDEX('UEC Data'!V:V,MATCH('Intensity Data'!$B414,'UEC Data'!$C:$C,0))</f>
        <v>1.2018593522952386E-2</v>
      </c>
      <c r="V414" t="str">
        <f t="shared" si="76"/>
        <v>HVAC</v>
      </c>
    </row>
    <row r="415" spans="1:22" x14ac:dyDescent="0.2">
      <c r="A415" t="str">
        <f t="shared" si="74"/>
        <v/>
      </c>
      <c r="B415" t="str">
        <f t="shared" si="75"/>
        <v>CA2019 CPAHeating_Electric Furnace</v>
      </c>
      <c r="C415" t="s">
        <v>118</v>
      </c>
      <c r="D415" t="s">
        <v>120</v>
      </c>
      <c r="E415" s="4" t="s">
        <v>74</v>
      </c>
      <c r="F415" s="4" t="s">
        <v>12</v>
      </c>
      <c r="G415" s="4" t="s">
        <v>13</v>
      </c>
      <c r="H415" s="7">
        <f>INDEX('Saturation Data'!I:I,MATCH('Intensity Data'!$B415,'Saturation Data'!$C:$C,0))*INDEX('UEC Data'!I:I,MATCH('Intensity Data'!$B415,'UEC Data'!$C:$C,0))</f>
        <v>6.6893555063816085E-2</v>
      </c>
      <c r="I415" s="7">
        <f>INDEX('Saturation Data'!J:J,MATCH('Intensity Data'!$B415,'Saturation Data'!$C:$C,0))*INDEX('UEC Data'!J:J,MATCH('Intensity Data'!$B415,'UEC Data'!$C:$C,0))</f>
        <v>7.4746673909693861E-2</v>
      </c>
      <c r="J415" s="7">
        <f>INDEX('Saturation Data'!K:K,MATCH('Intensity Data'!$B415,'Saturation Data'!$C:$C,0))*INDEX('UEC Data'!K:K,MATCH('Intensity Data'!$B415,'UEC Data'!$C:$C,0))</f>
        <v>0.17575692554509809</v>
      </c>
      <c r="K415" s="7">
        <f>INDEX('Saturation Data'!L:L,MATCH('Intensity Data'!$B415,'Saturation Data'!$C:$C,0))*INDEX('UEC Data'!L:L,MATCH('Intensity Data'!$B415,'UEC Data'!$C:$C,0))</f>
        <v>3.9309447079574886E-2</v>
      </c>
      <c r="L415" s="7">
        <f>INDEX('Saturation Data'!M:M,MATCH('Intensity Data'!$B415,'Saturation Data'!$C:$C,0))*INDEX('UEC Data'!M:M,MATCH('Intensity Data'!$B415,'UEC Data'!$C:$C,0))</f>
        <v>0.92444063435081991</v>
      </c>
      <c r="M415" s="7">
        <f>INDEX('Saturation Data'!N:N,MATCH('Intensity Data'!$B415,'Saturation Data'!$C:$C,0))*INDEX('UEC Data'!N:N,MATCH('Intensity Data'!$B415,'UEC Data'!$C:$C,0))</f>
        <v>0.48529279979817752</v>
      </c>
      <c r="N415" s="7">
        <f>INDEX('Saturation Data'!O:O,MATCH('Intensity Data'!$B415,'Saturation Data'!$C:$C,0))*INDEX('UEC Data'!O:O,MATCH('Intensity Data'!$B415,'UEC Data'!$C:$C,0))</f>
        <v>0.51531372928753649</v>
      </c>
      <c r="O415" s="7">
        <f>INDEX('Saturation Data'!P:P,MATCH('Intensity Data'!$B415,'Saturation Data'!$C:$C,0))*INDEX('UEC Data'!P:P,MATCH('Intensity Data'!$B415,'UEC Data'!$C:$C,0))</f>
        <v>0</v>
      </c>
      <c r="P415" s="7">
        <f>INDEX('Saturation Data'!Q:Q,MATCH('Intensity Data'!$B415,'Saturation Data'!$C:$C,0))*INDEX('UEC Data'!Q:Q,MATCH('Intensity Data'!$B415,'UEC Data'!$C:$C,0))</f>
        <v>0</v>
      </c>
      <c r="Q415" s="7">
        <f>INDEX('Saturation Data'!R:R,MATCH('Intensity Data'!$B415,'Saturation Data'!$C:$C,0))*INDEX('UEC Data'!R:R,MATCH('Intensity Data'!$B415,'UEC Data'!$C:$C,0))</f>
        <v>4.305089914860586E-2</v>
      </c>
      <c r="R415" s="7">
        <f>INDEX('Saturation Data'!S:S,MATCH('Intensity Data'!$B415,'Saturation Data'!$C:$C,0))*INDEX('UEC Data'!S:S,MATCH('Intensity Data'!$B415,'UEC Data'!$C:$C,0))</f>
        <v>0.17933300602452637</v>
      </c>
      <c r="S415" s="7">
        <f>INDEX('Saturation Data'!T:T,MATCH('Intensity Data'!$B415,'Saturation Data'!$C:$C,0))*INDEX('UEC Data'!T:T,MATCH('Intensity Data'!$B415,'UEC Data'!$C:$C,0))</f>
        <v>0.11573339243182489</v>
      </c>
      <c r="T415" s="7">
        <f>INDEX('Saturation Data'!U:U,MATCH('Intensity Data'!$B415,'Saturation Data'!$C:$C,0))*INDEX('UEC Data'!U:U,MATCH('Intensity Data'!$B415,'UEC Data'!$C:$C,0))</f>
        <v>4.0900897302749782E-2</v>
      </c>
      <c r="U415" s="7">
        <f>INDEX('Saturation Data'!V:V,MATCH('Intensity Data'!$B415,'Saturation Data'!$C:$C,0))*INDEX('UEC Data'!V:V,MATCH('Intensity Data'!$B415,'UEC Data'!$C:$C,0))</f>
        <v>0.59123797636811459</v>
      </c>
      <c r="V415" t="str">
        <f t="shared" si="76"/>
        <v>HVAC</v>
      </c>
    </row>
    <row r="416" spans="1:22" x14ac:dyDescent="0.2">
      <c r="A416" t="str">
        <f t="shared" si="74"/>
        <v/>
      </c>
      <c r="B416" t="str">
        <f t="shared" si="75"/>
        <v>CA2019 CPAHeating_Electric Room Heat</v>
      </c>
      <c r="C416" t="s">
        <v>118</v>
      </c>
      <c r="D416" t="s">
        <v>120</v>
      </c>
      <c r="E416" s="4" t="s">
        <v>75</v>
      </c>
      <c r="F416" s="4" t="s">
        <v>12</v>
      </c>
      <c r="G416" s="4" t="s">
        <v>14</v>
      </c>
      <c r="H416" s="7">
        <f>INDEX('Saturation Data'!I:I,MATCH('Intensity Data'!$B416,'Saturation Data'!$C:$C,0))*INDEX('UEC Data'!I:I,MATCH('Intensity Data'!$B416,'UEC Data'!$C:$C,0))</f>
        <v>1.2275742297719312</v>
      </c>
      <c r="I416" s="7">
        <f>INDEX('Saturation Data'!J:J,MATCH('Intensity Data'!$B416,'Saturation Data'!$C:$C,0))*INDEX('UEC Data'!J:J,MATCH('Intensity Data'!$B416,'UEC Data'!$C:$C,0))</f>
        <v>1.3716880582168247</v>
      </c>
      <c r="J416" s="7">
        <f>INDEX('Saturation Data'!K:K,MATCH('Intensity Data'!$B416,'Saturation Data'!$C:$C,0))*INDEX('UEC Data'!K:K,MATCH('Intensity Data'!$B416,'UEC Data'!$C:$C,0))</f>
        <v>1.957318115848067</v>
      </c>
      <c r="K416" s="7">
        <f>INDEX('Saturation Data'!L:L,MATCH('Intensity Data'!$B416,'Saturation Data'!$C:$C,0))*INDEX('UEC Data'!L:L,MATCH('Intensity Data'!$B416,'UEC Data'!$C:$C,0))</f>
        <v>0.72137389282770781</v>
      </c>
      <c r="L416" s="7">
        <f>INDEX('Saturation Data'!M:M,MATCH('Intensity Data'!$B416,'Saturation Data'!$C:$C,0))*INDEX('UEC Data'!M:M,MATCH('Intensity Data'!$B416,'UEC Data'!$C:$C,0))</f>
        <v>7.9781096128667947E-2</v>
      </c>
      <c r="M416" s="7">
        <f>INDEX('Saturation Data'!N:N,MATCH('Intensity Data'!$B416,'Saturation Data'!$C:$C,0))*INDEX('UEC Data'!N:N,MATCH('Intensity Data'!$B416,'UEC Data'!$C:$C,0))</f>
        <v>8.5105535334064591E-2</v>
      </c>
      <c r="N416" s="7">
        <f>INDEX('Saturation Data'!O:O,MATCH('Intensity Data'!$B416,'Saturation Data'!$C:$C,0))*INDEX('UEC Data'!O:O,MATCH('Intensity Data'!$B416,'UEC Data'!$C:$C,0))</f>
        <v>1.0112121846301746E-2</v>
      </c>
      <c r="O416" s="7">
        <f>INDEX('Saturation Data'!P:P,MATCH('Intensity Data'!$B416,'Saturation Data'!$C:$C,0))*INDEX('UEC Data'!P:P,MATCH('Intensity Data'!$B416,'UEC Data'!$C:$C,0))</f>
        <v>0.941572847805072</v>
      </c>
      <c r="P416" s="7">
        <f>INDEX('Saturation Data'!Q:Q,MATCH('Intensity Data'!$B416,'Saturation Data'!$C:$C,0))*INDEX('UEC Data'!Q:Q,MATCH('Intensity Data'!$B416,'UEC Data'!$C:$C,0))</f>
        <v>0.28186139019879969</v>
      </c>
      <c r="Q416" s="7">
        <f>INDEX('Saturation Data'!R:R,MATCH('Intensity Data'!$B416,'Saturation Data'!$C:$C,0))*INDEX('UEC Data'!R:R,MATCH('Intensity Data'!$B416,'UEC Data'!$C:$C,0))</f>
        <v>1.4547888949376402</v>
      </c>
      <c r="R416" s="7">
        <f>INDEX('Saturation Data'!S:S,MATCH('Intensity Data'!$B416,'Saturation Data'!$C:$C,0))*INDEX('UEC Data'!S:S,MATCH('Intensity Data'!$B416,'UEC Data'!$C:$C,0))</f>
        <v>0.92381964609438982</v>
      </c>
      <c r="S416" s="7">
        <f>INDEX('Saturation Data'!T:T,MATCH('Intensity Data'!$B416,'Saturation Data'!$C:$C,0))*INDEX('UEC Data'!T:T,MATCH('Intensity Data'!$B416,'UEC Data'!$C:$C,0))</f>
        <v>0.5961913203141711</v>
      </c>
      <c r="T416" s="7">
        <f>INDEX('Saturation Data'!U:U,MATCH('Intensity Data'!$B416,'Saturation Data'!$C:$C,0))*INDEX('UEC Data'!U:U,MATCH('Intensity Data'!$B416,'UEC Data'!$C:$C,0))</f>
        <v>0.75057884807445086</v>
      </c>
      <c r="U416" s="7">
        <f>INDEX('Saturation Data'!V:V,MATCH('Intensity Data'!$B416,'Saturation Data'!$C:$C,0))*INDEX('UEC Data'!V:V,MATCH('Intensity Data'!$B416,'UEC Data'!$C:$C,0))</f>
        <v>0.66859842310703343</v>
      </c>
      <c r="V416" t="str">
        <f t="shared" si="76"/>
        <v>HVAC</v>
      </c>
    </row>
    <row r="417" spans="1:22" x14ac:dyDescent="0.2">
      <c r="A417" t="str">
        <f t="shared" si="74"/>
        <v/>
      </c>
      <c r="B417" t="str">
        <f t="shared" si="75"/>
        <v>CA2019 CPAHeating_PTHP</v>
      </c>
      <c r="C417" t="s">
        <v>118</v>
      </c>
      <c r="D417" t="s">
        <v>120</v>
      </c>
      <c r="E417" s="4" t="s">
        <v>76</v>
      </c>
      <c r="F417" s="4" t="s">
        <v>12</v>
      </c>
      <c r="G417" s="4" t="s">
        <v>8</v>
      </c>
      <c r="H417" s="7">
        <f>INDEX('Saturation Data'!I:I,MATCH('Intensity Data'!$B417,'Saturation Data'!$C:$C,0))*INDEX('UEC Data'!I:I,MATCH('Intensity Data'!$B417,'UEC Data'!$C:$C,0))</f>
        <v>3.2459714732249248E-2</v>
      </c>
      <c r="I417" s="7">
        <f>INDEX('Saturation Data'!J:J,MATCH('Intensity Data'!$B417,'Saturation Data'!$C:$C,0))*INDEX('UEC Data'!J:J,MATCH('Intensity Data'!$B417,'UEC Data'!$C:$C,0))</f>
        <v>3.8239657974129766E-2</v>
      </c>
      <c r="J417" s="7">
        <f>INDEX('Saturation Data'!K:K,MATCH('Intensity Data'!$B417,'Saturation Data'!$C:$C,0))*INDEX('UEC Data'!K:K,MATCH('Intensity Data'!$B417,'UEC Data'!$C:$C,0))</f>
        <v>2.873350888366645E-2</v>
      </c>
      <c r="K417" s="7">
        <f>INDEX('Saturation Data'!L:L,MATCH('Intensity Data'!$B417,'Saturation Data'!$C:$C,0))*INDEX('UEC Data'!L:L,MATCH('Intensity Data'!$B417,'UEC Data'!$C:$C,0))</f>
        <v>3.8232732416379166E-2</v>
      </c>
      <c r="L417" s="7">
        <f>INDEX('Saturation Data'!M:M,MATCH('Intensity Data'!$B417,'Saturation Data'!$C:$C,0))*INDEX('UEC Data'!M:M,MATCH('Intensity Data'!$B417,'UEC Data'!$C:$C,0))</f>
        <v>5.6344246798189515E-2</v>
      </c>
      <c r="M417" s="7">
        <f>INDEX('Saturation Data'!N:N,MATCH('Intensity Data'!$B417,'Saturation Data'!$C:$C,0))*INDEX('UEC Data'!N:N,MATCH('Intensity Data'!$B417,'UEC Data'!$C:$C,0))</f>
        <v>2.0407822633404668E-2</v>
      </c>
      <c r="N417" s="7">
        <f>INDEX('Saturation Data'!O:O,MATCH('Intensity Data'!$B417,'Saturation Data'!$C:$C,0))*INDEX('UEC Data'!O:O,MATCH('Intensity Data'!$B417,'UEC Data'!$C:$C,0))</f>
        <v>0</v>
      </c>
      <c r="O417" s="7">
        <f>INDEX('Saturation Data'!P:P,MATCH('Intensity Data'!$B417,'Saturation Data'!$C:$C,0))*INDEX('UEC Data'!P:P,MATCH('Intensity Data'!$B417,'UEC Data'!$C:$C,0))</f>
        <v>0.14520479688057603</v>
      </c>
      <c r="P417" s="7">
        <f>INDEX('Saturation Data'!Q:Q,MATCH('Intensity Data'!$B417,'Saturation Data'!$C:$C,0))*INDEX('UEC Data'!Q:Q,MATCH('Intensity Data'!$B417,'UEC Data'!$C:$C,0))</f>
        <v>6.1288231400801627E-2</v>
      </c>
      <c r="Q417" s="7">
        <f>INDEX('Saturation Data'!R:R,MATCH('Intensity Data'!$B417,'Saturation Data'!$C:$C,0))*INDEX('UEC Data'!R:R,MATCH('Intensity Data'!$B417,'UEC Data'!$C:$C,0))</f>
        <v>0.32958648553859748</v>
      </c>
      <c r="R417" s="7">
        <f>INDEX('Saturation Data'!S:S,MATCH('Intensity Data'!$B417,'Saturation Data'!$C:$C,0))*INDEX('UEC Data'!S:S,MATCH('Intensity Data'!$B417,'UEC Data'!$C:$C,0))</f>
        <v>1.8665344523408737E-2</v>
      </c>
      <c r="S417" s="7">
        <f>INDEX('Saturation Data'!T:T,MATCH('Intensity Data'!$B417,'Saturation Data'!$C:$C,0))*INDEX('UEC Data'!T:T,MATCH('Intensity Data'!$B417,'UEC Data'!$C:$C,0))</f>
        <v>6.0347726100316414E-3</v>
      </c>
      <c r="T417" s="7">
        <f>INDEX('Saturation Data'!U:U,MATCH('Intensity Data'!$B417,'Saturation Data'!$C:$C,0))*INDEX('UEC Data'!U:U,MATCH('Intensity Data'!$B417,'UEC Data'!$C:$C,0))</f>
        <v>2.2634709713598038E-2</v>
      </c>
      <c r="U417" s="7">
        <f>INDEX('Saturation Data'!V:V,MATCH('Intensity Data'!$B417,'Saturation Data'!$C:$C,0))*INDEX('UEC Data'!V:V,MATCH('Intensity Data'!$B417,'UEC Data'!$C:$C,0))</f>
        <v>9.4549461955472133E-2</v>
      </c>
      <c r="V417" t="str">
        <f t="shared" si="76"/>
        <v>HVAC</v>
      </c>
    </row>
    <row r="418" spans="1:22" x14ac:dyDescent="0.2">
      <c r="A418" t="str">
        <f t="shared" si="74"/>
        <v/>
      </c>
      <c r="B418" t="str">
        <f t="shared" si="75"/>
        <v>CA2019 CPAHeating_Air-Source Heat Pump</v>
      </c>
      <c r="C418" t="s">
        <v>118</v>
      </c>
      <c r="D418" t="s">
        <v>120</v>
      </c>
      <c r="E418" s="4" t="s">
        <v>77</v>
      </c>
      <c r="F418" s="4" t="s">
        <v>12</v>
      </c>
      <c r="G418" s="4" t="s">
        <v>10</v>
      </c>
      <c r="H418" s="7">
        <f>INDEX('Saturation Data'!I:I,MATCH('Intensity Data'!$B418,'Saturation Data'!$C:$C,0))*INDEX('UEC Data'!I:I,MATCH('Intensity Data'!$B418,'UEC Data'!$C:$C,0))</f>
        <v>0.68769824164015847</v>
      </c>
      <c r="I418" s="7">
        <f>INDEX('Saturation Data'!J:J,MATCH('Intensity Data'!$B418,'Saturation Data'!$C:$C,0))*INDEX('UEC Data'!J:J,MATCH('Intensity Data'!$B418,'UEC Data'!$C:$C,0))</f>
        <v>0.81015331670808777</v>
      </c>
      <c r="J418" s="7">
        <f>INDEX('Saturation Data'!K:K,MATCH('Intensity Data'!$B418,'Saturation Data'!$C:$C,0))*INDEX('UEC Data'!K:K,MATCH('Intensity Data'!$B418,'UEC Data'!$C:$C,0))</f>
        <v>0.18776317739889853</v>
      </c>
      <c r="K418" s="7">
        <f>INDEX('Saturation Data'!L:L,MATCH('Intensity Data'!$B418,'Saturation Data'!$C:$C,0))*INDEX('UEC Data'!L:L,MATCH('Intensity Data'!$B418,'UEC Data'!$C:$C,0))</f>
        <v>0.81000659040667822</v>
      </c>
      <c r="L418" s="7">
        <f>INDEX('Saturation Data'!M:M,MATCH('Intensity Data'!$B418,'Saturation Data'!$C:$C,0))*INDEX('UEC Data'!M:M,MATCH('Intensity Data'!$B418,'UEC Data'!$C:$C,0))</f>
        <v>0.26768117296803862</v>
      </c>
      <c r="M418" s="7">
        <f>INDEX('Saturation Data'!N:N,MATCH('Intensity Data'!$B418,'Saturation Data'!$C:$C,0))*INDEX('UEC Data'!N:N,MATCH('Intensity Data'!$B418,'UEC Data'!$C:$C,0))</f>
        <v>0.26041568700812023</v>
      </c>
      <c r="N418" s="7">
        <f>INDEX('Saturation Data'!O:O,MATCH('Intensity Data'!$B418,'Saturation Data'!$C:$C,0))*INDEX('UEC Data'!O:O,MATCH('Intensity Data'!$B418,'UEC Data'!$C:$C,0))</f>
        <v>5.9926430313447993E-2</v>
      </c>
      <c r="O418" s="7">
        <f>INDEX('Saturation Data'!P:P,MATCH('Intensity Data'!$B418,'Saturation Data'!$C:$C,0))*INDEX('UEC Data'!P:P,MATCH('Intensity Data'!$B418,'UEC Data'!$C:$C,0))</f>
        <v>0.60101696318660247</v>
      </c>
      <c r="P418" s="7">
        <f>INDEX('Saturation Data'!Q:Q,MATCH('Intensity Data'!$B418,'Saturation Data'!$C:$C,0))*INDEX('UEC Data'!Q:Q,MATCH('Intensity Data'!$B418,'UEC Data'!$C:$C,0))</f>
        <v>0.25367802928633831</v>
      </c>
      <c r="Q418" s="7">
        <f>INDEX('Saturation Data'!R:R,MATCH('Intensity Data'!$B418,'Saturation Data'!$C:$C,0))*INDEX('UEC Data'!R:R,MATCH('Intensity Data'!$B418,'UEC Data'!$C:$C,0))</f>
        <v>0.14301947778464386</v>
      </c>
      <c r="R418" s="7">
        <f>INDEX('Saturation Data'!S:S,MATCH('Intensity Data'!$B418,'Saturation Data'!$C:$C,0))*INDEX('UEC Data'!S:S,MATCH('Intensity Data'!$B418,'UEC Data'!$C:$C,0))</f>
        <v>0.11862245613258618</v>
      </c>
      <c r="S418" s="7">
        <f>INDEX('Saturation Data'!T:T,MATCH('Intensity Data'!$B418,'Saturation Data'!$C:$C,0))*INDEX('UEC Data'!T:T,MATCH('Intensity Data'!$B418,'UEC Data'!$C:$C,0))</f>
        <v>0.10504974543388416</v>
      </c>
      <c r="T418" s="7">
        <f>INDEX('Saturation Data'!U:U,MATCH('Intensity Data'!$B418,'Saturation Data'!$C:$C,0))*INDEX('UEC Data'!U:U,MATCH('Intensity Data'!$B418,'UEC Data'!$C:$C,0))</f>
        <v>0.47954364967390989</v>
      </c>
      <c r="U418" s="7">
        <f>INDEX('Saturation Data'!V:V,MATCH('Intensity Data'!$B418,'Saturation Data'!$C:$C,0))*INDEX('UEC Data'!V:V,MATCH('Intensity Data'!$B418,'UEC Data'!$C:$C,0))</f>
        <v>0.2223557347493047</v>
      </c>
      <c r="V418" t="str">
        <f t="shared" si="76"/>
        <v>HVAC</v>
      </c>
    </row>
    <row r="419" spans="1:22" x14ac:dyDescent="0.2">
      <c r="A419" t="str">
        <f t="shared" si="74"/>
        <v/>
      </c>
      <c r="B419" t="str">
        <f t="shared" si="75"/>
        <v>CA2019 CPAHeating_Geothermal Heat Pump</v>
      </c>
      <c r="C419" t="s">
        <v>118</v>
      </c>
      <c r="D419" t="s">
        <v>120</v>
      </c>
      <c r="E419" s="4" t="s">
        <v>78</v>
      </c>
      <c r="F419" s="4" t="s">
        <v>12</v>
      </c>
      <c r="G419" s="4" t="s">
        <v>11</v>
      </c>
      <c r="H419" s="7">
        <f>INDEX('Saturation Data'!I:I,MATCH('Intensity Data'!$B419,'Saturation Data'!$C:$C,0))*INDEX('UEC Data'!I:I,MATCH('Intensity Data'!$B419,'UEC Data'!$C:$C,0))</f>
        <v>0.33494598646757529</v>
      </c>
      <c r="I419" s="7">
        <f>INDEX('Saturation Data'!J:J,MATCH('Intensity Data'!$B419,'Saturation Data'!$C:$C,0))*INDEX('UEC Data'!J:J,MATCH('Intensity Data'!$B419,'UEC Data'!$C:$C,0))</f>
        <v>0.37621194347399073</v>
      </c>
      <c r="J419" s="7">
        <f>INDEX('Saturation Data'!K:K,MATCH('Intensity Data'!$B419,'Saturation Data'!$C:$C,0))*INDEX('UEC Data'!K:K,MATCH('Intensity Data'!$B419,'UEC Data'!$C:$C,0))</f>
        <v>0</v>
      </c>
      <c r="K419" s="7">
        <f>INDEX('Saturation Data'!L:L,MATCH('Intensity Data'!$B419,'Saturation Data'!$C:$C,0))*INDEX('UEC Data'!L:L,MATCH('Intensity Data'!$B419,'UEC Data'!$C:$C,0))</f>
        <v>0.32974839247398696</v>
      </c>
      <c r="L419" s="7">
        <f>INDEX('Saturation Data'!M:M,MATCH('Intensity Data'!$B419,'Saturation Data'!$C:$C,0))*INDEX('UEC Data'!M:M,MATCH('Intensity Data'!$B419,'UEC Data'!$C:$C,0))</f>
        <v>0</v>
      </c>
      <c r="M419" s="7">
        <f>INDEX('Saturation Data'!N:N,MATCH('Intensity Data'!$B419,'Saturation Data'!$C:$C,0))*INDEX('UEC Data'!N:N,MATCH('Intensity Data'!$B419,'UEC Data'!$C:$C,0))</f>
        <v>0</v>
      </c>
      <c r="N419" s="7">
        <f>INDEX('Saturation Data'!O:O,MATCH('Intensity Data'!$B419,'Saturation Data'!$C:$C,0))*INDEX('UEC Data'!O:O,MATCH('Intensity Data'!$B419,'UEC Data'!$C:$C,0))</f>
        <v>6.6493685022924687E-2</v>
      </c>
      <c r="O419" s="7">
        <f>INDEX('Saturation Data'!P:P,MATCH('Intensity Data'!$B419,'Saturation Data'!$C:$C,0))*INDEX('UEC Data'!P:P,MATCH('Intensity Data'!$B419,'UEC Data'!$C:$C,0))</f>
        <v>0.34443620680674136</v>
      </c>
      <c r="P419" s="7">
        <f>INDEX('Saturation Data'!Q:Q,MATCH('Intensity Data'!$B419,'Saturation Data'!$C:$C,0))*INDEX('UEC Data'!Q:Q,MATCH('Intensity Data'!$B419,'UEC Data'!$C:$C,0))</f>
        <v>0.14538008660242679</v>
      </c>
      <c r="Q419" s="7">
        <f>INDEX('Saturation Data'!R:R,MATCH('Intensity Data'!$B419,'Saturation Data'!$C:$C,0))*INDEX('UEC Data'!R:R,MATCH('Intensity Data'!$B419,'UEC Data'!$C:$C,0))</f>
        <v>9.8589526244917611E-2</v>
      </c>
      <c r="R419" s="7">
        <f>INDEX('Saturation Data'!S:S,MATCH('Intensity Data'!$B419,'Saturation Data'!$C:$C,0))*INDEX('UEC Data'!S:S,MATCH('Intensity Data'!$B419,'UEC Data'!$C:$C,0))</f>
        <v>0</v>
      </c>
      <c r="S419" s="7">
        <f>INDEX('Saturation Data'!T:T,MATCH('Intensity Data'!$B419,'Saturation Data'!$C:$C,0))*INDEX('UEC Data'!T:T,MATCH('Intensity Data'!$B419,'UEC Data'!$C:$C,0))</f>
        <v>0</v>
      </c>
      <c r="T419" s="7">
        <f>INDEX('Saturation Data'!U:U,MATCH('Intensity Data'!$B419,'Saturation Data'!$C:$C,0))*INDEX('UEC Data'!U:U,MATCH('Intensity Data'!$B419,'UEC Data'!$C:$C,0))</f>
        <v>0.23356351822451649</v>
      </c>
      <c r="U419" s="7">
        <f>INDEX('Saturation Data'!V:V,MATCH('Intensity Data'!$B419,'Saturation Data'!$C:$C,0))*INDEX('UEC Data'!V:V,MATCH('Intensity Data'!$B419,'UEC Data'!$C:$C,0))</f>
        <v>3.6201490903694282E-2</v>
      </c>
      <c r="V419" t="str">
        <f t="shared" si="76"/>
        <v>HVAC</v>
      </c>
    </row>
    <row r="420" spans="1:22" x14ac:dyDescent="0.2">
      <c r="A420" t="str">
        <f t="shared" si="74"/>
        <v/>
      </c>
      <c r="B420" t="str">
        <f t="shared" si="75"/>
        <v>CA2019 CPAVentilation_Ventilation</v>
      </c>
      <c r="C420" t="s">
        <v>118</v>
      </c>
      <c r="D420" t="s">
        <v>120</v>
      </c>
      <c r="E420" s="4" t="s">
        <v>79</v>
      </c>
      <c r="F420" s="4" t="s">
        <v>15</v>
      </c>
      <c r="G420" s="4" t="s">
        <v>15</v>
      </c>
      <c r="H420" s="7">
        <f>INDEX('Saturation Data'!I:I,MATCH('Intensity Data'!$B420,'Saturation Data'!$C:$C,0))*INDEX('UEC Data'!I:I,MATCH('Intensity Data'!$B420,'UEC Data'!$C:$C,0))</f>
        <v>3.113287777941145</v>
      </c>
      <c r="I420" s="7">
        <f>INDEX('Saturation Data'!J:J,MATCH('Intensity Data'!$B420,'Saturation Data'!$C:$C,0))*INDEX('UEC Data'!J:J,MATCH('Intensity Data'!$B420,'UEC Data'!$C:$C,0))</f>
        <v>1.2456093092738532</v>
      </c>
      <c r="J420" s="7">
        <f>INDEX('Saturation Data'!K:K,MATCH('Intensity Data'!$B420,'Saturation Data'!$C:$C,0))*INDEX('UEC Data'!K:K,MATCH('Intensity Data'!$B420,'UEC Data'!$C:$C,0))</f>
        <v>3.113287777941145</v>
      </c>
      <c r="K420" s="7">
        <f>INDEX('Saturation Data'!L:L,MATCH('Intensity Data'!$B420,'Saturation Data'!$C:$C,0))*INDEX('UEC Data'!L:L,MATCH('Intensity Data'!$B420,'UEC Data'!$C:$C,0))</f>
        <v>1.2456093092738532</v>
      </c>
      <c r="L420" s="7">
        <f>INDEX('Saturation Data'!M:M,MATCH('Intensity Data'!$B420,'Saturation Data'!$C:$C,0))*INDEX('UEC Data'!M:M,MATCH('Intensity Data'!$B420,'UEC Data'!$C:$C,0))</f>
        <v>1.9807619069688032</v>
      </c>
      <c r="M420" s="7">
        <f>INDEX('Saturation Data'!N:N,MATCH('Intensity Data'!$B420,'Saturation Data'!$C:$C,0))*INDEX('UEC Data'!N:N,MATCH('Intensity Data'!$B420,'UEC Data'!$C:$C,0))</f>
        <v>2.1802614984672983</v>
      </c>
      <c r="N420" s="7">
        <f>INDEX('Saturation Data'!O:O,MATCH('Intensity Data'!$B420,'Saturation Data'!$C:$C,0))*INDEX('UEC Data'!O:O,MATCH('Intensity Data'!$B420,'UEC Data'!$C:$C,0))</f>
        <v>4.5631386893985457</v>
      </c>
      <c r="O420" s="7">
        <f>INDEX('Saturation Data'!P:P,MATCH('Intensity Data'!$B420,'Saturation Data'!$C:$C,0))*INDEX('UEC Data'!P:P,MATCH('Intensity Data'!$B420,'UEC Data'!$C:$C,0))</f>
        <v>1.5249629331008974</v>
      </c>
      <c r="P420" s="7">
        <f>INDEX('Saturation Data'!Q:Q,MATCH('Intensity Data'!$B420,'Saturation Data'!$C:$C,0))*INDEX('UEC Data'!Q:Q,MATCH('Intensity Data'!$B420,'UEC Data'!$C:$C,0))</f>
        <v>0.7110064297090456</v>
      </c>
      <c r="Q420" s="7">
        <f>INDEX('Saturation Data'!R:R,MATCH('Intensity Data'!$B420,'Saturation Data'!$C:$C,0))*INDEX('UEC Data'!R:R,MATCH('Intensity Data'!$B420,'UEC Data'!$C:$C,0))</f>
        <v>0.94487695122249882</v>
      </c>
      <c r="R420" s="7">
        <f>INDEX('Saturation Data'!S:S,MATCH('Intensity Data'!$B420,'Saturation Data'!$C:$C,0))*INDEX('UEC Data'!S:S,MATCH('Intensity Data'!$B420,'UEC Data'!$C:$C,0))</f>
        <v>0.25924611958934513</v>
      </c>
      <c r="S420" s="7">
        <f>INDEX('Saturation Data'!T:T,MATCH('Intensity Data'!$B420,'Saturation Data'!$C:$C,0))*INDEX('UEC Data'!T:T,MATCH('Intensity Data'!$B420,'UEC Data'!$C:$C,0))</f>
        <v>0.73049740006411235</v>
      </c>
      <c r="T420" s="7">
        <f>INDEX('Saturation Data'!U:U,MATCH('Intensity Data'!$B420,'Saturation Data'!$C:$C,0))*INDEX('UEC Data'!U:U,MATCH('Intensity Data'!$B420,'UEC Data'!$C:$C,0))</f>
        <v>26.307281723602674</v>
      </c>
      <c r="U420" s="7">
        <f>INDEX('Saturation Data'!V:V,MATCH('Intensity Data'!$B420,'Saturation Data'!$C:$C,0))*INDEX('UEC Data'!V:V,MATCH('Intensity Data'!$B420,'UEC Data'!$C:$C,0))</f>
        <v>0.73113904596245305</v>
      </c>
      <c r="V420" t="str">
        <f t="shared" si="76"/>
        <v>HVAC</v>
      </c>
    </row>
    <row r="421" spans="1:22" x14ac:dyDescent="0.2">
      <c r="A421" t="str">
        <f t="shared" si="74"/>
        <v/>
      </c>
      <c r="B421" t="str">
        <f t="shared" si="75"/>
        <v>CA2019 CPAWater Heating_Water Heater</v>
      </c>
      <c r="C421" t="s">
        <v>118</v>
      </c>
      <c r="D421" t="s">
        <v>120</v>
      </c>
      <c r="E421" s="4" t="s">
        <v>80</v>
      </c>
      <c r="F421" s="4" t="s">
        <v>16</v>
      </c>
      <c r="G421" s="4" t="s">
        <v>17</v>
      </c>
      <c r="H421" s="7">
        <f>INDEX('Saturation Data'!I:I,MATCH('Intensity Data'!$B421,'Saturation Data'!$C:$C,0))*INDEX('UEC Data'!I:I,MATCH('Intensity Data'!$B421,'UEC Data'!$C:$C,0))</f>
        <v>0.46961960214310405</v>
      </c>
      <c r="I421" s="7">
        <f>INDEX('Saturation Data'!J:J,MATCH('Intensity Data'!$B421,'Saturation Data'!$C:$C,0))*INDEX('UEC Data'!J:J,MATCH('Intensity Data'!$B421,'UEC Data'!$C:$C,0))</f>
        <v>0.56142959999999997</v>
      </c>
      <c r="J421" s="7">
        <f>INDEX('Saturation Data'!K:K,MATCH('Intensity Data'!$B421,'Saturation Data'!$C:$C,0))*INDEX('UEC Data'!K:K,MATCH('Intensity Data'!$B421,'UEC Data'!$C:$C,0))</f>
        <v>0.68093467011600006</v>
      </c>
      <c r="K421" s="7">
        <f>INDEX('Saturation Data'!L:L,MATCH('Intensity Data'!$B421,'Saturation Data'!$C:$C,0))*INDEX('UEC Data'!L:L,MATCH('Intensity Data'!$B421,'UEC Data'!$C:$C,0))</f>
        <v>0.5779422352941177</v>
      </c>
      <c r="L421" s="7">
        <f>INDEX('Saturation Data'!M:M,MATCH('Intensity Data'!$B421,'Saturation Data'!$C:$C,0))*INDEX('UEC Data'!M:M,MATCH('Intensity Data'!$B421,'UEC Data'!$C:$C,0))</f>
        <v>4.486301715789474</v>
      </c>
      <c r="M421" s="7">
        <f>INDEX('Saturation Data'!N:N,MATCH('Intensity Data'!$B421,'Saturation Data'!$C:$C,0))*INDEX('UEC Data'!N:N,MATCH('Intensity Data'!$B421,'UEC Data'!$C:$C,0))</f>
        <v>1.4311018750000002</v>
      </c>
      <c r="N421" s="7">
        <f>INDEX('Saturation Data'!O:O,MATCH('Intensity Data'!$B421,'Saturation Data'!$C:$C,0))*INDEX('UEC Data'!O:O,MATCH('Intensity Data'!$B421,'UEC Data'!$C:$C,0))</f>
        <v>0.57403353711199989</v>
      </c>
      <c r="O421" s="7">
        <f>INDEX('Saturation Data'!P:P,MATCH('Intensity Data'!$B421,'Saturation Data'!$C:$C,0))*INDEX('UEC Data'!P:P,MATCH('Intensity Data'!$B421,'UEC Data'!$C:$C,0))</f>
        <v>1.1511387018743369</v>
      </c>
      <c r="P421" s="7">
        <f>INDEX('Saturation Data'!Q:Q,MATCH('Intensity Data'!$B421,'Saturation Data'!$C:$C,0))*INDEX('UEC Data'!Q:Q,MATCH('Intensity Data'!$B421,'UEC Data'!$C:$C,0))</f>
        <v>0.49500349999999999</v>
      </c>
      <c r="Q421" s="7">
        <f>INDEX('Saturation Data'!R:R,MATCH('Intensity Data'!$B421,'Saturation Data'!$C:$C,0))*INDEX('UEC Data'!R:R,MATCH('Intensity Data'!$B421,'UEC Data'!$C:$C,0))</f>
        <v>1.6018159999999999</v>
      </c>
      <c r="R421" s="7">
        <f>INDEX('Saturation Data'!S:S,MATCH('Intensity Data'!$B421,'Saturation Data'!$C:$C,0))*INDEX('UEC Data'!S:S,MATCH('Intensity Data'!$B421,'UEC Data'!$C:$C,0))</f>
        <v>0.14551341873599999</v>
      </c>
      <c r="S421" s="7">
        <f>INDEX('Saturation Data'!T:T,MATCH('Intensity Data'!$B421,'Saturation Data'!$C:$C,0))*INDEX('UEC Data'!T:T,MATCH('Intensity Data'!$B421,'UEC Data'!$C:$C,0))</f>
        <v>0.28240360768200001</v>
      </c>
      <c r="T421" s="7">
        <f>INDEX('Saturation Data'!U:U,MATCH('Intensity Data'!$B421,'Saturation Data'!$C:$C,0))*INDEX('UEC Data'!U:U,MATCH('Intensity Data'!$B421,'UEC Data'!$C:$C,0))</f>
        <v>0.30525274139301767</v>
      </c>
      <c r="U421" s="7">
        <f>INDEX('Saturation Data'!V:V,MATCH('Intensity Data'!$B421,'Saturation Data'!$C:$C,0))*INDEX('UEC Data'!V:V,MATCH('Intensity Data'!$B421,'UEC Data'!$C:$C,0))</f>
        <v>0.73705651515151505</v>
      </c>
      <c r="V421" t="str">
        <f t="shared" si="76"/>
        <v>Water Heating</v>
      </c>
    </row>
    <row r="422" spans="1:22" x14ac:dyDescent="0.2">
      <c r="A422" t="str">
        <f t="shared" si="74"/>
        <v/>
      </c>
      <c r="B422" t="str">
        <f t="shared" si="75"/>
        <v>CA2019 CPAInterior Lighting_General Service Lighting</v>
      </c>
      <c r="C422" t="s">
        <v>118</v>
      </c>
      <c r="D422" t="s">
        <v>120</v>
      </c>
      <c r="E422" s="4" t="s">
        <v>81</v>
      </c>
      <c r="F422" s="4" t="s">
        <v>18</v>
      </c>
      <c r="G422" s="4" t="s">
        <v>19</v>
      </c>
      <c r="H422" s="7">
        <f>INDEX('Saturation Data'!I:I,MATCH('Intensity Data'!$B422,'Saturation Data'!$C:$C,0))*INDEX('UEC Data'!I:I,MATCH('Intensity Data'!$B422,'UEC Data'!$C:$C,0))</f>
        <v>0.24854369365134049</v>
      </c>
      <c r="I422" s="7">
        <f>INDEX('Saturation Data'!J:J,MATCH('Intensity Data'!$B422,'Saturation Data'!$C:$C,0))*INDEX('UEC Data'!J:J,MATCH('Intensity Data'!$B422,'UEC Data'!$C:$C,0))</f>
        <v>0.24651165830668834</v>
      </c>
      <c r="J422" s="7">
        <f>INDEX('Saturation Data'!K:K,MATCH('Intensity Data'!$B422,'Saturation Data'!$C:$C,0))*INDEX('UEC Data'!K:K,MATCH('Intensity Data'!$B422,'UEC Data'!$C:$C,0))</f>
        <v>0.49780483994498642</v>
      </c>
      <c r="K422" s="7">
        <f>INDEX('Saturation Data'!L:L,MATCH('Intensity Data'!$B422,'Saturation Data'!$C:$C,0))*INDEX('UEC Data'!L:L,MATCH('Intensity Data'!$B422,'UEC Data'!$C:$C,0))</f>
        <v>0.32855119436369107</v>
      </c>
      <c r="L422" s="7">
        <f>INDEX('Saturation Data'!M:M,MATCH('Intensity Data'!$B422,'Saturation Data'!$C:$C,0))*INDEX('UEC Data'!M:M,MATCH('Intensity Data'!$B422,'UEC Data'!$C:$C,0))</f>
        <v>1.3402191760145017</v>
      </c>
      <c r="M422" s="7">
        <f>INDEX('Saturation Data'!N:N,MATCH('Intensity Data'!$B422,'Saturation Data'!$C:$C,0))*INDEX('UEC Data'!N:N,MATCH('Intensity Data'!$B422,'UEC Data'!$C:$C,0))</f>
        <v>0.38163107331953855</v>
      </c>
      <c r="N422" s="7">
        <f>INDEX('Saturation Data'!O:O,MATCH('Intensity Data'!$B422,'Saturation Data'!$C:$C,0))*INDEX('UEC Data'!O:O,MATCH('Intensity Data'!$B422,'UEC Data'!$C:$C,0))</f>
        <v>0.54894589024056883</v>
      </c>
      <c r="O422" s="7">
        <f>INDEX('Saturation Data'!P:P,MATCH('Intensity Data'!$B422,'Saturation Data'!$C:$C,0))*INDEX('UEC Data'!P:P,MATCH('Intensity Data'!$B422,'UEC Data'!$C:$C,0))</f>
        <v>9.4508344790366489E-2</v>
      </c>
      <c r="P422" s="7">
        <f>INDEX('Saturation Data'!Q:Q,MATCH('Intensity Data'!$B422,'Saturation Data'!$C:$C,0))*INDEX('UEC Data'!Q:Q,MATCH('Intensity Data'!$B422,'UEC Data'!$C:$C,0))</f>
        <v>0.16264221303240564</v>
      </c>
      <c r="Q422" s="7">
        <f>INDEX('Saturation Data'!R:R,MATCH('Intensity Data'!$B422,'Saturation Data'!$C:$C,0))*INDEX('UEC Data'!R:R,MATCH('Intensity Data'!$B422,'UEC Data'!$C:$C,0))</f>
        <v>0.80857252946798985</v>
      </c>
      <c r="R422" s="7">
        <f>INDEX('Saturation Data'!S:S,MATCH('Intensity Data'!$B422,'Saturation Data'!$C:$C,0))*INDEX('UEC Data'!S:S,MATCH('Intensity Data'!$B422,'UEC Data'!$C:$C,0))</f>
        <v>7.243721839474232E-2</v>
      </c>
      <c r="S422" s="7">
        <f>INDEX('Saturation Data'!T:T,MATCH('Intensity Data'!$B422,'Saturation Data'!$C:$C,0))*INDEX('UEC Data'!T:T,MATCH('Intensity Data'!$B422,'UEC Data'!$C:$C,0))</f>
        <v>7.243721839474232E-2</v>
      </c>
      <c r="T422" s="7">
        <f>INDEX('Saturation Data'!U:U,MATCH('Intensity Data'!$B422,'Saturation Data'!$C:$C,0))*INDEX('UEC Data'!U:U,MATCH('Intensity Data'!$B422,'UEC Data'!$C:$C,0))</f>
        <v>0.47440881713066591</v>
      </c>
      <c r="U422" s="7">
        <f>INDEX('Saturation Data'!V:V,MATCH('Intensity Data'!$B422,'Saturation Data'!$C:$C,0))*INDEX('UEC Data'!V:V,MATCH('Intensity Data'!$B422,'UEC Data'!$C:$C,0))</f>
        <v>0.37642815015538239</v>
      </c>
      <c r="V422" t="str">
        <f t="shared" si="76"/>
        <v>Interior Lighting</v>
      </c>
    </row>
    <row r="423" spans="1:22" x14ac:dyDescent="0.2">
      <c r="A423" t="str">
        <f t="shared" si="74"/>
        <v/>
      </c>
      <c r="B423" t="str">
        <f t="shared" si="75"/>
        <v>CA2019 CPAInterior Lighting_Exempted Lighting</v>
      </c>
      <c r="C423" t="s">
        <v>118</v>
      </c>
      <c r="D423" t="s">
        <v>120</v>
      </c>
      <c r="E423" s="4" t="s">
        <v>82</v>
      </c>
      <c r="F423" s="4" t="s">
        <v>18</v>
      </c>
      <c r="G423" s="4" t="s">
        <v>20</v>
      </c>
      <c r="H423" s="7">
        <f>INDEX('Saturation Data'!I:I,MATCH('Intensity Data'!$B423,'Saturation Data'!$C:$C,0))*INDEX('UEC Data'!I:I,MATCH('Intensity Data'!$B423,'UEC Data'!$C:$C,0))</f>
        <v>0.1029930252348189</v>
      </c>
      <c r="I423" s="7">
        <f>INDEX('Saturation Data'!J:J,MATCH('Intensity Data'!$B423,'Saturation Data'!$C:$C,0))*INDEX('UEC Data'!J:J,MATCH('Intensity Data'!$B423,'UEC Data'!$C:$C,0))</f>
        <v>0.13272466392284143</v>
      </c>
      <c r="J423" s="7">
        <f>INDEX('Saturation Data'!K:K,MATCH('Intensity Data'!$B423,'Saturation Data'!$C:$C,0))*INDEX('UEC Data'!K:K,MATCH('Intensity Data'!$B423,'UEC Data'!$C:$C,0))</f>
        <v>0.47362324504374631</v>
      </c>
      <c r="K423" s="7">
        <f>INDEX('Saturation Data'!L:L,MATCH('Intensity Data'!$B423,'Saturation Data'!$C:$C,0))*INDEX('UEC Data'!L:L,MATCH('Intensity Data'!$B423,'UEC Data'!$C:$C,0))</f>
        <v>0.3125913417288726</v>
      </c>
      <c r="L423" s="7">
        <f>INDEX('Saturation Data'!M:M,MATCH('Intensity Data'!$B423,'Saturation Data'!$C:$C,0))*INDEX('UEC Data'!M:M,MATCH('Intensity Data'!$B423,'UEC Data'!$C:$C,0))</f>
        <v>0.93928297420356521</v>
      </c>
      <c r="M423" s="7">
        <f>INDEX('Saturation Data'!N:N,MATCH('Intensity Data'!$B423,'Saturation Data'!$C:$C,0))*INDEX('UEC Data'!N:N,MATCH('Intensity Data'!$B423,'UEC Data'!$C:$C,0))</f>
        <v>0.29517487208245929</v>
      </c>
      <c r="N423" s="7">
        <f>INDEX('Saturation Data'!O:O,MATCH('Intensity Data'!$B423,'Saturation Data'!$C:$C,0))*INDEX('UEC Data'!O:O,MATCH('Intensity Data'!$B423,'UEC Data'!$C:$C,0))</f>
        <v>0.22824905816351321</v>
      </c>
      <c r="O423" s="7">
        <f>INDEX('Saturation Data'!P:P,MATCH('Intensity Data'!$B423,'Saturation Data'!$C:$C,0))*INDEX('UEC Data'!P:P,MATCH('Intensity Data'!$B423,'UEC Data'!$C:$C,0))</f>
        <v>4.0434000324751009E-2</v>
      </c>
      <c r="P423" s="7">
        <f>INDEX('Saturation Data'!Q:Q,MATCH('Intensity Data'!$B423,'Saturation Data'!$C:$C,0))*INDEX('UEC Data'!Q:Q,MATCH('Intensity Data'!$B423,'UEC Data'!$C:$C,0))</f>
        <v>0.18172866156643003</v>
      </c>
      <c r="Q423" s="7">
        <f>INDEX('Saturation Data'!R:R,MATCH('Intensity Data'!$B423,'Saturation Data'!$C:$C,0))*INDEX('UEC Data'!R:R,MATCH('Intensity Data'!$B423,'UEC Data'!$C:$C,0))</f>
        <v>0.42818557630105081</v>
      </c>
      <c r="R423" s="7">
        <f>INDEX('Saturation Data'!S:S,MATCH('Intensity Data'!$B423,'Saturation Data'!$C:$C,0))*INDEX('UEC Data'!S:S,MATCH('Intensity Data'!$B423,'UEC Data'!$C:$C,0))</f>
        <v>3.5816023605558897E-2</v>
      </c>
      <c r="S423" s="7">
        <f>INDEX('Saturation Data'!T:T,MATCH('Intensity Data'!$B423,'Saturation Data'!$C:$C,0))*INDEX('UEC Data'!T:T,MATCH('Intensity Data'!$B423,'UEC Data'!$C:$C,0))</f>
        <v>3.5816023605558897E-2</v>
      </c>
      <c r="T423" s="7">
        <f>INDEX('Saturation Data'!U:U,MATCH('Intensity Data'!$B423,'Saturation Data'!$C:$C,0))*INDEX('UEC Data'!U:U,MATCH('Intensity Data'!$B423,'UEC Data'!$C:$C,0))</f>
        <v>0.26647444706270113</v>
      </c>
      <c r="U423" s="7">
        <f>INDEX('Saturation Data'!V:V,MATCH('Intensity Data'!$B423,'Saturation Data'!$C:$C,0))*INDEX('UEC Data'!V:V,MATCH('Intensity Data'!$B423,'UEC Data'!$C:$C,0))</f>
        <v>0.2286891734756227</v>
      </c>
      <c r="V423" t="str">
        <f t="shared" si="76"/>
        <v>Interior Lighting</v>
      </c>
    </row>
    <row r="424" spans="1:22" x14ac:dyDescent="0.2">
      <c r="A424" t="str">
        <f t="shared" si="74"/>
        <v/>
      </c>
      <c r="B424" t="str">
        <f t="shared" si="75"/>
        <v>CA2019 CPAInterior Lighting_High-Bay Lighting</v>
      </c>
      <c r="C424" t="s">
        <v>118</v>
      </c>
      <c r="D424" t="s">
        <v>120</v>
      </c>
      <c r="E424" s="4" t="s">
        <v>83</v>
      </c>
      <c r="F424" s="4" t="s">
        <v>18</v>
      </c>
      <c r="G424" s="4" t="s">
        <v>21</v>
      </c>
      <c r="H424" s="7">
        <f>INDEX('Saturation Data'!I:I,MATCH('Intensity Data'!$B424,'Saturation Data'!$C:$C,0))*INDEX('UEC Data'!I:I,MATCH('Intensity Data'!$B424,'UEC Data'!$C:$C,0))</f>
        <v>1.0097571904109066</v>
      </c>
      <c r="I424" s="7">
        <f>INDEX('Saturation Data'!J:J,MATCH('Intensity Data'!$B424,'Saturation Data'!$C:$C,0))*INDEX('UEC Data'!J:J,MATCH('Intensity Data'!$B424,'UEC Data'!$C:$C,0))</f>
        <v>1.5097319313691666</v>
      </c>
      <c r="J424" s="7">
        <f>INDEX('Saturation Data'!K:K,MATCH('Intensity Data'!$B424,'Saturation Data'!$C:$C,0))*INDEX('UEC Data'!K:K,MATCH('Intensity Data'!$B424,'UEC Data'!$C:$C,0))</f>
        <v>1.9907982124912358</v>
      </c>
      <c r="K424" s="7">
        <f>INDEX('Saturation Data'!L:L,MATCH('Intensity Data'!$B424,'Saturation Data'!$C:$C,0))*INDEX('UEC Data'!L:L,MATCH('Intensity Data'!$B424,'UEC Data'!$C:$C,0))</f>
        <v>1.3139268202442156</v>
      </c>
      <c r="L424" s="7">
        <f>INDEX('Saturation Data'!M:M,MATCH('Intensity Data'!$B424,'Saturation Data'!$C:$C,0))*INDEX('UEC Data'!M:M,MATCH('Intensity Data'!$B424,'UEC Data'!$C:$C,0))</f>
        <v>2.9189542122173275</v>
      </c>
      <c r="M424" s="7">
        <f>INDEX('Saturation Data'!N:N,MATCH('Intensity Data'!$B424,'Saturation Data'!$C:$C,0))*INDEX('UEC Data'!N:N,MATCH('Intensity Data'!$B424,'UEC Data'!$C:$C,0))</f>
        <v>2.0202514121424442</v>
      </c>
      <c r="N424" s="7">
        <f>INDEX('Saturation Data'!O:O,MATCH('Intensity Data'!$B424,'Saturation Data'!$C:$C,0))*INDEX('UEC Data'!O:O,MATCH('Intensity Data'!$B424,'UEC Data'!$C:$C,0))</f>
        <v>2.593676628981044</v>
      </c>
      <c r="O424" s="7">
        <f>INDEX('Saturation Data'!P:P,MATCH('Intensity Data'!$B424,'Saturation Data'!$C:$C,0))*INDEX('UEC Data'!P:P,MATCH('Intensity Data'!$B424,'UEC Data'!$C:$C,0))</f>
        <v>1.4232784408076913</v>
      </c>
      <c r="P424" s="7">
        <f>INDEX('Saturation Data'!Q:Q,MATCH('Intensity Data'!$B424,'Saturation Data'!$C:$C,0))*INDEX('UEC Data'!Q:Q,MATCH('Intensity Data'!$B424,'UEC Data'!$C:$C,0))</f>
        <v>0.81014056411215796</v>
      </c>
      <c r="Q424" s="7">
        <f>INDEX('Saturation Data'!R:R,MATCH('Intensity Data'!$B424,'Saturation Data'!$C:$C,0))*INDEX('UEC Data'!R:R,MATCH('Intensity Data'!$B424,'UEC Data'!$C:$C,0))</f>
        <v>1.2862972269831965</v>
      </c>
      <c r="R424" s="7">
        <f>INDEX('Saturation Data'!S:S,MATCH('Intensity Data'!$B424,'Saturation Data'!$C:$C,0))*INDEX('UEC Data'!S:S,MATCH('Intensity Data'!$B424,'UEC Data'!$C:$C,0))</f>
        <v>1.6935466856330306</v>
      </c>
      <c r="S424" s="7">
        <f>INDEX('Saturation Data'!T:T,MATCH('Intensity Data'!$B424,'Saturation Data'!$C:$C,0))*INDEX('UEC Data'!T:T,MATCH('Intensity Data'!$B424,'UEC Data'!$C:$C,0))</f>
        <v>1.6935466856330306</v>
      </c>
      <c r="T424" s="7">
        <f>INDEX('Saturation Data'!U:U,MATCH('Intensity Data'!$B424,'Saturation Data'!$C:$C,0))*INDEX('UEC Data'!U:U,MATCH('Intensity Data'!$B424,'UEC Data'!$C:$C,0))</f>
        <v>2.7383703041952336</v>
      </c>
      <c r="U424" s="7">
        <f>INDEX('Saturation Data'!V:V,MATCH('Intensity Data'!$B424,'Saturation Data'!$C:$C,0))*INDEX('UEC Data'!V:V,MATCH('Intensity Data'!$B424,'UEC Data'!$C:$C,0))</f>
        <v>1.5598450753325854</v>
      </c>
      <c r="V424" t="str">
        <f t="shared" si="76"/>
        <v>Interior Lighting</v>
      </c>
    </row>
    <row r="425" spans="1:22" x14ac:dyDescent="0.2">
      <c r="A425" t="str">
        <f t="shared" si="74"/>
        <v/>
      </c>
      <c r="B425" t="str">
        <f t="shared" si="75"/>
        <v>CA2019 CPAInterior Lighting_Linear Lighting</v>
      </c>
      <c r="C425" t="s">
        <v>118</v>
      </c>
      <c r="D425" t="s">
        <v>120</v>
      </c>
      <c r="E425" s="4" t="s">
        <v>84</v>
      </c>
      <c r="F425" s="4" t="s">
        <v>18</v>
      </c>
      <c r="G425" s="4" t="s">
        <v>22</v>
      </c>
      <c r="H425" s="7">
        <f>INDEX('Saturation Data'!I:I,MATCH('Intensity Data'!$B425,'Saturation Data'!$C:$C,0))*INDEX('UEC Data'!I:I,MATCH('Intensity Data'!$B425,'UEC Data'!$C:$C,0))</f>
        <v>1.7246509498917526</v>
      </c>
      <c r="I425" s="7">
        <f>INDEX('Saturation Data'!J:J,MATCH('Intensity Data'!$B425,'Saturation Data'!$C:$C,0))*INDEX('UEC Data'!J:J,MATCH('Intensity Data'!$B425,'UEC Data'!$C:$C,0))</f>
        <v>1.5415598375166626</v>
      </c>
      <c r="J425" s="7">
        <f>INDEX('Saturation Data'!K:K,MATCH('Intensity Data'!$B425,'Saturation Data'!$C:$C,0))*INDEX('UEC Data'!K:K,MATCH('Intensity Data'!$B425,'UEC Data'!$C:$C,0))</f>
        <v>3.0033180740724288</v>
      </c>
      <c r="K425" s="7">
        <f>INDEX('Saturation Data'!L:L,MATCH('Intensity Data'!$B425,'Saturation Data'!$C:$C,0))*INDEX('UEC Data'!L:L,MATCH('Intensity Data'!$B425,'UEC Data'!$C:$C,0))</f>
        <v>1.9821899288878029</v>
      </c>
      <c r="L425" s="7">
        <f>INDEX('Saturation Data'!M:M,MATCH('Intensity Data'!$B425,'Saturation Data'!$C:$C,0))*INDEX('UEC Data'!M:M,MATCH('Intensity Data'!$B425,'UEC Data'!$C:$C,0))</f>
        <v>1.8674442583618971</v>
      </c>
      <c r="M425" s="7">
        <f>INDEX('Saturation Data'!N:N,MATCH('Intensity Data'!$B425,'Saturation Data'!$C:$C,0))*INDEX('UEC Data'!N:N,MATCH('Intensity Data'!$B425,'UEC Data'!$C:$C,0))</f>
        <v>5.0106479032102795</v>
      </c>
      <c r="N425" s="7">
        <f>INDEX('Saturation Data'!O:O,MATCH('Intensity Data'!$B425,'Saturation Data'!$C:$C,0))*INDEX('UEC Data'!O:O,MATCH('Intensity Data'!$B425,'UEC Data'!$C:$C,0))</f>
        <v>4.0374352350241542</v>
      </c>
      <c r="O425" s="7">
        <f>INDEX('Saturation Data'!P:P,MATCH('Intensity Data'!$B425,'Saturation Data'!$C:$C,0))*INDEX('UEC Data'!P:P,MATCH('Intensity Data'!$B425,'UEC Data'!$C:$C,0))</f>
        <v>2.18745514263111</v>
      </c>
      <c r="P425" s="7">
        <f>INDEX('Saturation Data'!Q:Q,MATCH('Intensity Data'!$B425,'Saturation Data'!$C:$C,0))*INDEX('UEC Data'!Q:Q,MATCH('Intensity Data'!$B425,'UEC Data'!$C:$C,0))</f>
        <v>1.5127022615307173</v>
      </c>
      <c r="Q425" s="7">
        <f>INDEX('Saturation Data'!R:R,MATCH('Intensity Data'!$B425,'Saturation Data'!$C:$C,0))*INDEX('UEC Data'!R:R,MATCH('Intensity Data'!$B425,'UEC Data'!$C:$C,0))</f>
        <v>0.45584450142900113</v>
      </c>
      <c r="R425" s="7">
        <f>INDEX('Saturation Data'!S:S,MATCH('Intensity Data'!$B425,'Saturation Data'!$C:$C,0))*INDEX('UEC Data'!S:S,MATCH('Intensity Data'!$B425,'UEC Data'!$C:$C,0))</f>
        <v>0.28151989720595638</v>
      </c>
      <c r="S425" s="7">
        <f>INDEX('Saturation Data'!T:T,MATCH('Intensity Data'!$B425,'Saturation Data'!$C:$C,0))*INDEX('UEC Data'!T:T,MATCH('Intensity Data'!$B425,'UEC Data'!$C:$C,0))</f>
        <v>0.28151989720595638</v>
      </c>
      <c r="T425" s="7">
        <f>INDEX('Saturation Data'!U:U,MATCH('Intensity Data'!$B425,'Saturation Data'!$C:$C,0))*INDEX('UEC Data'!U:U,MATCH('Intensity Data'!$B425,'UEC Data'!$C:$C,0))</f>
        <v>3.907161357362638</v>
      </c>
      <c r="U425" s="7">
        <f>INDEX('Saturation Data'!V:V,MATCH('Intensity Data'!$B425,'Saturation Data'!$C:$C,0))*INDEX('UEC Data'!V:V,MATCH('Intensity Data'!$B425,'UEC Data'!$C:$C,0))</f>
        <v>1.464169865932343</v>
      </c>
      <c r="V425" t="str">
        <f t="shared" si="76"/>
        <v>Interior Lighting</v>
      </c>
    </row>
    <row r="426" spans="1:22" x14ac:dyDescent="0.2">
      <c r="A426" t="str">
        <f t="shared" si="74"/>
        <v/>
      </c>
      <c r="B426" t="str">
        <f t="shared" si="75"/>
        <v>CA2019 CPAExterior Lighting_General Service Lighting</v>
      </c>
      <c r="C426" t="s">
        <v>118</v>
      </c>
      <c r="D426" t="s">
        <v>120</v>
      </c>
      <c r="E426" s="4" t="s">
        <v>85</v>
      </c>
      <c r="F426" s="4" t="s">
        <v>23</v>
      </c>
      <c r="G426" s="4" t="s">
        <v>19</v>
      </c>
      <c r="H426" s="7">
        <f>INDEX('Saturation Data'!I:I,MATCH('Intensity Data'!$B426,'Saturation Data'!$C:$C,0))*INDEX('UEC Data'!I:I,MATCH('Intensity Data'!$B426,'UEC Data'!$C:$C,0))</f>
        <v>9.5513063085817806E-2</v>
      </c>
      <c r="I426" s="7">
        <f>INDEX('Saturation Data'!J:J,MATCH('Intensity Data'!$B426,'Saturation Data'!$C:$C,0))*INDEX('UEC Data'!J:J,MATCH('Intensity Data'!$B426,'UEC Data'!$C:$C,0))</f>
        <v>0.16243010034900959</v>
      </c>
      <c r="J426" s="7">
        <f>INDEX('Saturation Data'!K:K,MATCH('Intensity Data'!$B426,'Saturation Data'!$C:$C,0))*INDEX('UEC Data'!K:K,MATCH('Intensity Data'!$B426,'UEC Data'!$C:$C,0))</f>
        <v>0.23794212601226408</v>
      </c>
      <c r="K426" s="7">
        <f>INDEX('Saturation Data'!L:L,MATCH('Intensity Data'!$B426,'Saturation Data'!$C:$C,0))*INDEX('UEC Data'!L:L,MATCH('Intensity Data'!$B426,'UEC Data'!$C:$C,0))</f>
        <v>0.23794212601226408</v>
      </c>
      <c r="L426" s="7">
        <f>INDEX('Saturation Data'!M:M,MATCH('Intensity Data'!$B426,'Saturation Data'!$C:$C,0))*INDEX('UEC Data'!M:M,MATCH('Intensity Data'!$B426,'UEC Data'!$C:$C,0))</f>
        <v>0.27618212354593696</v>
      </c>
      <c r="M426" s="7">
        <f>INDEX('Saturation Data'!N:N,MATCH('Intensity Data'!$B426,'Saturation Data'!$C:$C,0))*INDEX('UEC Data'!N:N,MATCH('Intensity Data'!$B426,'UEC Data'!$C:$C,0))</f>
        <v>0.36198121188018928</v>
      </c>
      <c r="N426" s="7">
        <f>INDEX('Saturation Data'!O:O,MATCH('Intensity Data'!$B426,'Saturation Data'!$C:$C,0))*INDEX('UEC Data'!O:O,MATCH('Intensity Data'!$B426,'UEC Data'!$C:$C,0))</f>
        <v>4.4121385283345624E-2</v>
      </c>
      <c r="O426" s="7">
        <f>INDEX('Saturation Data'!P:P,MATCH('Intensity Data'!$B426,'Saturation Data'!$C:$C,0))*INDEX('UEC Data'!P:P,MATCH('Intensity Data'!$B426,'UEC Data'!$C:$C,0))</f>
        <v>2.0014407489942935E-2</v>
      </c>
      <c r="P426" s="7">
        <f>INDEX('Saturation Data'!Q:Q,MATCH('Intensity Data'!$B426,'Saturation Data'!$C:$C,0))*INDEX('UEC Data'!Q:Q,MATCH('Intensity Data'!$B426,'UEC Data'!$C:$C,0))</f>
        <v>3.990962547375485E-3</v>
      </c>
      <c r="Q426" s="7">
        <f>INDEX('Saturation Data'!R:R,MATCH('Intensity Data'!$B426,'Saturation Data'!$C:$C,0))*INDEX('UEC Data'!R:R,MATCH('Intensity Data'!$B426,'UEC Data'!$C:$C,0))</f>
        <v>3.8082042924893707E-2</v>
      </c>
      <c r="R426" s="7">
        <f>INDEX('Saturation Data'!S:S,MATCH('Intensity Data'!$B426,'Saturation Data'!$C:$C,0))*INDEX('UEC Data'!S:S,MATCH('Intensity Data'!$B426,'UEC Data'!$C:$C,0))</f>
        <v>1.9928645621352149E-2</v>
      </c>
      <c r="S426" s="7">
        <f>INDEX('Saturation Data'!T:T,MATCH('Intensity Data'!$B426,'Saturation Data'!$C:$C,0))*INDEX('UEC Data'!T:T,MATCH('Intensity Data'!$B426,'UEC Data'!$C:$C,0))</f>
        <v>1.9928645621352149E-2</v>
      </c>
      <c r="T426" s="7">
        <f>INDEX('Saturation Data'!U:U,MATCH('Intensity Data'!$B426,'Saturation Data'!$C:$C,0))*INDEX('UEC Data'!U:U,MATCH('Intensity Data'!$B426,'UEC Data'!$C:$C,0))</f>
        <v>0.10945423176127128</v>
      </c>
      <c r="U426" s="7">
        <f>INDEX('Saturation Data'!V:V,MATCH('Intensity Data'!$B426,'Saturation Data'!$C:$C,0))*INDEX('UEC Data'!V:V,MATCH('Intensity Data'!$B426,'UEC Data'!$C:$C,0))</f>
        <v>9.2876428298923994E-2</v>
      </c>
      <c r="V426" t="str">
        <f t="shared" si="76"/>
        <v>Exterior Lighting</v>
      </c>
    </row>
    <row r="427" spans="1:22" x14ac:dyDescent="0.2">
      <c r="A427" t="str">
        <f t="shared" si="74"/>
        <v/>
      </c>
      <c r="B427" t="str">
        <f t="shared" si="75"/>
        <v>CA2019 CPAExterior Lighting_Area Lighting</v>
      </c>
      <c r="C427" t="s">
        <v>118</v>
      </c>
      <c r="D427" t="s">
        <v>120</v>
      </c>
      <c r="E427" s="4" t="s">
        <v>86</v>
      </c>
      <c r="F427" s="4" t="s">
        <v>23</v>
      </c>
      <c r="G427" s="4" t="s">
        <v>24</v>
      </c>
      <c r="H427" s="7">
        <f>INDEX('Saturation Data'!I:I,MATCH('Intensity Data'!$B427,'Saturation Data'!$C:$C,0))*INDEX('UEC Data'!I:I,MATCH('Intensity Data'!$B427,'UEC Data'!$C:$C,0))</f>
        <v>1.2776745024992495</v>
      </c>
      <c r="I427" s="7">
        <f>INDEX('Saturation Data'!J:J,MATCH('Intensity Data'!$B427,'Saturation Data'!$C:$C,0))*INDEX('UEC Data'!J:J,MATCH('Intensity Data'!$B427,'UEC Data'!$C:$C,0))</f>
        <v>1.5773307041073741</v>
      </c>
      <c r="J427" s="7">
        <f>INDEX('Saturation Data'!K:K,MATCH('Intensity Data'!$B427,'Saturation Data'!$C:$C,0))*INDEX('UEC Data'!K:K,MATCH('Intensity Data'!$B427,'UEC Data'!$C:$C,0))</f>
        <v>0.84447642280672996</v>
      </c>
      <c r="K427" s="7">
        <f>INDEX('Saturation Data'!L:L,MATCH('Intensity Data'!$B427,'Saturation Data'!$C:$C,0))*INDEX('UEC Data'!L:L,MATCH('Intensity Data'!$B427,'UEC Data'!$C:$C,0))</f>
        <v>0.84447642280672996</v>
      </c>
      <c r="L427" s="7">
        <f>INDEX('Saturation Data'!M:M,MATCH('Intensity Data'!$B427,'Saturation Data'!$C:$C,0))*INDEX('UEC Data'!M:M,MATCH('Intensity Data'!$B427,'UEC Data'!$C:$C,0))</f>
        <v>2.1410175142692172</v>
      </c>
      <c r="M427" s="7">
        <f>INDEX('Saturation Data'!N:N,MATCH('Intensity Data'!$B427,'Saturation Data'!$C:$C,0))*INDEX('UEC Data'!N:N,MATCH('Intensity Data'!$B427,'UEC Data'!$C:$C,0))</f>
        <v>1.7833920471292941</v>
      </c>
      <c r="N427" s="7">
        <f>INDEX('Saturation Data'!O:O,MATCH('Intensity Data'!$B427,'Saturation Data'!$C:$C,0))*INDEX('UEC Data'!O:O,MATCH('Intensity Data'!$B427,'UEC Data'!$C:$C,0))</f>
        <v>0.66430062146194035</v>
      </c>
      <c r="O427" s="7">
        <f>INDEX('Saturation Data'!P:P,MATCH('Intensity Data'!$B427,'Saturation Data'!$C:$C,0))*INDEX('UEC Data'!P:P,MATCH('Intensity Data'!$B427,'UEC Data'!$C:$C,0))</f>
        <v>0.28734694198828503</v>
      </c>
      <c r="P427" s="7">
        <f>INDEX('Saturation Data'!Q:Q,MATCH('Intensity Data'!$B427,'Saturation Data'!$C:$C,0))*INDEX('UEC Data'!Q:Q,MATCH('Intensity Data'!$B427,'UEC Data'!$C:$C,0))</f>
        <v>0.12004484213925479</v>
      </c>
      <c r="Q427" s="7">
        <f>INDEX('Saturation Data'!R:R,MATCH('Intensity Data'!$B427,'Saturation Data'!$C:$C,0))*INDEX('UEC Data'!R:R,MATCH('Intensity Data'!$B427,'UEC Data'!$C:$C,0))</f>
        <v>1.7301616523403083</v>
      </c>
      <c r="R427" s="7">
        <f>INDEX('Saturation Data'!S:S,MATCH('Intensity Data'!$B427,'Saturation Data'!$C:$C,0))*INDEX('UEC Data'!S:S,MATCH('Intensity Data'!$B427,'UEC Data'!$C:$C,0))</f>
        <v>0.37757329938433987</v>
      </c>
      <c r="S427" s="7">
        <f>INDEX('Saturation Data'!T:T,MATCH('Intensity Data'!$B427,'Saturation Data'!$C:$C,0))*INDEX('UEC Data'!T:T,MATCH('Intensity Data'!$B427,'UEC Data'!$C:$C,0))</f>
        <v>0.37757329938433987</v>
      </c>
      <c r="T427" s="7">
        <f>INDEX('Saturation Data'!U:U,MATCH('Intensity Data'!$B427,'Saturation Data'!$C:$C,0))*INDEX('UEC Data'!U:U,MATCH('Intensity Data'!$B427,'UEC Data'!$C:$C,0))</f>
        <v>1.1168155767710217</v>
      </c>
      <c r="U427" s="7">
        <f>INDEX('Saturation Data'!V:V,MATCH('Intensity Data'!$B427,'Saturation Data'!$C:$C,0))*INDEX('UEC Data'!V:V,MATCH('Intensity Data'!$B427,'UEC Data'!$C:$C,0))</f>
        <v>0.63826748610116635</v>
      </c>
      <c r="V427" t="str">
        <f t="shared" si="76"/>
        <v>Exterior Lighting</v>
      </c>
    </row>
    <row r="428" spans="1:22" x14ac:dyDescent="0.2">
      <c r="A428" t="str">
        <f t="shared" si="74"/>
        <v/>
      </c>
      <c r="B428" t="str">
        <f t="shared" si="75"/>
        <v>CA2019 CPAExterior Lighting_Linear Lighting</v>
      </c>
      <c r="C428" t="s">
        <v>118</v>
      </c>
      <c r="D428" t="s">
        <v>120</v>
      </c>
      <c r="E428" s="4" t="s">
        <v>87</v>
      </c>
      <c r="F428" s="4" t="s">
        <v>23</v>
      </c>
      <c r="G428" s="4" t="s">
        <v>22</v>
      </c>
      <c r="H428" s="7">
        <f>INDEX('Saturation Data'!I:I,MATCH('Intensity Data'!$B428,'Saturation Data'!$C:$C,0))*INDEX('UEC Data'!I:I,MATCH('Intensity Data'!$B428,'UEC Data'!$C:$C,0))</f>
        <v>0.17998060318671685</v>
      </c>
      <c r="I428" s="7">
        <f>INDEX('Saturation Data'!J:J,MATCH('Intensity Data'!$B428,'Saturation Data'!$C:$C,0))*INDEX('UEC Data'!J:J,MATCH('Intensity Data'!$B428,'UEC Data'!$C:$C,0))</f>
        <v>7.2716734974156386E-2</v>
      </c>
      <c r="J428" s="7">
        <f>INDEX('Saturation Data'!K:K,MATCH('Intensity Data'!$B428,'Saturation Data'!$C:$C,0))*INDEX('UEC Data'!K:K,MATCH('Intensity Data'!$B428,'UEC Data'!$C:$C,0))</f>
        <v>7.9875366371784634E-2</v>
      </c>
      <c r="K428" s="7">
        <f>INDEX('Saturation Data'!L:L,MATCH('Intensity Data'!$B428,'Saturation Data'!$C:$C,0))*INDEX('UEC Data'!L:L,MATCH('Intensity Data'!$B428,'UEC Data'!$C:$C,0))</f>
        <v>7.9875366371784634E-2</v>
      </c>
      <c r="L428" s="7">
        <f>INDEX('Saturation Data'!M:M,MATCH('Intensity Data'!$B428,'Saturation Data'!$C:$C,0))*INDEX('UEC Data'!M:M,MATCH('Intensity Data'!$B428,'UEC Data'!$C:$C,0))</f>
        <v>0.40359773533941284</v>
      </c>
      <c r="M428" s="7">
        <f>INDEX('Saturation Data'!N:N,MATCH('Intensity Data'!$B428,'Saturation Data'!$C:$C,0))*INDEX('UEC Data'!N:N,MATCH('Intensity Data'!$B428,'UEC Data'!$C:$C,0))</f>
        <v>0.3815598518016472</v>
      </c>
      <c r="N428" s="7">
        <f>INDEX('Saturation Data'!O:O,MATCH('Intensity Data'!$B428,'Saturation Data'!$C:$C,0))*INDEX('UEC Data'!O:O,MATCH('Intensity Data'!$B428,'UEC Data'!$C:$C,0))</f>
        <v>8.1899905131840825E-2</v>
      </c>
      <c r="O428" s="7">
        <f>INDEX('Saturation Data'!P:P,MATCH('Intensity Data'!$B428,'Saturation Data'!$C:$C,0))*INDEX('UEC Data'!P:P,MATCH('Intensity Data'!$B428,'UEC Data'!$C:$C,0))</f>
        <v>0.74928674288024677</v>
      </c>
      <c r="P428" s="7">
        <f>INDEX('Saturation Data'!Q:Q,MATCH('Intensity Data'!$B428,'Saturation Data'!$C:$C,0))*INDEX('UEC Data'!Q:Q,MATCH('Intensity Data'!$B428,'UEC Data'!$C:$C,0))</f>
        <v>0.6570892244201626</v>
      </c>
      <c r="Q428" s="7">
        <f>INDEX('Saturation Data'!R:R,MATCH('Intensity Data'!$B428,'Saturation Data'!$C:$C,0))*INDEX('UEC Data'!R:R,MATCH('Intensity Data'!$B428,'UEC Data'!$C:$C,0))</f>
        <v>2.5582070828392617E-2</v>
      </c>
      <c r="R428" s="7">
        <f>INDEX('Saturation Data'!S:S,MATCH('Intensity Data'!$B428,'Saturation Data'!$C:$C,0))*INDEX('UEC Data'!S:S,MATCH('Intensity Data'!$B428,'UEC Data'!$C:$C,0))</f>
        <v>7.7353172351847979E-2</v>
      </c>
      <c r="S428" s="7">
        <f>INDEX('Saturation Data'!T:T,MATCH('Intensity Data'!$B428,'Saturation Data'!$C:$C,0))*INDEX('UEC Data'!T:T,MATCH('Intensity Data'!$B428,'UEC Data'!$C:$C,0))</f>
        <v>7.7353172351847979E-2</v>
      </c>
      <c r="T428" s="7">
        <f>INDEX('Saturation Data'!U:U,MATCH('Intensity Data'!$B428,'Saturation Data'!$C:$C,0))*INDEX('UEC Data'!U:U,MATCH('Intensity Data'!$B428,'UEC Data'!$C:$C,0))</f>
        <v>0.24079761846153852</v>
      </c>
      <c r="U428" s="7">
        <f>INDEX('Saturation Data'!V:V,MATCH('Intensity Data'!$B428,'Saturation Data'!$C:$C,0))*INDEX('UEC Data'!V:V,MATCH('Intensity Data'!$B428,'UEC Data'!$C:$C,0))</f>
        <v>5.901349395031337E-2</v>
      </c>
      <c r="V428" t="str">
        <f t="shared" si="76"/>
        <v>Exterior Lighting</v>
      </c>
    </row>
    <row r="429" spans="1:22" x14ac:dyDescent="0.2">
      <c r="A429" t="str">
        <f t="shared" si="74"/>
        <v/>
      </c>
      <c r="B429" t="str">
        <f t="shared" si="75"/>
        <v>CA2019 CPARefrigeration _Walk-in Refrigerator/Freezer</v>
      </c>
      <c r="C429" t="s">
        <v>118</v>
      </c>
      <c r="D429" t="s">
        <v>120</v>
      </c>
      <c r="E429" s="4" t="s">
        <v>88</v>
      </c>
      <c r="F429" s="4" t="s">
        <v>25</v>
      </c>
      <c r="G429" s="4" t="s">
        <v>26</v>
      </c>
      <c r="H429" s="7">
        <f>INDEX('Saturation Data'!I:I,MATCH('Intensity Data'!$B429,'Saturation Data'!$C:$C,0))*INDEX('UEC Data'!I:I,MATCH('Intensity Data'!$B429,'UEC Data'!$C:$C,0))</f>
        <v>2.8406559531837712E-3</v>
      </c>
      <c r="I429" s="7">
        <f>INDEX('Saturation Data'!J:J,MATCH('Intensity Data'!$B429,'Saturation Data'!$C:$C,0))*INDEX('UEC Data'!J:J,MATCH('Intensity Data'!$B429,'UEC Data'!$C:$C,0))</f>
        <v>0</v>
      </c>
      <c r="J429" s="7">
        <f>INDEX('Saturation Data'!K:K,MATCH('Intensity Data'!$B429,'Saturation Data'!$C:$C,0))*INDEX('UEC Data'!K:K,MATCH('Intensity Data'!$B429,'UEC Data'!$C:$C,0))</f>
        <v>6.8753508826245677E-3</v>
      </c>
      <c r="K429" s="7">
        <f>INDEX('Saturation Data'!L:L,MATCH('Intensity Data'!$B429,'Saturation Data'!$C:$C,0))*INDEX('UEC Data'!L:L,MATCH('Intensity Data'!$B429,'UEC Data'!$C:$C,0))</f>
        <v>0</v>
      </c>
      <c r="L429" s="7">
        <f>INDEX('Saturation Data'!M:M,MATCH('Intensity Data'!$B429,'Saturation Data'!$C:$C,0))*INDEX('UEC Data'!M:M,MATCH('Intensity Data'!$B429,'UEC Data'!$C:$C,0))</f>
        <v>4.8763717167635958</v>
      </c>
      <c r="M429" s="7">
        <f>INDEX('Saturation Data'!N:N,MATCH('Intensity Data'!$B429,'Saturation Data'!$C:$C,0))*INDEX('UEC Data'!N:N,MATCH('Intensity Data'!$B429,'UEC Data'!$C:$C,0))</f>
        <v>0.86017745456582306</v>
      </c>
      <c r="N429" s="7">
        <f>INDEX('Saturation Data'!O:O,MATCH('Intensity Data'!$B429,'Saturation Data'!$C:$C,0))*INDEX('UEC Data'!O:O,MATCH('Intensity Data'!$B429,'UEC Data'!$C:$C,0))</f>
        <v>9.0658289370457876E-2</v>
      </c>
      <c r="O429" s="7">
        <f>INDEX('Saturation Data'!P:P,MATCH('Intensity Data'!$B429,'Saturation Data'!$C:$C,0))*INDEX('UEC Data'!P:P,MATCH('Intensity Data'!$B429,'UEC Data'!$C:$C,0))</f>
        <v>1.2512801482661857E-2</v>
      </c>
      <c r="P429" s="7">
        <f>INDEX('Saturation Data'!Q:Q,MATCH('Intensity Data'!$B429,'Saturation Data'!$C:$C,0))*INDEX('UEC Data'!Q:Q,MATCH('Intensity Data'!$B429,'UEC Data'!$C:$C,0))</f>
        <v>3.1794344416262867E-2</v>
      </c>
      <c r="Q429" s="7">
        <f>INDEX('Saturation Data'!R:R,MATCH('Intensity Data'!$B429,'Saturation Data'!$C:$C,0))*INDEX('UEC Data'!R:R,MATCH('Intensity Data'!$B429,'UEC Data'!$C:$C,0))</f>
        <v>1.1810601294502201E-2</v>
      </c>
      <c r="R429" s="7">
        <f>INDEX('Saturation Data'!S:S,MATCH('Intensity Data'!$B429,'Saturation Data'!$C:$C,0))*INDEX('UEC Data'!S:S,MATCH('Intensity Data'!$B429,'UEC Data'!$C:$C,0))</f>
        <v>5.4293726414461913E-3</v>
      </c>
      <c r="S429" s="7">
        <f>INDEX('Saturation Data'!T:T,MATCH('Intensity Data'!$B429,'Saturation Data'!$C:$C,0))*INDEX('UEC Data'!T:T,MATCH('Intensity Data'!$B429,'UEC Data'!$C:$C,0))</f>
        <v>14.243039550895416</v>
      </c>
      <c r="T429" s="7">
        <f>INDEX('Saturation Data'!U:U,MATCH('Intensity Data'!$B429,'Saturation Data'!$C:$C,0))*INDEX('UEC Data'!U:U,MATCH('Intensity Data'!$B429,'UEC Data'!$C:$C,0))</f>
        <v>2.1027513664940317E-3</v>
      </c>
      <c r="U429" s="7">
        <f>INDEX('Saturation Data'!V:V,MATCH('Intensity Data'!$B429,'Saturation Data'!$C:$C,0))*INDEX('UEC Data'!V:V,MATCH('Intensity Data'!$B429,'UEC Data'!$C:$C,0))</f>
        <v>5.9499872932997168E-2</v>
      </c>
      <c r="V429" t="str">
        <f t="shared" si="76"/>
        <v xml:space="preserve">Refrigeration </v>
      </c>
    </row>
    <row r="430" spans="1:22" x14ac:dyDescent="0.2">
      <c r="A430" t="str">
        <f t="shared" si="74"/>
        <v/>
      </c>
      <c r="B430" t="str">
        <f t="shared" si="75"/>
        <v>CA2019 CPARefrigeration _Reach-in Refrigerator/Freezer</v>
      </c>
      <c r="C430" t="s">
        <v>118</v>
      </c>
      <c r="D430" t="s">
        <v>120</v>
      </c>
      <c r="E430" s="4" t="s">
        <v>89</v>
      </c>
      <c r="F430" s="4" t="s">
        <v>25</v>
      </c>
      <c r="G430" s="4" t="s">
        <v>27</v>
      </c>
      <c r="H430" s="7">
        <f>INDEX('Saturation Data'!I:I,MATCH('Intensity Data'!$B430,'Saturation Data'!$C:$C,0))*INDEX('UEC Data'!I:I,MATCH('Intensity Data'!$B430,'UEC Data'!$C:$C,0))</f>
        <v>4.4628261477079913E-3</v>
      </c>
      <c r="I430" s="7">
        <f>INDEX('Saturation Data'!J:J,MATCH('Intensity Data'!$B430,'Saturation Data'!$C:$C,0))*INDEX('UEC Data'!J:J,MATCH('Intensity Data'!$B430,'UEC Data'!$C:$C,0))</f>
        <v>1.3047838630547814E-2</v>
      </c>
      <c r="J430" s="7">
        <f>INDEX('Saturation Data'!K:K,MATCH('Intensity Data'!$B430,'Saturation Data'!$C:$C,0))*INDEX('UEC Data'!K:K,MATCH('Intensity Data'!$B430,'UEC Data'!$C:$C,0))</f>
        <v>1.0801552950914195E-2</v>
      </c>
      <c r="K430" s="7">
        <f>INDEX('Saturation Data'!L:L,MATCH('Intensity Data'!$B430,'Saturation Data'!$C:$C,0))*INDEX('UEC Data'!L:L,MATCH('Intensity Data'!$B430,'UEC Data'!$C:$C,0))</f>
        <v>2.4808982105562517E-3</v>
      </c>
      <c r="L430" s="7">
        <f>INDEX('Saturation Data'!M:M,MATCH('Intensity Data'!$B430,'Saturation Data'!$C:$C,0))*INDEX('UEC Data'!M:M,MATCH('Intensity Data'!$B430,'UEC Data'!$C:$C,0))</f>
        <v>0.20705532846635979</v>
      </c>
      <c r="M430" s="7">
        <f>INDEX('Saturation Data'!N:N,MATCH('Intensity Data'!$B430,'Saturation Data'!$C:$C,0))*INDEX('UEC Data'!N:N,MATCH('Intensity Data'!$B430,'UEC Data'!$C:$C,0))</f>
        <v>0.28632825406588713</v>
      </c>
      <c r="N430" s="7">
        <f>INDEX('Saturation Data'!O:O,MATCH('Intensity Data'!$B430,'Saturation Data'!$C:$C,0))*INDEX('UEC Data'!O:O,MATCH('Intensity Data'!$B430,'UEC Data'!$C:$C,0))</f>
        <v>3.0828818171235305E-2</v>
      </c>
      <c r="O430" s="7">
        <f>INDEX('Saturation Data'!P:P,MATCH('Intensity Data'!$B430,'Saturation Data'!$C:$C,0))*INDEX('UEC Data'!P:P,MATCH('Intensity Data'!$B430,'UEC Data'!$C:$C,0))</f>
        <v>9.7552449942495002E-3</v>
      </c>
      <c r="P430" s="7">
        <f>INDEX('Saturation Data'!Q:Q,MATCH('Intensity Data'!$B430,'Saturation Data'!$C:$C,0))*INDEX('UEC Data'!Q:Q,MATCH('Intensity Data'!$B430,'UEC Data'!$C:$C,0))</f>
        <v>2.4787544151640452E-2</v>
      </c>
      <c r="Q430" s="7">
        <f>INDEX('Saturation Data'!R:R,MATCH('Intensity Data'!$B430,'Saturation Data'!$C:$C,0))*INDEX('UEC Data'!R:R,MATCH('Intensity Data'!$B430,'UEC Data'!$C:$C,0))</f>
        <v>1.6787949211678154E-2</v>
      </c>
      <c r="R430" s="7">
        <f>INDEX('Saturation Data'!S:S,MATCH('Intensity Data'!$B430,'Saturation Data'!$C:$C,0))*INDEX('UEC Data'!S:S,MATCH('Intensity Data'!$B430,'UEC Data'!$C:$C,0))</f>
        <v>2.2177588955509513E-3</v>
      </c>
      <c r="S430" s="7">
        <f>INDEX('Saturation Data'!T:T,MATCH('Intensity Data'!$B430,'Saturation Data'!$C:$C,0))*INDEX('UEC Data'!T:T,MATCH('Intensity Data'!$B430,'UEC Data'!$C:$C,0))</f>
        <v>1.3943976033186953E-2</v>
      </c>
      <c r="T430" s="7">
        <f>INDEX('Saturation Data'!U:U,MATCH('Intensity Data'!$B430,'Saturation Data'!$C:$C,0))*INDEX('UEC Data'!U:U,MATCH('Intensity Data'!$B430,'UEC Data'!$C:$C,0))</f>
        <v>3.303537610741127E-3</v>
      </c>
      <c r="U430" s="7">
        <f>INDEX('Saturation Data'!V:V,MATCH('Intensity Data'!$B430,'Saturation Data'!$C:$C,0))*INDEX('UEC Data'!V:V,MATCH('Intensity Data'!$B430,'UEC Data'!$C:$C,0))</f>
        <v>1.5579593415919279E-2</v>
      </c>
      <c r="V430" t="str">
        <f t="shared" si="76"/>
        <v xml:space="preserve">Refrigeration </v>
      </c>
    </row>
    <row r="431" spans="1:22" x14ac:dyDescent="0.2">
      <c r="A431" t="str">
        <f t="shared" si="74"/>
        <v/>
      </c>
      <c r="B431" t="str">
        <f t="shared" si="75"/>
        <v>CA2019 CPARefrigeration _Glass Door Display</v>
      </c>
      <c r="C431" t="s">
        <v>118</v>
      </c>
      <c r="D431" t="s">
        <v>120</v>
      </c>
      <c r="E431" s="4" t="s">
        <v>90</v>
      </c>
      <c r="F431" s="4" t="s">
        <v>25</v>
      </c>
      <c r="G431" s="4" t="s">
        <v>28</v>
      </c>
      <c r="H431" s="7">
        <f>INDEX('Saturation Data'!I:I,MATCH('Intensity Data'!$B431,'Saturation Data'!$C:$C,0))*INDEX('UEC Data'!I:I,MATCH('Intensity Data'!$B431,'UEC Data'!$C:$C,0))</f>
        <v>2.5322344002765684E-2</v>
      </c>
      <c r="I431" s="7">
        <f>INDEX('Saturation Data'!J:J,MATCH('Intensity Data'!$B431,'Saturation Data'!$C:$C,0))*INDEX('UEC Data'!J:J,MATCH('Intensity Data'!$B431,'UEC Data'!$C:$C,0))</f>
        <v>0</v>
      </c>
      <c r="J431" s="7">
        <f>INDEX('Saturation Data'!K:K,MATCH('Intensity Data'!$B431,'Saturation Data'!$C:$C,0))*INDEX('UEC Data'!K:K,MATCH('Intensity Data'!$B431,'UEC Data'!$C:$C,0))</f>
        <v>6.4693586781011073E-2</v>
      </c>
      <c r="K431" s="7">
        <f>INDEX('Saturation Data'!L:L,MATCH('Intensity Data'!$B431,'Saturation Data'!$C:$C,0))*INDEX('UEC Data'!L:L,MATCH('Intensity Data'!$B431,'UEC Data'!$C:$C,0))</f>
        <v>2.54618500557089E-3</v>
      </c>
      <c r="L431" s="7">
        <f>INDEX('Saturation Data'!M:M,MATCH('Intensity Data'!$B431,'Saturation Data'!$C:$C,0))*INDEX('UEC Data'!M:M,MATCH('Intensity Data'!$B431,'UEC Data'!$C:$C,0))</f>
        <v>7.8930113934168725E-2</v>
      </c>
      <c r="M431" s="7">
        <f>INDEX('Saturation Data'!N:N,MATCH('Intensity Data'!$B431,'Saturation Data'!$C:$C,0))*INDEX('UEC Data'!N:N,MATCH('Intensity Data'!$B431,'UEC Data'!$C:$C,0))</f>
        <v>3.3576895803013693</v>
      </c>
      <c r="N431" s="7">
        <f>INDEX('Saturation Data'!O:O,MATCH('Intensity Data'!$B431,'Saturation Data'!$C:$C,0))*INDEX('UEC Data'!O:O,MATCH('Intensity Data'!$B431,'UEC Data'!$C:$C,0))</f>
        <v>5.7205305970793256E-2</v>
      </c>
      <c r="O431" s="7">
        <f>INDEX('Saturation Data'!P:P,MATCH('Intensity Data'!$B431,'Saturation Data'!$C:$C,0))*INDEX('UEC Data'!P:P,MATCH('Intensity Data'!$B431,'UEC Data'!$C:$C,0))</f>
        <v>9.966453049747007E-3</v>
      </c>
      <c r="P431" s="7">
        <f>INDEX('Saturation Data'!Q:Q,MATCH('Intensity Data'!$B431,'Saturation Data'!$C:$C,0))*INDEX('UEC Data'!Q:Q,MATCH('Intensity Data'!$B431,'UEC Data'!$C:$C,0))</f>
        <v>2.5324212272626923E-2</v>
      </c>
      <c r="Q431" s="7">
        <f>INDEX('Saturation Data'!R:R,MATCH('Intensity Data'!$B431,'Saturation Data'!$C:$C,0))*INDEX('UEC Data'!R:R,MATCH('Intensity Data'!$B431,'UEC Data'!$C:$C,0))</f>
        <v>5.3412185781365494E-2</v>
      </c>
      <c r="R431" s="7">
        <f>INDEX('Saturation Data'!S:S,MATCH('Intensity Data'!$B431,'Saturation Data'!$C:$C,0))*INDEX('UEC Data'!S:S,MATCH('Intensity Data'!$B431,'UEC Data'!$C:$C,0))</f>
        <v>1.1494410907335786E-2</v>
      </c>
      <c r="S431" s="7">
        <f>INDEX('Saturation Data'!T:T,MATCH('Intensity Data'!$B431,'Saturation Data'!$C:$C,0))*INDEX('UEC Data'!T:T,MATCH('Intensity Data'!$B431,'UEC Data'!$C:$C,0))</f>
        <v>7.2270159993057123E-2</v>
      </c>
      <c r="T431" s="7">
        <f>INDEX('Saturation Data'!U:U,MATCH('Intensity Data'!$B431,'Saturation Data'!$C:$C,0))*INDEX('UEC Data'!U:U,MATCH('Intensity Data'!$B431,'UEC Data'!$C:$C,0))</f>
        <v>1.2351008097300942E-3</v>
      </c>
      <c r="U431" s="7">
        <f>INDEX('Saturation Data'!V:V,MATCH('Intensity Data'!$B431,'Saturation Data'!$C:$C,0))*INDEX('UEC Data'!V:V,MATCH('Intensity Data'!$B431,'UEC Data'!$C:$C,0))</f>
        <v>4.5684522046680592E-3</v>
      </c>
      <c r="V431" t="str">
        <f t="shared" si="76"/>
        <v xml:space="preserve">Refrigeration </v>
      </c>
    </row>
    <row r="432" spans="1:22" x14ac:dyDescent="0.2">
      <c r="A432" t="str">
        <f t="shared" si="74"/>
        <v/>
      </c>
      <c r="B432" t="str">
        <f t="shared" si="75"/>
        <v>CA2019 CPARefrigeration _Open Display Case</v>
      </c>
      <c r="C432" t="s">
        <v>118</v>
      </c>
      <c r="D432" t="s">
        <v>120</v>
      </c>
      <c r="E432" s="4" t="s">
        <v>91</v>
      </c>
      <c r="F432" s="4" t="s">
        <v>25</v>
      </c>
      <c r="G432" s="4" t="s">
        <v>29</v>
      </c>
      <c r="H432" s="7">
        <f>INDEX('Saturation Data'!I:I,MATCH('Intensity Data'!$B432,'Saturation Data'!$C:$C,0))*INDEX('UEC Data'!I:I,MATCH('Intensity Data'!$B432,'UEC Data'!$C:$C,0))</f>
        <v>0.15009657084921391</v>
      </c>
      <c r="I432" s="7">
        <f>INDEX('Saturation Data'!J:J,MATCH('Intensity Data'!$B432,'Saturation Data'!$C:$C,0))*INDEX('UEC Data'!J:J,MATCH('Intensity Data'!$B432,'UEC Data'!$C:$C,0))</f>
        <v>0</v>
      </c>
      <c r="J432" s="7">
        <f>INDEX('Saturation Data'!K:K,MATCH('Intensity Data'!$B432,'Saturation Data'!$C:$C,0))*INDEX('UEC Data'!K:K,MATCH('Intensity Data'!$B432,'UEC Data'!$C:$C,0))</f>
        <v>0.38346708861964951</v>
      </c>
      <c r="K432" s="7">
        <f>INDEX('Saturation Data'!L:L,MATCH('Intensity Data'!$B432,'Saturation Data'!$C:$C,0))*INDEX('UEC Data'!L:L,MATCH('Intensity Data'!$B432,'UEC Data'!$C:$C,0))</f>
        <v>1.5092348403533911E-2</v>
      </c>
      <c r="L432" s="7">
        <f>INDEX('Saturation Data'!M:M,MATCH('Intensity Data'!$B432,'Saturation Data'!$C:$C,0))*INDEX('UEC Data'!M:M,MATCH('Intensity Data'!$B432,'UEC Data'!$C:$C,0))</f>
        <v>0.46785319072209702</v>
      </c>
      <c r="M432" s="7">
        <f>INDEX('Saturation Data'!N:N,MATCH('Intensity Data'!$B432,'Saturation Data'!$C:$C,0))*INDEX('UEC Data'!N:N,MATCH('Intensity Data'!$B432,'UEC Data'!$C:$C,0))</f>
        <v>19.902489750724808</v>
      </c>
      <c r="N432" s="7">
        <f>INDEX('Saturation Data'!O:O,MATCH('Intensity Data'!$B432,'Saturation Data'!$C:$C,0))*INDEX('UEC Data'!O:O,MATCH('Intensity Data'!$B432,'UEC Data'!$C:$C,0))</f>
        <v>0.33908078413508397</v>
      </c>
      <c r="O432" s="7">
        <f>INDEX('Saturation Data'!P:P,MATCH('Intensity Data'!$B432,'Saturation Data'!$C:$C,0))*INDEX('UEC Data'!P:P,MATCH('Intensity Data'!$B432,'UEC Data'!$C:$C,0))</f>
        <v>5.9075511577179884E-2</v>
      </c>
      <c r="P432" s="7">
        <f>INDEX('Saturation Data'!Q:Q,MATCH('Intensity Data'!$B432,'Saturation Data'!$C:$C,0))*INDEX('UEC Data'!Q:Q,MATCH('Intensity Data'!$B432,'UEC Data'!$C:$C,0))</f>
        <v>0.15010764489905554</v>
      </c>
      <c r="Q432" s="7">
        <f>INDEX('Saturation Data'!R:R,MATCH('Intensity Data'!$B432,'Saturation Data'!$C:$C,0))*INDEX('UEC Data'!R:R,MATCH('Intensity Data'!$B432,'UEC Data'!$C:$C,0))</f>
        <v>0.31659730736098107</v>
      </c>
      <c r="R432" s="7">
        <f>INDEX('Saturation Data'!S:S,MATCH('Intensity Data'!$B432,'Saturation Data'!$C:$C,0))*INDEX('UEC Data'!S:S,MATCH('Intensity Data'!$B432,'UEC Data'!$C:$C,0))</f>
        <v>6.813238383202086E-2</v>
      </c>
      <c r="S432" s="7">
        <f>INDEX('Saturation Data'!T:T,MATCH('Intensity Data'!$B432,'Saturation Data'!$C:$C,0))*INDEX('UEC Data'!T:T,MATCH('Intensity Data'!$B432,'UEC Data'!$C:$C,0))</f>
        <v>0.42837674065628245</v>
      </c>
      <c r="T432" s="7">
        <f>INDEX('Saturation Data'!U:U,MATCH('Intensity Data'!$B432,'Saturation Data'!$C:$C,0))*INDEX('UEC Data'!U:U,MATCH('Intensity Data'!$B432,'UEC Data'!$C:$C,0))</f>
        <v>7.3209808765463038E-3</v>
      </c>
      <c r="U432" s="7">
        <f>INDEX('Saturation Data'!V:V,MATCH('Intensity Data'!$B432,'Saturation Data'!$C:$C,0))*INDEX('UEC Data'!V:V,MATCH('Intensity Data'!$B432,'UEC Data'!$C:$C,0))</f>
        <v>2.7079207593669621E-2</v>
      </c>
      <c r="V432" t="str">
        <f t="shared" si="76"/>
        <v xml:space="preserve">Refrigeration </v>
      </c>
    </row>
    <row r="433" spans="1:22" x14ac:dyDescent="0.2">
      <c r="A433" t="str">
        <f t="shared" si="74"/>
        <v/>
      </c>
      <c r="B433" t="str">
        <f t="shared" si="75"/>
        <v>CA2019 CPARefrigeration _Icemaker</v>
      </c>
      <c r="C433" t="s">
        <v>118</v>
      </c>
      <c r="D433" t="s">
        <v>120</v>
      </c>
      <c r="E433" s="4" t="s">
        <v>92</v>
      </c>
      <c r="F433" s="4" t="s">
        <v>25</v>
      </c>
      <c r="G433" s="4" t="s">
        <v>30</v>
      </c>
      <c r="H433" s="7">
        <f>INDEX('Saturation Data'!I:I,MATCH('Intensity Data'!$B433,'Saturation Data'!$C:$C,0))*INDEX('UEC Data'!I:I,MATCH('Intensity Data'!$B433,'UEC Data'!$C:$C,0))</f>
        <v>2.4060773516484651E-2</v>
      </c>
      <c r="I433" s="7">
        <f>INDEX('Saturation Data'!J:J,MATCH('Intensity Data'!$B433,'Saturation Data'!$C:$C,0))*INDEX('UEC Data'!J:J,MATCH('Intensity Data'!$B433,'UEC Data'!$C:$C,0))</f>
        <v>1.2752487755306737E-2</v>
      </c>
      <c r="J433" s="7">
        <f>INDEX('Saturation Data'!K:K,MATCH('Intensity Data'!$B433,'Saturation Data'!$C:$C,0))*INDEX('UEC Data'!K:K,MATCH('Intensity Data'!$B433,'UEC Data'!$C:$C,0))</f>
        <v>0.13592544289936279</v>
      </c>
      <c r="K433" s="7">
        <f>INDEX('Saturation Data'!L:L,MATCH('Intensity Data'!$B433,'Saturation Data'!$C:$C,0))*INDEX('UEC Data'!L:L,MATCH('Intensity Data'!$B433,'UEC Data'!$C:$C,0))</f>
        <v>7.9406709663788072E-3</v>
      </c>
      <c r="L433" s="7">
        <f>INDEX('Saturation Data'!M:M,MATCH('Intensity Data'!$B433,'Saturation Data'!$C:$C,0))*INDEX('UEC Data'!M:M,MATCH('Intensity Data'!$B433,'UEC Data'!$C:$C,0))</f>
        <v>2.4190927883656812</v>
      </c>
      <c r="M433" s="7">
        <f>INDEX('Saturation Data'!N:N,MATCH('Intensity Data'!$B433,'Saturation Data'!$C:$C,0))*INDEX('UEC Data'!N:N,MATCH('Intensity Data'!$B433,'UEC Data'!$C:$C,0))</f>
        <v>0.28657673269482759</v>
      </c>
      <c r="N433" s="7">
        <f>INDEX('Saturation Data'!O:O,MATCH('Intensity Data'!$B433,'Saturation Data'!$C:$C,0))*INDEX('UEC Data'!O:O,MATCH('Intensity Data'!$B433,'UEC Data'!$C:$C,0))</f>
        <v>0.18739871514944992</v>
      </c>
      <c r="O433" s="7">
        <f>INDEX('Saturation Data'!P:P,MATCH('Intensity Data'!$B433,'Saturation Data'!$C:$C,0))*INDEX('UEC Data'!P:P,MATCH('Intensity Data'!$B433,'UEC Data'!$C:$C,0))</f>
        <v>3.2649077990658401E-2</v>
      </c>
      <c r="P433" s="7">
        <f>INDEX('Saturation Data'!Q:Q,MATCH('Intensity Data'!$B433,'Saturation Data'!$C:$C,0))*INDEX('UEC Data'!Q:Q,MATCH('Intensity Data'!$B433,'UEC Data'!$C:$C,0))</f>
        <v>8.2959522050020912E-2</v>
      </c>
      <c r="Q433" s="7">
        <f>INDEX('Saturation Data'!R:R,MATCH('Intensity Data'!$B433,'Saturation Data'!$C:$C,0))*INDEX('UEC Data'!R:R,MATCH('Intensity Data'!$B433,'UEC Data'!$C:$C,0))</f>
        <v>8.7486421223426356E-2</v>
      </c>
      <c r="R433" s="7">
        <f>INDEX('Saturation Data'!S:S,MATCH('Intensity Data'!$B433,'Saturation Data'!$C:$C,0))*INDEX('UEC Data'!S:S,MATCH('Intensity Data'!$B433,'UEC Data'!$C:$C,0))</f>
        <v>1.8827255609246411E-2</v>
      </c>
      <c r="S433" s="7">
        <f>INDEX('Saturation Data'!T:T,MATCH('Intensity Data'!$B433,'Saturation Data'!$C:$C,0))*INDEX('UEC Data'!T:T,MATCH('Intensity Data'!$B433,'UEC Data'!$C:$C,0))</f>
        <v>1.0747495662012949</v>
      </c>
      <c r="T433" s="7">
        <f>INDEX('Saturation Data'!U:U,MATCH('Intensity Data'!$B433,'Saturation Data'!$C:$C,0))*INDEX('UEC Data'!U:U,MATCH('Intensity Data'!$B433,'UEC Data'!$C:$C,0))</f>
        <v>2.0230317878348314E-3</v>
      </c>
      <c r="U433" s="7">
        <f>INDEX('Saturation Data'!V:V,MATCH('Intensity Data'!$B433,'Saturation Data'!$C:$C,0))*INDEX('UEC Data'!V:V,MATCH('Intensity Data'!$B433,'UEC Data'!$C:$C,0))</f>
        <v>4.687282566383081E-2</v>
      </c>
      <c r="V433" t="str">
        <f t="shared" si="76"/>
        <v xml:space="preserve">Refrigeration </v>
      </c>
    </row>
    <row r="434" spans="1:22" x14ac:dyDescent="0.2">
      <c r="A434" t="str">
        <f t="shared" si="74"/>
        <v/>
      </c>
      <c r="B434" t="str">
        <f t="shared" si="75"/>
        <v>CA2019 CPARefrigeration _Vending Machine</v>
      </c>
      <c r="C434" t="s">
        <v>118</v>
      </c>
      <c r="D434" t="s">
        <v>120</v>
      </c>
      <c r="E434" s="4" t="s">
        <v>93</v>
      </c>
      <c r="F434" s="4" t="s">
        <v>25</v>
      </c>
      <c r="G434" s="4" t="s">
        <v>31</v>
      </c>
      <c r="H434" s="7">
        <f>INDEX('Saturation Data'!I:I,MATCH('Intensity Data'!$B434,'Saturation Data'!$C:$C,0))*INDEX('UEC Data'!I:I,MATCH('Intensity Data'!$B434,'UEC Data'!$C:$C,0))</f>
        <v>2.2599348950987457E-2</v>
      </c>
      <c r="I434" s="7">
        <f>INDEX('Saturation Data'!J:J,MATCH('Intensity Data'!$B434,'Saturation Data'!$C:$C,0))*INDEX('UEC Data'!J:J,MATCH('Intensity Data'!$B434,'UEC Data'!$C:$C,0))</f>
        <v>5.9889579314214474E-3</v>
      </c>
      <c r="J434" s="7">
        <f>INDEX('Saturation Data'!K:K,MATCH('Intensity Data'!$B434,'Saturation Data'!$C:$C,0))*INDEX('UEC Data'!K:K,MATCH('Intensity Data'!$B434,'UEC Data'!$C:$C,0))</f>
        <v>6.3834741499387643E-2</v>
      </c>
      <c r="K434" s="7">
        <f>INDEX('Saturation Data'!L:L,MATCH('Intensity Data'!$B434,'Saturation Data'!$C:$C,0))*INDEX('UEC Data'!L:L,MATCH('Intensity Data'!$B434,'UEC Data'!$C:$C,0))</f>
        <v>3.729181731236134E-3</v>
      </c>
      <c r="L434" s="7">
        <f>INDEX('Saturation Data'!M:M,MATCH('Intensity Data'!$B434,'Saturation Data'!$C:$C,0))*INDEX('UEC Data'!M:M,MATCH('Intensity Data'!$B434,'UEC Data'!$C:$C,0))</f>
        <v>1.1360798943483159</v>
      </c>
      <c r="M434" s="7">
        <f>INDEX('Saturation Data'!N:N,MATCH('Intensity Data'!$B434,'Saturation Data'!$C:$C,0))*INDEX('UEC Data'!N:N,MATCH('Intensity Data'!$B434,'UEC Data'!$C:$C,0))</f>
        <v>0.26917038136646299</v>
      </c>
      <c r="N434" s="7">
        <f>INDEX('Saturation Data'!O:O,MATCH('Intensity Data'!$B434,'Saturation Data'!$C:$C,0))*INDEX('UEC Data'!O:O,MATCH('Intensity Data'!$B434,'UEC Data'!$C:$C,0))</f>
        <v>8.800816303198962E-2</v>
      </c>
      <c r="O434" s="7">
        <f>INDEX('Saturation Data'!P:P,MATCH('Intensity Data'!$B434,'Saturation Data'!$C:$C,0))*INDEX('UEC Data'!P:P,MATCH('Intensity Data'!$B434,'UEC Data'!$C:$C,0))</f>
        <v>1.5333004691918475E-2</v>
      </c>
      <c r="P434" s="7">
        <f>INDEX('Saturation Data'!Q:Q,MATCH('Intensity Data'!$B434,'Saturation Data'!$C:$C,0))*INDEX('UEC Data'!Q:Q,MATCH('Intensity Data'!$B434,'UEC Data'!$C:$C,0))</f>
        <v>3.896032657327219E-2</v>
      </c>
      <c r="Q434" s="7">
        <f>INDEX('Saturation Data'!R:R,MATCH('Intensity Data'!$B434,'Saturation Data'!$C:$C,0))*INDEX('UEC Data'!R:R,MATCH('Intensity Data'!$B434,'UEC Data'!$C:$C,0))</f>
        <v>8.2172593509793071E-2</v>
      </c>
      <c r="R434" s="7">
        <f>INDEX('Saturation Data'!S:S,MATCH('Intensity Data'!$B434,'Saturation Data'!$C:$C,0))*INDEX('UEC Data'!S:S,MATCH('Intensity Data'!$B434,'UEC Data'!$C:$C,0))</f>
        <v>8.8418545441044504E-3</v>
      </c>
      <c r="S434" s="7">
        <f>INDEX('Saturation Data'!T:T,MATCH('Intensity Data'!$B434,'Saturation Data'!$C:$C,0))*INDEX('UEC Data'!T:T,MATCH('Intensity Data'!$B434,'UEC Data'!$C:$C,0))</f>
        <v>0.50473523772759621</v>
      </c>
      <c r="T434" s="7">
        <f>INDEX('Saturation Data'!U:U,MATCH('Intensity Data'!$B434,'Saturation Data'!$C:$C,0))*INDEX('UEC Data'!U:U,MATCH('Intensity Data'!$B434,'UEC Data'!$C:$C,0))</f>
        <v>9.5007754594622618E-4</v>
      </c>
      <c r="U434" s="7">
        <f>INDEX('Saturation Data'!V:V,MATCH('Intensity Data'!$B434,'Saturation Data'!$C:$C,0))*INDEX('UEC Data'!V:V,MATCH('Intensity Data'!$B434,'UEC Data'!$C:$C,0))</f>
        <v>4.4025822476985728E-2</v>
      </c>
      <c r="V434" t="str">
        <f t="shared" si="76"/>
        <v xml:space="preserve">Refrigeration </v>
      </c>
    </row>
    <row r="435" spans="1:22" x14ac:dyDescent="0.2">
      <c r="A435" t="str">
        <f t="shared" si="74"/>
        <v/>
      </c>
      <c r="B435" t="str">
        <f t="shared" si="75"/>
        <v>CA2019 CPAFood Preparation_Oven</v>
      </c>
      <c r="C435" t="s">
        <v>118</v>
      </c>
      <c r="D435" t="s">
        <v>120</v>
      </c>
      <c r="E435" s="4" t="s">
        <v>94</v>
      </c>
      <c r="F435" s="4" t="s">
        <v>32</v>
      </c>
      <c r="G435" s="4" t="s">
        <v>33</v>
      </c>
      <c r="H435" s="7">
        <f>INDEX('Saturation Data'!I:I,MATCH('Intensity Data'!$B435,'Saturation Data'!$C:$C,0))*INDEX('UEC Data'!I:I,MATCH('Intensity Data'!$B435,'UEC Data'!$C:$C,0))</f>
        <v>5.829457856105371E-2</v>
      </c>
      <c r="I435" s="7">
        <f>INDEX('Saturation Data'!J:J,MATCH('Intensity Data'!$B435,'Saturation Data'!$C:$C,0))*INDEX('UEC Data'!J:J,MATCH('Intensity Data'!$B435,'UEC Data'!$C:$C,0))</f>
        <v>6.8190224873688875E-3</v>
      </c>
      <c r="J435" s="7">
        <f>INDEX('Saturation Data'!K:K,MATCH('Intensity Data'!$B435,'Saturation Data'!$C:$C,0))*INDEX('UEC Data'!K:K,MATCH('Intensity Data'!$B435,'UEC Data'!$C:$C,0))</f>
        <v>7.9141624325296214E-2</v>
      </c>
      <c r="K435" s="7">
        <f>INDEX('Saturation Data'!L:L,MATCH('Intensity Data'!$B435,'Saturation Data'!$C:$C,0))*INDEX('UEC Data'!L:L,MATCH('Intensity Data'!$B435,'UEC Data'!$C:$C,0))</f>
        <v>6.8190224873688884E-3</v>
      </c>
      <c r="L435" s="7">
        <f>INDEX('Saturation Data'!M:M,MATCH('Intensity Data'!$B435,'Saturation Data'!$C:$C,0))*INDEX('UEC Data'!M:M,MATCH('Intensity Data'!$B435,'UEC Data'!$C:$C,0))</f>
        <v>0.82887213597218545</v>
      </c>
      <c r="M435" s="7">
        <f>INDEX('Saturation Data'!N:N,MATCH('Intensity Data'!$B435,'Saturation Data'!$C:$C,0))*INDEX('UEC Data'!N:N,MATCH('Intensity Data'!$B435,'UEC Data'!$C:$C,0))</f>
        <v>7.0035737280408364E-2</v>
      </c>
      <c r="N435" s="7">
        <f>INDEX('Saturation Data'!O:O,MATCH('Intensity Data'!$B435,'Saturation Data'!$C:$C,0))*INDEX('UEC Data'!O:O,MATCH('Intensity Data'!$B435,'UEC Data'!$C:$C,0))</f>
        <v>0.44654341577985751</v>
      </c>
      <c r="O435" s="7">
        <f>INDEX('Saturation Data'!P:P,MATCH('Intensity Data'!$B435,'Saturation Data'!$C:$C,0))*INDEX('UEC Data'!P:P,MATCH('Intensity Data'!$B435,'UEC Data'!$C:$C,0))</f>
        <v>4.9833923998852885E-2</v>
      </c>
      <c r="P435" s="7">
        <f>INDEX('Saturation Data'!Q:Q,MATCH('Intensity Data'!$B435,'Saturation Data'!$C:$C,0))*INDEX('UEC Data'!Q:Q,MATCH('Intensity Data'!$B435,'UEC Data'!$C:$C,0))</f>
        <v>7.200402437286503E-2</v>
      </c>
      <c r="Q435" s="7">
        <f>INDEX('Saturation Data'!R:R,MATCH('Intensity Data'!$B435,'Saturation Data'!$C:$C,0))*INDEX('UEC Data'!R:R,MATCH('Intensity Data'!$B435,'UEC Data'!$C:$C,0))</f>
        <v>3.5556698213090168E-2</v>
      </c>
      <c r="R435" s="7">
        <f>INDEX('Saturation Data'!S:S,MATCH('Intensity Data'!$B435,'Saturation Data'!$C:$C,0))*INDEX('UEC Data'!S:S,MATCH('Intensity Data'!$B435,'UEC Data'!$C:$C,0))</f>
        <v>7.931896984840123E-4</v>
      </c>
      <c r="S435" s="7">
        <f>INDEX('Saturation Data'!T:T,MATCH('Intensity Data'!$B435,'Saturation Data'!$C:$C,0))*INDEX('UEC Data'!T:T,MATCH('Intensity Data'!$B435,'UEC Data'!$C:$C,0))</f>
        <v>2.3190829233684949E-2</v>
      </c>
      <c r="T435" s="7">
        <f>INDEX('Saturation Data'!U:U,MATCH('Intensity Data'!$B435,'Saturation Data'!$C:$C,0))*INDEX('UEC Data'!U:U,MATCH('Intensity Data'!$B435,'UEC Data'!$C:$C,0))</f>
        <v>2.6542221265565989E-3</v>
      </c>
      <c r="U435" s="7">
        <f>INDEX('Saturation Data'!V:V,MATCH('Intensity Data'!$B435,'Saturation Data'!$C:$C,0))*INDEX('UEC Data'!V:V,MATCH('Intensity Data'!$B435,'UEC Data'!$C:$C,0))</f>
        <v>4.9105173826484605E-2</v>
      </c>
      <c r="V435" t="str">
        <f t="shared" si="76"/>
        <v>Food Preparation</v>
      </c>
    </row>
    <row r="436" spans="1:22" x14ac:dyDescent="0.2">
      <c r="A436" t="str">
        <f t="shared" si="74"/>
        <v/>
      </c>
      <c r="B436" t="str">
        <f t="shared" si="75"/>
        <v>CA2019 CPAFood Preparation_Fryer</v>
      </c>
      <c r="C436" t="s">
        <v>118</v>
      </c>
      <c r="D436" t="s">
        <v>120</v>
      </c>
      <c r="E436" s="4" t="s">
        <v>95</v>
      </c>
      <c r="F436" s="4" t="s">
        <v>32</v>
      </c>
      <c r="G436" s="4" t="s">
        <v>34</v>
      </c>
      <c r="H436" s="7">
        <f>INDEX('Saturation Data'!I:I,MATCH('Intensity Data'!$B436,'Saturation Data'!$C:$C,0))*INDEX('UEC Data'!I:I,MATCH('Intensity Data'!$B436,'UEC Data'!$C:$C,0))</f>
        <v>9.7586079907880791E-2</v>
      </c>
      <c r="I436" s="7">
        <f>INDEX('Saturation Data'!J:J,MATCH('Intensity Data'!$B436,'Saturation Data'!$C:$C,0))*INDEX('UEC Data'!J:J,MATCH('Intensity Data'!$B436,'UEC Data'!$C:$C,0))</f>
        <v>9.8612599019177391E-3</v>
      </c>
      <c r="J436" s="7">
        <f>INDEX('Saturation Data'!K:K,MATCH('Intensity Data'!$B436,'Saturation Data'!$C:$C,0))*INDEX('UEC Data'!K:K,MATCH('Intensity Data'!$B436,'UEC Data'!$C:$C,0))</f>
        <v>0.10579004888324225</v>
      </c>
      <c r="K436" s="7">
        <f>INDEX('Saturation Data'!L:L,MATCH('Intensity Data'!$B436,'Saturation Data'!$C:$C,0))*INDEX('UEC Data'!L:L,MATCH('Intensity Data'!$B436,'UEC Data'!$C:$C,0))</f>
        <v>9.8612599019177426E-3</v>
      </c>
      <c r="L436" s="7">
        <f>INDEX('Saturation Data'!M:M,MATCH('Intensity Data'!$B436,'Saturation Data'!$C:$C,0))*INDEX('UEC Data'!M:M,MATCH('Intensity Data'!$B436,'UEC Data'!$C:$C,0))</f>
        <v>4.6805014105092546</v>
      </c>
      <c r="M436" s="7">
        <f>INDEX('Saturation Data'!N:N,MATCH('Intensity Data'!$B436,'Saturation Data'!$C:$C,0))*INDEX('UEC Data'!N:N,MATCH('Intensity Data'!$B436,'UEC Data'!$C:$C,0))</f>
        <v>0.80104433770080907</v>
      </c>
      <c r="N436" s="7">
        <f>INDEX('Saturation Data'!O:O,MATCH('Intensity Data'!$B436,'Saturation Data'!$C:$C,0))*INDEX('UEC Data'!O:O,MATCH('Intensity Data'!$B436,'UEC Data'!$C:$C,0))</f>
        <v>0.74767821917923671</v>
      </c>
      <c r="O436" s="7">
        <f>INDEX('Saturation Data'!P:P,MATCH('Intensity Data'!$B436,'Saturation Data'!$C:$C,0))*INDEX('UEC Data'!P:P,MATCH('Intensity Data'!$B436,'UEC Data'!$C:$C,0))</f>
        <v>7.206682151223115E-2</v>
      </c>
      <c r="P436" s="7">
        <f>INDEX('Saturation Data'!Q:Q,MATCH('Intensity Data'!$B436,'Saturation Data'!$C:$C,0))*INDEX('UEC Data'!Q:Q,MATCH('Intensity Data'!$B436,'UEC Data'!$C:$C,0))</f>
        <v>9.4165032992173561E-2</v>
      </c>
      <c r="Q436" s="7">
        <f>INDEX('Saturation Data'!R:R,MATCH('Intensity Data'!$B436,'Saturation Data'!$C:$C,0))*INDEX('UEC Data'!R:R,MATCH('Intensity Data'!$B436,'UEC Data'!$C:$C,0))</f>
        <v>7.8247760484980652E-2</v>
      </c>
      <c r="R436" s="7">
        <f>INDEX('Saturation Data'!S:S,MATCH('Intensity Data'!$B436,'Saturation Data'!$C:$C,0))*INDEX('UEC Data'!S:S,MATCH('Intensity Data'!$B436,'UEC Data'!$C:$C,0))</f>
        <v>1.1470632019124876E-3</v>
      </c>
      <c r="S436" s="7">
        <f>INDEX('Saturation Data'!T:T,MATCH('Intensity Data'!$B436,'Saturation Data'!$C:$C,0))*INDEX('UEC Data'!T:T,MATCH('Intensity Data'!$B436,'UEC Data'!$C:$C,0))</f>
        <v>3.3537181441763979E-2</v>
      </c>
      <c r="T436" s="7">
        <f>INDEX('Saturation Data'!U:U,MATCH('Intensity Data'!$B436,'Saturation Data'!$C:$C,0))*INDEX('UEC Data'!U:U,MATCH('Intensity Data'!$B436,'UEC Data'!$C:$C,0))</f>
        <v>3.8383762886657702E-3</v>
      </c>
      <c r="U436" s="7">
        <f>INDEX('Saturation Data'!V:V,MATCH('Intensity Data'!$B436,'Saturation Data'!$C:$C,0))*INDEX('UEC Data'!V:V,MATCH('Intensity Data'!$B436,'UEC Data'!$C:$C,0))</f>
        <v>3.6049017174001934E-2</v>
      </c>
      <c r="V436" t="str">
        <f t="shared" si="76"/>
        <v>Food Preparation</v>
      </c>
    </row>
    <row r="437" spans="1:22" x14ac:dyDescent="0.2">
      <c r="A437" t="str">
        <f t="shared" si="74"/>
        <v/>
      </c>
      <c r="B437" t="str">
        <f t="shared" si="75"/>
        <v>CA2019 CPAFood Preparation_Dishwasher</v>
      </c>
      <c r="C437" t="s">
        <v>118</v>
      </c>
      <c r="D437" t="s">
        <v>120</v>
      </c>
      <c r="E437" s="4" t="s">
        <v>96</v>
      </c>
      <c r="F437" s="4" t="s">
        <v>32</v>
      </c>
      <c r="G437" s="4" t="s">
        <v>35</v>
      </c>
      <c r="H437" s="7">
        <f>INDEX('Saturation Data'!I:I,MATCH('Intensity Data'!$B437,'Saturation Data'!$C:$C,0))*INDEX('UEC Data'!I:I,MATCH('Intensity Data'!$B437,'UEC Data'!$C:$C,0))</f>
        <v>7.5700173254073008E-2</v>
      </c>
      <c r="I437" s="7">
        <f>INDEX('Saturation Data'!J:J,MATCH('Intensity Data'!$B437,'Saturation Data'!$C:$C,0))*INDEX('UEC Data'!J:J,MATCH('Intensity Data'!$B437,'UEC Data'!$C:$C,0))</f>
        <v>1.3572086513658418E-2</v>
      </c>
      <c r="J437" s="7">
        <f>INDEX('Saturation Data'!K:K,MATCH('Intensity Data'!$B437,'Saturation Data'!$C:$C,0))*INDEX('UEC Data'!K:K,MATCH('Intensity Data'!$B437,'UEC Data'!$C:$C,0))</f>
        <v>0.12746373712117573</v>
      </c>
      <c r="K437" s="7">
        <f>INDEX('Saturation Data'!L:L,MATCH('Intensity Data'!$B437,'Saturation Data'!$C:$C,0))*INDEX('UEC Data'!L:L,MATCH('Intensity Data'!$B437,'UEC Data'!$C:$C,0))</f>
        <v>1.3572086513658418E-2</v>
      </c>
      <c r="L437" s="7">
        <f>INDEX('Saturation Data'!M:M,MATCH('Intensity Data'!$B437,'Saturation Data'!$C:$C,0))*INDEX('UEC Data'!M:M,MATCH('Intensity Data'!$B437,'UEC Data'!$C:$C,0))</f>
        <v>2.0625395433439078</v>
      </c>
      <c r="M437" s="7">
        <f>INDEX('Saturation Data'!N:N,MATCH('Intensity Data'!$B437,'Saturation Data'!$C:$C,0))*INDEX('UEC Data'!N:N,MATCH('Intensity Data'!$B437,'UEC Data'!$C:$C,0))</f>
        <v>0.69530000014350235</v>
      </c>
      <c r="N437" s="7">
        <f>INDEX('Saturation Data'!O:O,MATCH('Intensity Data'!$B437,'Saturation Data'!$C:$C,0))*INDEX('UEC Data'!O:O,MATCH('Intensity Data'!$B437,'UEC Data'!$C:$C,0))</f>
        <v>0.68178926741555079</v>
      </c>
      <c r="O437" s="7">
        <f>INDEX('Saturation Data'!P:P,MATCH('Intensity Data'!$B437,'Saturation Data'!$C:$C,0))*INDEX('UEC Data'!P:P,MATCH('Intensity Data'!$B437,'UEC Data'!$C:$C,0))</f>
        <v>9.9185818653676094E-2</v>
      </c>
      <c r="P437" s="7">
        <f>INDEX('Saturation Data'!Q:Q,MATCH('Intensity Data'!$B437,'Saturation Data'!$C:$C,0))*INDEX('UEC Data'!Q:Q,MATCH('Intensity Data'!$B437,'UEC Data'!$C:$C,0))</f>
        <v>0.11571768264373337</v>
      </c>
      <c r="Q437" s="7">
        <f>INDEX('Saturation Data'!R:R,MATCH('Intensity Data'!$B437,'Saturation Data'!$C:$C,0))*INDEX('UEC Data'!R:R,MATCH('Intensity Data'!$B437,'UEC Data'!$C:$C,0))</f>
        <v>0.15397487211661123</v>
      </c>
      <c r="R437" s="7">
        <f>INDEX('Saturation Data'!S:S,MATCH('Intensity Data'!$B437,'Saturation Data'!$C:$C,0))*INDEX('UEC Data'!S:S,MATCH('Intensity Data'!$B437,'UEC Data'!$C:$C,0))</f>
        <v>1.5787070990759273E-3</v>
      </c>
      <c r="S437" s="7">
        <f>INDEX('Saturation Data'!T:T,MATCH('Intensity Data'!$B437,'Saturation Data'!$C:$C,0))*INDEX('UEC Data'!T:T,MATCH('Intensity Data'!$B437,'UEC Data'!$C:$C,0))</f>
        <v>4.6157340185645296E-2</v>
      </c>
      <c r="T437" s="7">
        <f>INDEX('Saturation Data'!U:U,MATCH('Intensity Data'!$B437,'Saturation Data'!$C:$C,0))*INDEX('UEC Data'!U:U,MATCH('Intensity Data'!$B437,'UEC Data'!$C:$C,0))</f>
        <v>5.2827707189439322E-3</v>
      </c>
      <c r="U437" s="7">
        <f>INDEX('Saturation Data'!V:V,MATCH('Intensity Data'!$B437,'Saturation Data'!$C:$C,0))*INDEX('UEC Data'!V:V,MATCH('Intensity Data'!$B437,'UEC Data'!$C:$C,0))</f>
        <v>2.5569662859676486E-2</v>
      </c>
      <c r="V437" t="str">
        <f t="shared" si="76"/>
        <v>Food Preparation</v>
      </c>
    </row>
    <row r="438" spans="1:22" x14ac:dyDescent="0.2">
      <c r="A438" t="str">
        <f t="shared" si="74"/>
        <v/>
      </c>
      <c r="B438" t="str">
        <f t="shared" si="75"/>
        <v>CA2019 CPAFood Preparation_Hot Food Container</v>
      </c>
      <c r="C438" t="s">
        <v>118</v>
      </c>
      <c r="D438" t="s">
        <v>120</v>
      </c>
      <c r="E438" s="4" t="s">
        <v>97</v>
      </c>
      <c r="F438" s="4" t="s">
        <v>32</v>
      </c>
      <c r="G438" s="4" t="s">
        <v>36</v>
      </c>
      <c r="H438" s="7">
        <f>INDEX('Saturation Data'!I:I,MATCH('Intensity Data'!$B438,'Saturation Data'!$C:$C,0))*INDEX('UEC Data'!I:I,MATCH('Intensity Data'!$B438,'UEC Data'!$C:$C,0))</f>
        <v>1.036087550960659E-2</v>
      </c>
      <c r="I438" s="7">
        <f>INDEX('Saturation Data'!J:J,MATCH('Intensity Data'!$B438,'Saturation Data'!$C:$C,0))*INDEX('UEC Data'!J:J,MATCH('Intensity Data'!$B438,'UEC Data'!$C:$C,0))</f>
        <v>1.8575743321176546E-3</v>
      </c>
      <c r="J438" s="7">
        <f>INDEX('Saturation Data'!K:K,MATCH('Intensity Data'!$B438,'Saturation Data'!$C:$C,0))*INDEX('UEC Data'!K:K,MATCH('Intensity Data'!$B438,'UEC Data'!$C:$C,0))</f>
        <v>1.7445612810809068E-2</v>
      </c>
      <c r="K438" s="7">
        <f>INDEX('Saturation Data'!L:L,MATCH('Intensity Data'!$B438,'Saturation Data'!$C:$C,0))*INDEX('UEC Data'!L:L,MATCH('Intensity Data'!$B438,'UEC Data'!$C:$C,0))</f>
        <v>1.8575743321176546E-3</v>
      </c>
      <c r="L438" s="7">
        <f>INDEX('Saturation Data'!M:M,MATCH('Intensity Data'!$B438,'Saturation Data'!$C:$C,0))*INDEX('UEC Data'!M:M,MATCH('Intensity Data'!$B438,'UEC Data'!$C:$C,0))</f>
        <v>0.45158719075688353</v>
      </c>
      <c r="M438" s="7">
        <f>INDEX('Saturation Data'!N:N,MATCH('Intensity Data'!$B438,'Saturation Data'!$C:$C,0))*INDEX('UEC Data'!N:N,MATCH('Intensity Data'!$B438,'UEC Data'!$C:$C,0))</f>
        <v>0.12661173456662567</v>
      </c>
      <c r="N438" s="7">
        <f>INDEX('Saturation Data'!O:O,MATCH('Intensity Data'!$B438,'Saturation Data'!$C:$C,0))*INDEX('UEC Data'!O:O,MATCH('Intensity Data'!$B438,'UEC Data'!$C:$C,0))</f>
        <v>9.3314630863124554E-2</v>
      </c>
      <c r="O438" s="7">
        <f>INDEX('Saturation Data'!P:P,MATCH('Intensity Data'!$B438,'Saturation Data'!$C:$C,0))*INDEX('UEC Data'!P:P,MATCH('Intensity Data'!$B438,'UEC Data'!$C:$C,0))</f>
        <v>1.3575291511421487E-2</v>
      </c>
      <c r="P438" s="7">
        <f>INDEX('Saturation Data'!Q:Q,MATCH('Intensity Data'!$B438,'Saturation Data'!$C:$C,0))*INDEX('UEC Data'!Q:Q,MATCH('Intensity Data'!$B438,'UEC Data'!$C:$C,0))</f>
        <v>1.5837962485341823E-2</v>
      </c>
      <c r="Q438" s="7">
        <f>INDEX('Saturation Data'!R:R,MATCH('Intensity Data'!$B438,'Saturation Data'!$C:$C,0))*INDEX('UEC Data'!R:R,MATCH('Intensity Data'!$B438,'UEC Data'!$C:$C,0))</f>
        <v>2.1074119292348766E-2</v>
      </c>
      <c r="R438" s="7">
        <f>INDEX('Saturation Data'!S:S,MATCH('Intensity Data'!$B438,'Saturation Data'!$C:$C,0))*INDEX('UEC Data'!S:S,MATCH('Intensity Data'!$B438,'UEC Data'!$C:$C,0))</f>
        <v>2.1607331947259142E-4</v>
      </c>
      <c r="S438" s="7">
        <f>INDEX('Saturation Data'!T:T,MATCH('Intensity Data'!$B438,'Saturation Data'!$C:$C,0))*INDEX('UEC Data'!T:T,MATCH('Intensity Data'!$B438,'UEC Data'!$C:$C,0))</f>
        <v>6.317428811066843E-3</v>
      </c>
      <c r="T438" s="7">
        <f>INDEX('Saturation Data'!U:U,MATCH('Intensity Data'!$B438,'Saturation Data'!$C:$C,0))*INDEX('UEC Data'!U:U,MATCH('Intensity Data'!$B438,'UEC Data'!$C:$C,0))</f>
        <v>7.23038368499745E-4</v>
      </c>
      <c r="U438" s="7">
        <f>INDEX('Saturation Data'!V:V,MATCH('Intensity Data'!$B438,'Saturation Data'!$C:$C,0))*INDEX('UEC Data'!V:V,MATCH('Intensity Data'!$B438,'UEC Data'!$C:$C,0))</f>
        <v>3.4996497672806211E-3</v>
      </c>
      <c r="V438" t="str">
        <f t="shared" si="76"/>
        <v>Food Preparation</v>
      </c>
    </row>
    <row r="439" spans="1:22" x14ac:dyDescent="0.2">
      <c r="A439" t="str">
        <f t="shared" si="74"/>
        <v/>
      </c>
      <c r="B439" t="str">
        <f t="shared" si="75"/>
        <v>CA2019 CPAFood Preparation_Steamer</v>
      </c>
      <c r="C439" t="s">
        <v>118</v>
      </c>
      <c r="D439" t="s">
        <v>120</v>
      </c>
      <c r="E439" s="4" t="s">
        <v>98</v>
      </c>
      <c r="F439" s="4" t="s">
        <v>32</v>
      </c>
      <c r="G439" s="4" t="s">
        <v>37</v>
      </c>
      <c r="H439" s="7">
        <f>INDEX('Saturation Data'!I:I,MATCH('Intensity Data'!$B439,'Saturation Data'!$C:$C,0))*INDEX('UEC Data'!I:I,MATCH('Intensity Data'!$B439,'UEC Data'!$C:$C,0))</f>
        <v>5.5507443192087745E-2</v>
      </c>
      <c r="I439" s="7">
        <f>INDEX('Saturation Data'!J:J,MATCH('Intensity Data'!$B439,'Saturation Data'!$C:$C,0))*INDEX('UEC Data'!J:J,MATCH('Intensity Data'!$B439,'UEC Data'!$C:$C,0))</f>
        <v>9.9517846362981895E-3</v>
      </c>
      <c r="J439" s="7">
        <f>INDEX('Saturation Data'!K:K,MATCH('Intensity Data'!$B439,'Saturation Data'!$C:$C,0))*INDEX('UEC Data'!K:K,MATCH('Intensity Data'!$B439,'UEC Data'!$C:$C,0))</f>
        <v>9.3463275487605191E-2</v>
      </c>
      <c r="K439" s="7">
        <f>INDEX('Saturation Data'!L:L,MATCH('Intensity Data'!$B439,'Saturation Data'!$C:$C,0))*INDEX('UEC Data'!L:L,MATCH('Intensity Data'!$B439,'UEC Data'!$C:$C,0))</f>
        <v>9.9517846362981895E-3</v>
      </c>
      <c r="L439" s="7">
        <f>INDEX('Saturation Data'!M:M,MATCH('Intensity Data'!$B439,'Saturation Data'!$C:$C,0))*INDEX('UEC Data'!M:M,MATCH('Intensity Data'!$B439,'UEC Data'!$C:$C,0))</f>
        <v>0.46082611112987826</v>
      </c>
      <c r="M439" s="7">
        <f>INDEX('Saturation Data'!N:N,MATCH('Intensity Data'!$B439,'Saturation Data'!$C:$C,0))*INDEX('UEC Data'!N:N,MATCH('Intensity Data'!$B439,'UEC Data'!$C:$C,0))</f>
        <v>0.18583857291729949</v>
      </c>
      <c r="N439" s="7">
        <f>INDEX('Saturation Data'!O:O,MATCH('Intensity Data'!$B439,'Saturation Data'!$C:$C,0))*INDEX('UEC Data'!O:O,MATCH('Intensity Data'!$B439,'UEC Data'!$C:$C,0))</f>
        <v>0.49992460259009519</v>
      </c>
      <c r="O439" s="7">
        <f>INDEX('Saturation Data'!P:P,MATCH('Intensity Data'!$B439,'Saturation Data'!$C:$C,0))*INDEX('UEC Data'!P:P,MATCH('Intensity Data'!$B439,'UEC Data'!$C:$C,0))</f>
        <v>7.2728383010449968E-2</v>
      </c>
      <c r="P439" s="7">
        <f>INDEX('Saturation Data'!Q:Q,MATCH('Intensity Data'!$B439,'Saturation Data'!$C:$C,0))*INDEX('UEC Data'!Q:Q,MATCH('Intensity Data'!$B439,'UEC Data'!$C:$C,0))</f>
        <v>8.485043586503907E-2</v>
      </c>
      <c r="Q439" s="7">
        <f>INDEX('Saturation Data'!R:R,MATCH('Intensity Data'!$B439,'Saturation Data'!$C:$C,0))*INDEX('UEC Data'!R:R,MATCH('Intensity Data'!$B439,'UEC Data'!$C:$C,0))</f>
        <v>0.11290266718857106</v>
      </c>
      <c r="R439" s="7">
        <f>INDEX('Saturation Data'!S:S,MATCH('Intensity Data'!$B439,'Saturation Data'!$C:$C,0))*INDEX('UEC Data'!S:S,MATCH('Intensity Data'!$B439,'UEC Data'!$C:$C,0))</f>
        <v>1.1575930523274962E-3</v>
      </c>
      <c r="S439" s="7">
        <f>INDEX('Saturation Data'!T:T,MATCH('Intensity Data'!$B439,'Saturation Data'!$C:$C,0))*INDEX('UEC Data'!T:T,MATCH('Intensity Data'!$B439,'UEC Data'!$C:$C,0))</f>
        <v>3.384504721876213E-2</v>
      </c>
      <c r="T439" s="7">
        <f>INDEX('Saturation Data'!U:U,MATCH('Intensity Data'!$B439,'Saturation Data'!$C:$C,0))*INDEX('UEC Data'!U:U,MATCH('Intensity Data'!$B439,'UEC Data'!$C:$C,0))</f>
        <v>3.8736119479466005E-3</v>
      </c>
      <c r="U439" s="7">
        <f>INDEX('Saturation Data'!V:V,MATCH('Intensity Data'!$B439,'Saturation Data'!$C:$C,0))*INDEX('UEC Data'!V:V,MATCH('Intensity Data'!$B439,'UEC Data'!$C:$C,0))</f>
        <v>1.8749053636386011E-2</v>
      </c>
      <c r="V439" t="str">
        <f t="shared" si="76"/>
        <v>Food Preparation</v>
      </c>
    </row>
    <row r="440" spans="1:22" x14ac:dyDescent="0.2">
      <c r="A440" t="str">
        <f t="shared" si="74"/>
        <v/>
      </c>
      <c r="B440" t="str">
        <f t="shared" si="75"/>
        <v>CA2019 CPAOffice Equipment_Desktop Computer</v>
      </c>
      <c r="C440" t="s">
        <v>118</v>
      </c>
      <c r="D440" t="s">
        <v>120</v>
      </c>
      <c r="E440" s="4" t="s">
        <v>99</v>
      </c>
      <c r="F440" s="4" t="s">
        <v>38</v>
      </c>
      <c r="G440" s="4" t="s">
        <v>39</v>
      </c>
      <c r="H440" s="7">
        <f>INDEX('Saturation Data'!I:I,MATCH('Intensity Data'!$B440,'Saturation Data'!$C:$C,0))*INDEX('UEC Data'!I:I,MATCH('Intensity Data'!$B440,'UEC Data'!$C:$C,0))</f>
        <v>2.3470947781525466</v>
      </c>
      <c r="I440" s="7">
        <f>INDEX('Saturation Data'!J:J,MATCH('Intensity Data'!$B440,'Saturation Data'!$C:$C,0))*INDEX('UEC Data'!J:J,MATCH('Intensity Data'!$B440,'UEC Data'!$C:$C,0))</f>
        <v>1.2409215803071783</v>
      </c>
      <c r="J440" s="7">
        <f>INDEX('Saturation Data'!K:K,MATCH('Intensity Data'!$B440,'Saturation Data'!$C:$C,0))*INDEX('UEC Data'!K:K,MATCH('Intensity Data'!$B440,'UEC Data'!$C:$C,0))</f>
        <v>0.30331821961957245</v>
      </c>
      <c r="K440" s="7">
        <f>INDEX('Saturation Data'!L:L,MATCH('Intensity Data'!$B440,'Saturation Data'!$C:$C,0))*INDEX('UEC Data'!L:L,MATCH('Intensity Data'!$B440,'UEC Data'!$C:$C,0))</f>
        <v>0.10277080910218352</v>
      </c>
      <c r="L440" s="7">
        <f>INDEX('Saturation Data'!M:M,MATCH('Intensity Data'!$B440,'Saturation Data'!$C:$C,0))*INDEX('UEC Data'!M:M,MATCH('Intensity Data'!$B440,'UEC Data'!$C:$C,0))</f>
        <v>0.29218666435561025</v>
      </c>
      <c r="M440" s="7">
        <f>INDEX('Saturation Data'!N:N,MATCH('Intensity Data'!$B440,'Saturation Data'!$C:$C,0))*INDEX('UEC Data'!N:N,MATCH('Intensity Data'!$B440,'UEC Data'!$C:$C,0))</f>
        <v>0.15991333774385222</v>
      </c>
      <c r="N440" s="7">
        <f>INDEX('Saturation Data'!O:O,MATCH('Intensity Data'!$B440,'Saturation Data'!$C:$C,0))*INDEX('UEC Data'!O:O,MATCH('Intensity Data'!$B440,'UEC Data'!$C:$C,0))</f>
        <v>0.55738272333901806</v>
      </c>
      <c r="O440" s="7">
        <f>INDEX('Saturation Data'!P:P,MATCH('Intensity Data'!$B440,'Saturation Data'!$C:$C,0))*INDEX('UEC Data'!P:P,MATCH('Intensity Data'!$B440,'UEC Data'!$C:$C,0))</f>
        <v>0.47484456508507095</v>
      </c>
      <c r="P440" s="7">
        <f>INDEX('Saturation Data'!Q:Q,MATCH('Intensity Data'!$B440,'Saturation Data'!$C:$C,0))*INDEX('UEC Data'!Q:Q,MATCH('Intensity Data'!$B440,'UEC Data'!$C:$C,0))</f>
        <v>0.29010358746203213</v>
      </c>
      <c r="Q440" s="7">
        <f>INDEX('Saturation Data'!R:R,MATCH('Intensity Data'!$B440,'Saturation Data'!$C:$C,0))*INDEX('UEC Data'!R:R,MATCH('Intensity Data'!$B440,'UEC Data'!$C:$C,0))</f>
        <v>8.346119549146909E-2</v>
      </c>
      <c r="R440" s="7">
        <f>INDEX('Saturation Data'!S:S,MATCH('Intensity Data'!$B440,'Saturation Data'!$C:$C,0))*INDEX('UEC Data'!S:S,MATCH('Intensity Data'!$B440,'UEC Data'!$C:$C,0))</f>
        <v>8.8429657837817741E-2</v>
      </c>
      <c r="S440" s="7">
        <f>INDEX('Saturation Data'!T:T,MATCH('Intensity Data'!$B440,'Saturation Data'!$C:$C,0))*INDEX('UEC Data'!T:T,MATCH('Intensity Data'!$B440,'UEC Data'!$C:$C,0))</f>
        <v>6.490785995961576E-2</v>
      </c>
      <c r="T440" s="7">
        <f>INDEX('Saturation Data'!U:U,MATCH('Intensity Data'!$B440,'Saturation Data'!$C:$C,0))*INDEX('UEC Data'!U:U,MATCH('Intensity Data'!$B440,'UEC Data'!$C:$C,0))</f>
        <v>5.31924604315597</v>
      </c>
      <c r="U440" s="7">
        <f>INDEX('Saturation Data'!V:V,MATCH('Intensity Data'!$B440,'Saturation Data'!$C:$C,0))*INDEX('UEC Data'!V:V,MATCH('Intensity Data'!$B440,'UEC Data'!$C:$C,0))</f>
        <v>0.19753969006608063</v>
      </c>
      <c r="V440" t="str">
        <f t="shared" si="76"/>
        <v>Office Equipment</v>
      </c>
    </row>
    <row r="441" spans="1:22" x14ac:dyDescent="0.2">
      <c r="A441" t="str">
        <f t="shared" si="74"/>
        <v/>
      </c>
      <c r="B441" t="str">
        <f t="shared" si="75"/>
        <v>CA2019 CPAOffice Equipment_Laptop</v>
      </c>
      <c r="C441" t="s">
        <v>118</v>
      </c>
      <c r="D441" t="s">
        <v>120</v>
      </c>
      <c r="E441" s="4" t="s">
        <v>100</v>
      </c>
      <c r="F441" s="4" t="s">
        <v>38</v>
      </c>
      <c r="G441" s="4" t="s">
        <v>40</v>
      </c>
      <c r="H441" s="7">
        <f>INDEX('Saturation Data'!I:I,MATCH('Intensity Data'!$B441,'Saturation Data'!$C:$C,0))*INDEX('UEC Data'!I:I,MATCH('Intensity Data'!$B441,'UEC Data'!$C:$C,0))</f>
        <v>0.36241904662649616</v>
      </c>
      <c r="I441" s="7">
        <f>INDEX('Saturation Data'!J:J,MATCH('Intensity Data'!$B441,'Saturation Data'!$C:$C,0))*INDEX('UEC Data'!J:J,MATCH('Intensity Data'!$B441,'UEC Data'!$C:$C,0))</f>
        <v>0.19161289107684371</v>
      </c>
      <c r="J441" s="7">
        <f>INDEX('Saturation Data'!K:K,MATCH('Intensity Data'!$B441,'Saturation Data'!$C:$C,0))*INDEX('UEC Data'!K:K,MATCH('Intensity Data'!$B441,'UEC Data'!$C:$C,0))</f>
        <v>4.6835901558904575E-2</v>
      </c>
      <c r="K441" s="7">
        <f>INDEX('Saturation Data'!L:L,MATCH('Intensity Data'!$B441,'Saturation Data'!$C:$C,0))*INDEX('UEC Data'!L:L,MATCH('Intensity Data'!$B441,'UEC Data'!$C:$C,0))</f>
        <v>1.5869021993719513E-2</v>
      </c>
      <c r="L441" s="7">
        <f>INDEX('Saturation Data'!M:M,MATCH('Intensity Data'!$B441,'Saturation Data'!$C:$C,0))*INDEX('UEC Data'!M:M,MATCH('Intensity Data'!$B441,'UEC Data'!$C:$C,0))</f>
        <v>3.6093646773340093E-2</v>
      </c>
      <c r="M441" s="7">
        <f>INDEX('Saturation Data'!N:N,MATCH('Intensity Data'!$B441,'Saturation Data'!$C:$C,0))*INDEX('UEC Data'!N:N,MATCH('Intensity Data'!$B441,'UEC Data'!$C:$C,0))</f>
        <v>1.5803200435863047E-2</v>
      </c>
      <c r="N441" s="7">
        <f>INDEX('Saturation Data'!O:O,MATCH('Intensity Data'!$B441,'Saturation Data'!$C:$C,0))*INDEX('UEC Data'!O:O,MATCH('Intensity Data'!$B441,'UEC Data'!$C:$C,0))</f>
        <v>3.4426579970939349E-2</v>
      </c>
      <c r="O441" s="7">
        <f>INDEX('Saturation Data'!P:P,MATCH('Intensity Data'!$B441,'Saturation Data'!$C:$C,0))*INDEX('UEC Data'!P:P,MATCH('Intensity Data'!$B441,'UEC Data'!$C:$C,0))</f>
        <v>2.1996476176734902E-2</v>
      </c>
      <c r="P441" s="7">
        <f>INDEX('Saturation Data'!Q:Q,MATCH('Intensity Data'!$B441,'Saturation Data'!$C:$C,0))*INDEX('UEC Data'!Q:Q,MATCH('Intensity Data'!$B441,'UEC Data'!$C:$C,0))</f>
        <v>1.7918162755007867E-2</v>
      </c>
      <c r="Q441" s="7">
        <f>INDEX('Saturation Data'!R:R,MATCH('Intensity Data'!$B441,'Saturation Data'!$C:$C,0))*INDEX('UEC Data'!R:R,MATCH('Intensity Data'!$B441,'UEC Data'!$C:$C,0))</f>
        <v>1.2887390480300376E-2</v>
      </c>
      <c r="R441" s="7">
        <f>INDEX('Saturation Data'!S:S,MATCH('Intensity Data'!$B441,'Saturation Data'!$C:$C,0))*INDEX('UEC Data'!S:S,MATCH('Intensity Data'!$B441,'UEC Data'!$C:$C,0))</f>
        <v>1.0923663615259838E-2</v>
      </c>
      <c r="S441" s="7">
        <f>INDEX('Saturation Data'!T:T,MATCH('Intensity Data'!$B441,'Saturation Data'!$C:$C,0))*INDEX('UEC Data'!T:T,MATCH('Intensity Data'!$B441,'UEC Data'!$C:$C,0))</f>
        <v>8.0180297597172399E-3</v>
      </c>
      <c r="T441" s="7">
        <f>INDEX('Saturation Data'!U:U,MATCH('Intensity Data'!$B441,'Saturation Data'!$C:$C,0))*INDEX('UEC Data'!U:U,MATCH('Intensity Data'!$B441,'UEC Data'!$C:$C,0))</f>
        <v>0.32854166737139817</v>
      </c>
      <c r="U441" s="7">
        <f>INDEX('Saturation Data'!V:V,MATCH('Intensity Data'!$B441,'Saturation Data'!$C:$C,0))*INDEX('UEC Data'!V:V,MATCH('Intensity Data'!$B441,'UEC Data'!$C:$C,0))</f>
        <v>3.0502452142556567E-2</v>
      </c>
      <c r="V441" t="str">
        <f t="shared" si="76"/>
        <v>Office Equipment</v>
      </c>
    </row>
    <row r="442" spans="1:22" x14ac:dyDescent="0.2">
      <c r="A442" t="str">
        <f t="shared" si="74"/>
        <v/>
      </c>
      <c r="B442" t="str">
        <f t="shared" si="75"/>
        <v>CA2019 CPAOffice Equipment_Server</v>
      </c>
      <c r="C442" t="s">
        <v>118</v>
      </c>
      <c r="D442" t="s">
        <v>120</v>
      </c>
      <c r="E442" s="4" t="s">
        <v>101</v>
      </c>
      <c r="F442" s="4" t="s">
        <v>38</v>
      </c>
      <c r="G442" s="4" t="s">
        <v>41</v>
      </c>
      <c r="H442" s="7">
        <f>INDEX('Saturation Data'!I:I,MATCH('Intensity Data'!$B442,'Saturation Data'!$C:$C,0))*INDEX('UEC Data'!I:I,MATCH('Intensity Data'!$B442,'UEC Data'!$C:$C,0))</f>
        <v>0.23010733119142612</v>
      </c>
      <c r="I442" s="7">
        <f>INDEX('Saturation Data'!J:J,MATCH('Intensity Data'!$B442,'Saturation Data'!$C:$C,0))*INDEX('UEC Data'!J:J,MATCH('Intensity Data'!$B442,'UEC Data'!$C:$C,0))</f>
        <v>0.36497693538446419</v>
      </c>
      <c r="J442" s="7">
        <f>INDEX('Saturation Data'!K:K,MATCH('Intensity Data'!$B442,'Saturation Data'!$C:$C,0))*INDEX('UEC Data'!K:K,MATCH('Intensity Data'!$B442,'UEC Data'!$C:$C,0))</f>
        <v>3.6576608836477849E-2</v>
      </c>
      <c r="K442" s="7">
        <f>INDEX('Saturation Data'!L:L,MATCH('Intensity Data'!$B442,'Saturation Data'!$C:$C,0))*INDEX('UEC Data'!L:L,MATCH('Intensity Data'!$B442,'UEC Data'!$C:$C,0))</f>
        <v>0.12090683423786296</v>
      </c>
      <c r="L442" s="7">
        <f>INDEX('Saturation Data'!M:M,MATCH('Intensity Data'!$B442,'Saturation Data'!$C:$C,0))*INDEX('UEC Data'!M:M,MATCH('Intensity Data'!$B442,'UEC Data'!$C:$C,0))</f>
        <v>0.17187450844447663</v>
      </c>
      <c r="M442" s="7">
        <f>INDEX('Saturation Data'!N:N,MATCH('Intensity Data'!$B442,'Saturation Data'!$C:$C,0))*INDEX('UEC Data'!N:N,MATCH('Intensity Data'!$B442,'UEC Data'!$C:$C,0))</f>
        <v>9.4066669261089544E-2</v>
      </c>
      <c r="N442" s="7">
        <f>INDEX('Saturation Data'!O:O,MATCH('Intensity Data'!$B442,'Saturation Data'!$C:$C,0))*INDEX('UEC Data'!O:O,MATCH('Intensity Data'!$B442,'UEC Data'!$C:$C,0))</f>
        <v>6.557443803988447E-2</v>
      </c>
      <c r="O442" s="7">
        <f>INDEX('Saturation Data'!P:P,MATCH('Intensity Data'!$B442,'Saturation Data'!$C:$C,0))*INDEX('UEC Data'!P:P,MATCH('Intensity Data'!$B442,'UEC Data'!$C:$C,0))</f>
        <v>5.586406648059658E-2</v>
      </c>
      <c r="P442" s="7">
        <f>INDEX('Saturation Data'!Q:Q,MATCH('Intensity Data'!$B442,'Saturation Data'!$C:$C,0))*INDEX('UEC Data'!Q:Q,MATCH('Intensity Data'!$B442,'UEC Data'!$C:$C,0))</f>
        <v>6.8259667638125202E-2</v>
      </c>
      <c r="Q442" s="7">
        <f>INDEX('Saturation Data'!R:R,MATCH('Intensity Data'!$B442,'Saturation Data'!$C:$C,0))*INDEX('UEC Data'!R:R,MATCH('Intensity Data'!$B442,'UEC Data'!$C:$C,0))</f>
        <v>4.9094820877334765E-2</v>
      </c>
      <c r="R442" s="7">
        <f>INDEX('Saturation Data'!S:S,MATCH('Intensity Data'!$B442,'Saturation Data'!$C:$C,0))*INDEX('UEC Data'!S:S,MATCH('Intensity Data'!$B442,'UEC Data'!$C:$C,0))</f>
        <v>9.2591053500773859E-2</v>
      </c>
      <c r="S442" s="7">
        <f>INDEX('Saturation Data'!T:T,MATCH('Intensity Data'!$B442,'Saturation Data'!$C:$C,0))*INDEX('UEC Data'!T:T,MATCH('Intensity Data'!$B442,'UEC Data'!$C:$C,0))</f>
        <v>6.7962347487127081E-2</v>
      </c>
      <c r="T442" s="7">
        <f>INDEX('Saturation Data'!U:U,MATCH('Intensity Data'!$B442,'Saturation Data'!$C:$C,0))*INDEX('UEC Data'!U:U,MATCH('Intensity Data'!$B442,'UEC Data'!$C:$C,0))</f>
        <v>62.579365213599644</v>
      </c>
      <c r="U442" s="7">
        <f>INDEX('Saturation Data'!V:V,MATCH('Intensity Data'!$B442,'Saturation Data'!$C:$C,0))*INDEX('UEC Data'!V:V,MATCH('Intensity Data'!$B442,'UEC Data'!$C:$C,0))</f>
        <v>7.6691879672713653E-2</v>
      </c>
      <c r="V442" t="str">
        <f t="shared" si="76"/>
        <v>Office Equipment</v>
      </c>
    </row>
    <row r="443" spans="1:22" x14ac:dyDescent="0.2">
      <c r="A443" t="str">
        <f t="shared" si="74"/>
        <v/>
      </c>
      <c r="B443" t="str">
        <f t="shared" si="75"/>
        <v>CA2019 CPAOffice Equipment_Monitor</v>
      </c>
      <c r="C443" t="s">
        <v>118</v>
      </c>
      <c r="D443" t="s">
        <v>120</v>
      </c>
      <c r="E443" s="4" t="s">
        <v>102</v>
      </c>
      <c r="F443" s="4" t="s">
        <v>38</v>
      </c>
      <c r="G443" s="4" t="s">
        <v>42</v>
      </c>
      <c r="H443" s="7">
        <f>INDEX('Saturation Data'!I:I,MATCH('Intensity Data'!$B443,'Saturation Data'!$C:$C,0))*INDEX('UEC Data'!I:I,MATCH('Intensity Data'!$B443,'UEC Data'!$C:$C,0))</f>
        <v>0.41419319614456707</v>
      </c>
      <c r="I443" s="7">
        <f>INDEX('Saturation Data'!J:J,MATCH('Intensity Data'!$B443,'Saturation Data'!$C:$C,0))*INDEX('UEC Data'!J:J,MATCH('Intensity Data'!$B443,'UEC Data'!$C:$C,0))</f>
        <v>0.21898616123067852</v>
      </c>
      <c r="J443" s="7">
        <f>INDEX('Saturation Data'!K:K,MATCH('Intensity Data'!$B443,'Saturation Data'!$C:$C,0))*INDEX('UEC Data'!K:K,MATCH('Intensity Data'!$B443,'UEC Data'!$C:$C,0))</f>
        <v>5.3526744638748076E-2</v>
      </c>
      <c r="K443" s="7">
        <f>INDEX('Saturation Data'!L:L,MATCH('Intensity Data'!$B443,'Saturation Data'!$C:$C,0))*INDEX('UEC Data'!L:L,MATCH('Intensity Data'!$B443,'UEC Data'!$C:$C,0))</f>
        <v>1.8136025135679443E-2</v>
      </c>
      <c r="L443" s="7">
        <f>INDEX('Saturation Data'!M:M,MATCH('Intensity Data'!$B443,'Saturation Data'!$C:$C,0))*INDEX('UEC Data'!M:M,MATCH('Intensity Data'!$B443,'UEC Data'!$C:$C,0))</f>
        <v>5.1562352533342994E-2</v>
      </c>
      <c r="M443" s="7">
        <f>INDEX('Saturation Data'!N:N,MATCH('Intensity Data'!$B443,'Saturation Data'!$C:$C,0))*INDEX('UEC Data'!N:N,MATCH('Intensity Data'!$B443,'UEC Data'!$C:$C,0))</f>
        <v>2.8220000778326863E-2</v>
      </c>
      <c r="N443" s="7">
        <f>INDEX('Saturation Data'!O:O,MATCH('Intensity Data'!$B443,'Saturation Data'!$C:$C,0))*INDEX('UEC Data'!O:O,MATCH('Intensity Data'!$B443,'UEC Data'!$C:$C,0))</f>
        <v>9.8361657059826704E-2</v>
      </c>
      <c r="O443" s="7">
        <f>INDEX('Saturation Data'!P:P,MATCH('Intensity Data'!$B443,'Saturation Data'!$C:$C,0))*INDEX('UEC Data'!P:P,MATCH('Intensity Data'!$B443,'UEC Data'!$C:$C,0))</f>
        <v>8.3796099720894857E-2</v>
      </c>
      <c r="P443" s="7">
        <f>INDEX('Saturation Data'!Q:Q,MATCH('Intensity Data'!$B443,'Saturation Data'!$C:$C,0))*INDEX('UEC Data'!Q:Q,MATCH('Intensity Data'!$B443,'UEC Data'!$C:$C,0))</f>
        <v>5.1194750728593898E-2</v>
      </c>
      <c r="Q443" s="7">
        <f>INDEX('Saturation Data'!R:R,MATCH('Intensity Data'!$B443,'Saturation Data'!$C:$C,0))*INDEX('UEC Data'!R:R,MATCH('Intensity Data'!$B443,'UEC Data'!$C:$C,0))</f>
        <v>1.4728446263200428E-2</v>
      </c>
      <c r="R443" s="7">
        <f>INDEX('Saturation Data'!S:S,MATCH('Intensity Data'!$B443,'Saturation Data'!$C:$C,0))*INDEX('UEC Data'!S:S,MATCH('Intensity Data'!$B443,'UEC Data'!$C:$C,0))</f>
        <v>1.560523373608548E-2</v>
      </c>
      <c r="S443" s="7">
        <f>INDEX('Saturation Data'!T:T,MATCH('Intensity Data'!$B443,'Saturation Data'!$C:$C,0))*INDEX('UEC Data'!T:T,MATCH('Intensity Data'!$B443,'UEC Data'!$C:$C,0))</f>
        <v>1.1454328228167485E-2</v>
      </c>
      <c r="T443" s="7">
        <f>INDEX('Saturation Data'!U:U,MATCH('Intensity Data'!$B443,'Saturation Data'!$C:$C,0))*INDEX('UEC Data'!U:U,MATCH('Intensity Data'!$B443,'UEC Data'!$C:$C,0))</f>
        <v>0.93869047820399465</v>
      </c>
      <c r="U443" s="7">
        <f>INDEX('Saturation Data'!V:V,MATCH('Intensity Data'!$B443,'Saturation Data'!$C:$C,0))*INDEX('UEC Data'!V:V,MATCH('Intensity Data'!$B443,'UEC Data'!$C:$C,0))</f>
        <v>3.4859945305778933E-2</v>
      </c>
      <c r="V443" t="str">
        <f t="shared" si="76"/>
        <v>Office Equipment</v>
      </c>
    </row>
    <row r="444" spans="1:22" x14ac:dyDescent="0.2">
      <c r="A444" t="str">
        <f t="shared" si="74"/>
        <v/>
      </c>
      <c r="B444" t="str">
        <f t="shared" si="75"/>
        <v>CA2019 CPAOffice Equipment_Printer/Copier/Fax</v>
      </c>
      <c r="C444" t="s">
        <v>118</v>
      </c>
      <c r="D444" t="s">
        <v>120</v>
      </c>
      <c r="E444" s="4" t="s">
        <v>103</v>
      </c>
      <c r="F444" s="4" t="s">
        <v>38</v>
      </c>
      <c r="G444" s="4" t="s">
        <v>43</v>
      </c>
      <c r="H444" s="7">
        <f>INDEX('Saturation Data'!I:I,MATCH('Intensity Data'!$B444,'Saturation Data'!$C:$C,0))*INDEX('UEC Data'!I:I,MATCH('Intensity Data'!$B444,'UEC Data'!$C:$C,0))</f>
        <v>0.21415626542022179</v>
      </c>
      <c r="I444" s="7">
        <f>INDEX('Saturation Data'!J:J,MATCH('Intensity Data'!$B444,'Saturation Data'!$C:$C,0))*INDEX('UEC Data'!J:J,MATCH('Intensity Data'!$B444,'UEC Data'!$C:$C,0))</f>
        <v>0.16983834683092186</v>
      </c>
      <c r="J444" s="7">
        <f>INDEX('Saturation Data'!K:K,MATCH('Intensity Data'!$B444,'Saturation Data'!$C:$C,0))*INDEX('UEC Data'!K:K,MATCH('Intensity Data'!$B444,'UEC Data'!$C:$C,0))</f>
        <v>4.1513553959739019E-2</v>
      </c>
      <c r="K444" s="7">
        <f>INDEX('Saturation Data'!L:L,MATCH('Intensity Data'!$B444,'Saturation Data'!$C:$C,0))*INDEX('UEC Data'!L:L,MATCH('Intensity Data'!$B444,'UEC Data'!$C:$C,0))</f>
        <v>1.1252555905149413E-2</v>
      </c>
      <c r="L444" s="7">
        <f>INDEX('Saturation Data'!M:M,MATCH('Intensity Data'!$B444,'Saturation Data'!$C:$C,0))*INDEX('UEC Data'!M:M,MATCH('Intensity Data'!$B444,'UEC Data'!$C:$C,0))</f>
        <v>6.3984059367121926E-2</v>
      </c>
      <c r="M444" s="7">
        <f>INDEX('Saturation Data'!N:N,MATCH('Intensity Data'!$B444,'Saturation Data'!$C:$C,0))*INDEX('UEC Data'!N:N,MATCH('Intensity Data'!$B444,'UEC Data'!$C:$C,0))</f>
        <v>1.7509191458759329E-2</v>
      </c>
      <c r="N444" s="7">
        <f>INDEX('Saturation Data'!O:O,MATCH('Intensity Data'!$B444,'Saturation Data'!$C:$C,0))*INDEX('UEC Data'!O:O,MATCH('Intensity Data'!$B444,'UEC Data'!$C:$C,0))</f>
        <v>6.1028810707334138E-2</v>
      </c>
      <c r="O444" s="7">
        <f>INDEX('Saturation Data'!P:P,MATCH('Intensity Data'!$B444,'Saturation Data'!$C:$C,0))*INDEX('UEC Data'!P:P,MATCH('Intensity Data'!$B444,'UEC Data'!$C:$C,0))</f>
        <v>6.498945397962469E-2</v>
      </c>
      <c r="P444" s="7">
        <f>INDEX('Saturation Data'!Q:Q,MATCH('Intensity Data'!$B444,'Saturation Data'!$C:$C,0))*INDEX('UEC Data'!Q:Q,MATCH('Intensity Data'!$B444,'UEC Data'!$C:$C,0))</f>
        <v>3.1763949945700705E-2</v>
      </c>
      <c r="Q444" s="7">
        <f>INDEX('Saturation Data'!R:R,MATCH('Intensity Data'!$B444,'Saturation Data'!$C:$C,0))*INDEX('UEC Data'!R:R,MATCH('Intensity Data'!$B444,'UEC Data'!$C:$C,0))</f>
        <v>9.1383124875914455E-3</v>
      </c>
      <c r="R444" s="7">
        <f>INDEX('Saturation Data'!S:S,MATCH('Intensity Data'!$B444,'Saturation Data'!$C:$C,0))*INDEX('UEC Data'!S:S,MATCH('Intensity Data'!$B444,'UEC Data'!$C:$C,0))</f>
        <v>9.68231813280661E-3</v>
      </c>
      <c r="S444" s="7">
        <f>INDEX('Saturation Data'!T:T,MATCH('Intensity Data'!$B444,'Saturation Data'!$C:$C,0))*INDEX('UEC Data'!T:T,MATCH('Intensity Data'!$B444,'UEC Data'!$C:$C,0))</f>
        <v>7.1068752816082232E-3</v>
      </c>
      <c r="T444" s="7">
        <f>INDEX('Saturation Data'!U:U,MATCH('Intensity Data'!$B444,'Saturation Data'!$C:$C,0))*INDEX('UEC Data'!U:U,MATCH('Intensity Data'!$B444,'UEC Data'!$C:$C,0))</f>
        <v>0.58241356662225263</v>
      </c>
      <c r="U444" s="7">
        <f>INDEX('Saturation Data'!V:V,MATCH('Intensity Data'!$B444,'Saturation Data'!$C:$C,0))*INDEX('UEC Data'!V:V,MATCH('Intensity Data'!$B444,'UEC Data'!$C:$C,0))</f>
        <v>2.1628966682011197E-2</v>
      </c>
      <c r="V444" t="str">
        <f t="shared" si="76"/>
        <v>Office Equipment</v>
      </c>
    </row>
    <row r="445" spans="1:22" x14ac:dyDescent="0.2">
      <c r="A445" t="str">
        <f t="shared" si="74"/>
        <v/>
      </c>
      <c r="B445" t="str">
        <f t="shared" si="75"/>
        <v>CA2019 CPAOffice Equipment_POS Terminal</v>
      </c>
      <c r="C445" t="s">
        <v>118</v>
      </c>
      <c r="D445" t="s">
        <v>120</v>
      </c>
      <c r="E445" s="4" t="s">
        <v>104</v>
      </c>
      <c r="F445" s="4" t="s">
        <v>38</v>
      </c>
      <c r="G445" s="4" t="s">
        <v>44</v>
      </c>
      <c r="H445" s="7">
        <f>INDEX('Saturation Data'!I:I,MATCH('Intensity Data'!$B445,'Saturation Data'!$C:$C,0))*INDEX('UEC Data'!I:I,MATCH('Intensity Data'!$B445,'UEC Data'!$C:$C,0))</f>
        <v>1.2291566607808682E-2</v>
      </c>
      <c r="I445" s="7">
        <f>INDEX('Saturation Data'!J:J,MATCH('Intensity Data'!$B445,'Saturation Data'!$C:$C,0))*INDEX('UEC Data'!J:J,MATCH('Intensity Data'!$B445,'UEC Data'!$C:$C,0))</f>
        <v>1.9495851298453465E-2</v>
      </c>
      <c r="J445" s="7">
        <f>INDEX('Saturation Data'!K:K,MATCH('Intensity Data'!$B445,'Saturation Data'!$C:$C,0))*INDEX('UEC Data'!K:K,MATCH('Intensity Data'!$B445,'UEC Data'!$C:$C,0))</f>
        <v>7.1480506902994838E-3</v>
      </c>
      <c r="K445" s="7">
        <f>INDEX('Saturation Data'!L:L,MATCH('Intensity Data'!$B445,'Saturation Data'!$C:$C,0))*INDEX('UEC Data'!L:L,MATCH('Intensity Data'!$B445,'UEC Data'!$C:$C,0))</f>
        <v>3.229220031102923E-2</v>
      </c>
      <c r="L445" s="7">
        <f>INDEX('Saturation Data'!M:M,MATCH('Intensity Data'!$B445,'Saturation Data'!$C:$C,0))*INDEX('UEC Data'!M:M,MATCH('Intensity Data'!$B445,'UEC Data'!$C:$C,0))</f>
        <v>9.1809633260757931E-2</v>
      </c>
      <c r="M445" s="7">
        <f>INDEX('Saturation Data'!N:N,MATCH('Intensity Data'!$B445,'Saturation Data'!$C:$C,0))*INDEX('UEC Data'!N:N,MATCH('Intensity Data'!$B445,'UEC Data'!$C:$C,0))</f>
        <v>6.280909895454001E-2</v>
      </c>
      <c r="N445" s="7">
        <f>INDEX('Saturation Data'!O:O,MATCH('Intensity Data'!$B445,'Saturation Data'!$C:$C,0))*INDEX('UEC Data'!O:O,MATCH('Intensity Data'!$B445,'UEC Data'!$C:$C,0))</f>
        <v>4.3784598732881194E-2</v>
      </c>
      <c r="O445" s="7">
        <f>INDEX('Saturation Data'!P:P,MATCH('Intensity Data'!$B445,'Saturation Data'!$C:$C,0))*INDEX('UEC Data'!P:P,MATCH('Intensity Data'!$B445,'UEC Data'!$C:$C,0))</f>
        <v>1.8650451361490836E-2</v>
      </c>
      <c r="P445" s="7">
        <f>INDEX('Saturation Data'!Q:Q,MATCH('Intensity Data'!$B445,'Saturation Data'!$C:$C,0))*INDEX('UEC Data'!Q:Q,MATCH('Intensity Data'!$B445,'UEC Data'!$C:$C,0))</f>
        <v>3.2815835217028686E-3</v>
      </c>
      <c r="Q445" s="7">
        <f>INDEX('Saturation Data'!R:R,MATCH('Intensity Data'!$B445,'Saturation Data'!$C:$C,0))*INDEX('UEC Data'!R:R,MATCH('Intensity Data'!$B445,'UEC Data'!$C:$C,0))</f>
        <v>7.605196877406465E-3</v>
      </c>
      <c r="R445" s="7">
        <f>INDEX('Saturation Data'!S:S,MATCH('Intensity Data'!$B445,'Saturation Data'!$C:$C,0))*INDEX('UEC Data'!S:S,MATCH('Intensity Data'!$B445,'UEC Data'!$C:$C,0))</f>
        <v>2.1395208930888088E-2</v>
      </c>
      <c r="S445" s="7">
        <f>INDEX('Saturation Data'!T:T,MATCH('Intensity Data'!$B445,'Saturation Data'!$C:$C,0))*INDEX('UEC Data'!T:T,MATCH('Intensity Data'!$B445,'UEC Data'!$C:$C,0))</f>
        <v>1.5704202176601737E-2</v>
      </c>
      <c r="T445" s="7">
        <f>INDEX('Saturation Data'!U:U,MATCH('Intensity Data'!$B445,'Saturation Data'!$C:$C,0))*INDEX('UEC Data'!U:U,MATCH('Intensity Data'!$B445,'UEC Data'!$C:$C,0))</f>
        <v>6.6855621836528961E-2</v>
      </c>
      <c r="U445" s="7">
        <f>INDEX('Saturation Data'!V:V,MATCH('Intensity Data'!$B445,'Saturation Data'!$C:$C,0))*INDEX('UEC Data'!V:V,MATCH('Intensity Data'!$B445,'UEC Data'!$C:$C,0))</f>
        <v>8.6898096992794483E-3</v>
      </c>
      <c r="V445" t="str">
        <f t="shared" si="76"/>
        <v>Office Equipment</v>
      </c>
    </row>
    <row r="446" spans="1:22" x14ac:dyDescent="0.2">
      <c r="A446" t="str">
        <f t="shared" si="74"/>
        <v/>
      </c>
      <c r="B446" t="str">
        <f t="shared" si="75"/>
        <v>CA2019 CPAMiscellaneous_Non-HVAC Motors</v>
      </c>
      <c r="C446" t="s">
        <v>118</v>
      </c>
      <c r="D446" t="s">
        <v>120</v>
      </c>
      <c r="E446" s="4" t="s">
        <v>105</v>
      </c>
      <c r="F446" s="4" t="s">
        <v>45</v>
      </c>
      <c r="G446" s="4" t="s">
        <v>46</v>
      </c>
      <c r="H446" s="7">
        <f>INDEX('Saturation Data'!I:I,MATCH('Intensity Data'!$B446,'Saturation Data'!$C:$C,0))*INDEX('UEC Data'!I:I,MATCH('Intensity Data'!$B446,'UEC Data'!$C:$C,0))</f>
        <v>0.31324919007414126</v>
      </c>
      <c r="I446" s="7">
        <f>INDEX('Saturation Data'!J:J,MATCH('Intensity Data'!$B446,'Saturation Data'!$C:$C,0))*INDEX('UEC Data'!J:J,MATCH('Intensity Data'!$B446,'UEC Data'!$C:$C,0))</f>
        <v>6.1004574567392209E-2</v>
      </c>
      <c r="J446" s="7">
        <f>INDEX('Saturation Data'!K:K,MATCH('Intensity Data'!$B446,'Saturation Data'!$C:$C,0))*INDEX('UEC Data'!K:K,MATCH('Intensity Data'!$B446,'UEC Data'!$C:$C,0))</f>
        <v>8.2800768803192537E-2</v>
      </c>
      <c r="K446" s="7">
        <f>INDEX('Saturation Data'!L:L,MATCH('Intensity Data'!$B446,'Saturation Data'!$C:$C,0))*INDEX('UEC Data'!L:L,MATCH('Intensity Data'!$B446,'UEC Data'!$C:$C,0))</f>
        <v>2.9610754254690893E-2</v>
      </c>
      <c r="L446" s="7">
        <f>INDEX('Saturation Data'!M:M,MATCH('Intensity Data'!$B446,'Saturation Data'!$C:$C,0))*INDEX('UEC Data'!M:M,MATCH('Intensity Data'!$B446,'UEC Data'!$C:$C,0))</f>
        <v>0.107272404051882</v>
      </c>
      <c r="M446" s="7">
        <f>INDEX('Saturation Data'!N:N,MATCH('Intensity Data'!$B446,'Saturation Data'!$C:$C,0))*INDEX('UEC Data'!N:N,MATCH('Intensity Data'!$B446,'UEC Data'!$C:$C,0))</f>
        <v>6.9152727364138772E-2</v>
      </c>
      <c r="N446" s="7">
        <f>INDEX('Saturation Data'!O:O,MATCH('Intensity Data'!$B446,'Saturation Data'!$C:$C,0))*INDEX('UEC Data'!O:O,MATCH('Intensity Data'!$B446,'UEC Data'!$C:$C,0))</f>
        <v>0.46571419009592152</v>
      </c>
      <c r="O446" s="7">
        <f>INDEX('Saturation Data'!P:P,MATCH('Intensity Data'!$B446,'Saturation Data'!$C:$C,0))*INDEX('UEC Data'!P:P,MATCH('Intensity Data'!$B446,'UEC Data'!$C:$C,0))</f>
        <v>7.0311823337627144E-2</v>
      </c>
      <c r="P446" s="7">
        <f>INDEX('Saturation Data'!Q:Q,MATCH('Intensity Data'!$B446,'Saturation Data'!$C:$C,0))*INDEX('UEC Data'!Q:Q,MATCH('Intensity Data'!$B446,'UEC Data'!$C:$C,0))</f>
        <v>3.1224889937066944E-2</v>
      </c>
      <c r="Q446" s="7">
        <f>INDEX('Saturation Data'!R:R,MATCH('Intensity Data'!$B446,'Saturation Data'!$C:$C,0))*INDEX('UEC Data'!R:R,MATCH('Intensity Data'!$B446,'UEC Data'!$C:$C,0))</f>
        <v>0.12450222407584824</v>
      </c>
      <c r="R446" s="7">
        <f>INDEX('Saturation Data'!S:S,MATCH('Intensity Data'!$B446,'Saturation Data'!$C:$C,0))*INDEX('UEC Data'!S:S,MATCH('Intensity Data'!$B446,'UEC Data'!$C:$C,0))</f>
        <v>6.1683227469016916E-2</v>
      </c>
      <c r="S446" s="7">
        <f>INDEX('Saturation Data'!T:T,MATCH('Intensity Data'!$B446,'Saturation Data'!$C:$C,0))*INDEX('UEC Data'!T:T,MATCH('Intensity Data'!$B446,'UEC Data'!$C:$C,0))</f>
        <v>7.1932994259981314E-2</v>
      </c>
      <c r="T446" s="7">
        <f>INDEX('Saturation Data'!U:U,MATCH('Intensity Data'!$B446,'Saturation Data'!$C:$C,0))*INDEX('UEC Data'!U:U,MATCH('Intensity Data'!$B446,'UEC Data'!$C:$C,0))</f>
        <v>4.8173104985421311</v>
      </c>
      <c r="U446" s="7">
        <f>INDEX('Saturation Data'!V:V,MATCH('Intensity Data'!$B446,'Saturation Data'!$C:$C,0))*INDEX('UEC Data'!V:V,MATCH('Intensity Data'!$B446,'UEC Data'!$C:$C,0))</f>
        <v>8.7189875022060229E-2</v>
      </c>
      <c r="V446" t="str">
        <f t="shared" si="76"/>
        <v>Miscellaneous</v>
      </c>
    </row>
    <row r="447" spans="1:22" x14ac:dyDescent="0.2">
      <c r="A447" t="str">
        <f t="shared" si="74"/>
        <v/>
      </c>
      <c r="B447" t="str">
        <f t="shared" si="75"/>
        <v>CA2019 CPAMiscellaneous_Pool Pump</v>
      </c>
      <c r="C447" t="s">
        <v>118</v>
      </c>
      <c r="D447" t="s">
        <v>120</v>
      </c>
      <c r="E447" s="4" t="s">
        <v>106</v>
      </c>
      <c r="F447" s="4" t="s">
        <v>45</v>
      </c>
      <c r="G447" s="4" t="s">
        <v>47</v>
      </c>
      <c r="H447" s="7">
        <f>INDEX('Saturation Data'!I:I,MATCH('Intensity Data'!$B447,'Saturation Data'!$C:$C,0))*INDEX('UEC Data'!I:I,MATCH('Intensity Data'!$B447,'UEC Data'!$C:$C,0))</f>
        <v>0</v>
      </c>
      <c r="I447" s="7">
        <f>INDEX('Saturation Data'!J:J,MATCH('Intensity Data'!$B447,'Saturation Data'!$C:$C,0))*INDEX('UEC Data'!J:J,MATCH('Intensity Data'!$B447,'UEC Data'!$C:$C,0))</f>
        <v>0</v>
      </c>
      <c r="J447" s="7">
        <f>INDEX('Saturation Data'!K:K,MATCH('Intensity Data'!$B447,'Saturation Data'!$C:$C,0))*INDEX('UEC Data'!K:K,MATCH('Intensity Data'!$B447,'UEC Data'!$C:$C,0))</f>
        <v>0</v>
      </c>
      <c r="K447" s="7">
        <f>INDEX('Saturation Data'!L:L,MATCH('Intensity Data'!$B447,'Saturation Data'!$C:$C,0))*INDEX('UEC Data'!L:L,MATCH('Intensity Data'!$B447,'UEC Data'!$C:$C,0))</f>
        <v>0</v>
      </c>
      <c r="L447" s="7">
        <f>INDEX('Saturation Data'!M:M,MATCH('Intensity Data'!$B447,'Saturation Data'!$C:$C,0))*INDEX('UEC Data'!M:M,MATCH('Intensity Data'!$B447,'UEC Data'!$C:$C,0))</f>
        <v>0</v>
      </c>
      <c r="M447" s="7">
        <f>INDEX('Saturation Data'!N:N,MATCH('Intensity Data'!$B447,'Saturation Data'!$C:$C,0))*INDEX('UEC Data'!N:N,MATCH('Intensity Data'!$B447,'UEC Data'!$C:$C,0))</f>
        <v>0</v>
      </c>
      <c r="N447" s="7">
        <f>INDEX('Saturation Data'!O:O,MATCH('Intensity Data'!$B447,'Saturation Data'!$C:$C,0))*INDEX('UEC Data'!O:O,MATCH('Intensity Data'!$B447,'UEC Data'!$C:$C,0))</f>
        <v>0</v>
      </c>
      <c r="O447" s="7">
        <f>INDEX('Saturation Data'!P:P,MATCH('Intensity Data'!$B447,'Saturation Data'!$C:$C,0))*INDEX('UEC Data'!P:P,MATCH('Intensity Data'!$B447,'UEC Data'!$C:$C,0))</f>
        <v>1.0825018980431285E-2</v>
      </c>
      <c r="P447" s="7">
        <f>INDEX('Saturation Data'!Q:Q,MATCH('Intensity Data'!$B447,'Saturation Data'!$C:$C,0))*INDEX('UEC Data'!Q:Q,MATCH('Intensity Data'!$B447,'UEC Data'!$C:$C,0))</f>
        <v>1.2997073985918002E-3</v>
      </c>
      <c r="Q447" s="7">
        <f>INDEX('Saturation Data'!R:R,MATCH('Intensity Data'!$B447,'Saturation Data'!$C:$C,0))*INDEX('UEC Data'!R:R,MATCH('Intensity Data'!$B447,'UEC Data'!$C:$C,0))</f>
        <v>1.0467201915864038E-2</v>
      </c>
      <c r="R447" s="7">
        <f>INDEX('Saturation Data'!S:S,MATCH('Intensity Data'!$B447,'Saturation Data'!$C:$C,0))*INDEX('UEC Data'!S:S,MATCH('Intensity Data'!$B447,'UEC Data'!$C:$C,0))</f>
        <v>0</v>
      </c>
      <c r="S447" s="7">
        <f>INDEX('Saturation Data'!T:T,MATCH('Intensity Data'!$B447,'Saturation Data'!$C:$C,0))*INDEX('UEC Data'!T:T,MATCH('Intensity Data'!$B447,'UEC Data'!$C:$C,0))</f>
        <v>0</v>
      </c>
      <c r="T447" s="7">
        <f>INDEX('Saturation Data'!U:U,MATCH('Intensity Data'!$B447,'Saturation Data'!$C:$C,0))*INDEX('UEC Data'!U:U,MATCH('Intensity Data'!$B447,'UEC Data'!$C:$C,0))</f>
        <v>0</v>
      </c>
      <c r="U447" s="7">
        <f>INDEX('Saturation Data'!V:V,MATCH('Intensity Data'!$B447,'Saturation Data'!$C:$C,0))*INDEX('UEC Data'!V:V,MATCH('Intensity Data'!$B447,'UEC Data'!$C:$C,0))</f>
        <v>4.40927090768527E-4</v>
      </c>
      <c r="V447" t="str">
        <f t="shared" si="76"/>
        <v>Miscellaneous</v>
      </c>
    </row>
    <row r="448" spans="1:22" x14ac:dyDescent="0.2">
      <c r="A448" t="str">
        <f t="shared" si="74"/>
        <v/>
      </c>
      <c r="B448" t="str">
        <f t="shared" si="75"/>
        <v>CA2019 CPAMiscellaneous_Pool Heater</v>
      </c>
      <c r="C448" t="s">
        <v>118</v>
      </c>
      <c r="D448" t="s">
        <v>120</v>
      </c>
      <c r="E448" s="4" t="s">
        <v>107</v>
      </c>
      <c r="F448" s="4" t="s">
        <v>45</v>
      </c>
      <c r="G448" s="4" t="s">
        <v>48</v>
      </c>
      <c r="H448" s="7">
        <f>INDEX('Saturation Data'!I:I,MATCH('Intensity Data'!$B448,'Saturation Data'!$C:$C,0))*INDEX('UEC Data'!I:I,MATCH('Intensity Data'!$B448,'UEC Data'!$C:$C,0))</f>
        <v>0</v>
      </c>
      <c r="I448" s="7">
        <f>INDEX('Saturation Data'!J:J,MATCH('Intensity Data'!$B448,'Saturation Data'!$C:$C,0))*INDEX('UEC Data'!J:J,MATCH('Intensity Data'!$B448,'UEC Data'!$C:$C,0))</f>
        <v>0</v>
      </c>
      <c r="J448" s="7">
        <f>INDEX('Saturation Data'!K:K,MATCH('Intensity Data'!$B448,'Saturation Data'!$C:$C,0))*INDEX('UEC Data'!K:K,MATCH('Intensity Data'!$B448,'UEC Data'!$C:$C,0))</f>
        <v>0</v>
      </c>
      <c r="K448" s="7">
        <f>INDEX('Saturation Data'!L:L,MATCH('Intensity Data'!$B448,'Saturation Data'!$C:$C,0))*INDEX('UEC Data'!L:L,MATCH('Intensity Data'!$B448,'UEC Data'!$C:$C,0))</f>
        <v>0</v>
      </c>
      <c r="L448" s="7">
        <f>INDEX('Saturation Data'!M:M,MATCH('Intensity Data'!$B448,'Saturation Data'!$C:$C,0))*INDEX('UEC Data'!M:M,MATCH('Intensity Data'!$B448,'UEC Data'!$C:$C,0))</f>
        <v>0</v>
      </c>
      <c r="M448" s="7">
        <f>INDEX('Saturation Data'!N:N,MATCH('Intensity Data'!$B448,'Saturation Data'!$C:$C,0))*INDEX('UEC Data'!N:N,MATCH('Intensity Data'!$B448,'UEC Data'!$C:$C,0))</f>
        <v>0</v>
      </c>
      <c r="N448" s="7">
        <f>INDEX('Saturation Data'!O:O,MATCH('Intensity Data'!$B448,'Saturation Data'!$C:$C,0))*INDEX('UEC Data'!O:O,MATCH('Intensity Data'!$B448,'UEC Data'!$C:$C,0))</f>
        <v>0</v>
      </c>
      <c r="O448" s="7">
        <f>INDEX('Saturation Data'!P:P,MATCH('Intensity Data'!$B448,'Saturation Data'!$C:$C,0))*INDEX('UEC Data'!P:P,MATCH('Intensity Data'!$B448,'UEC Data'!$C:$C,0))</f>
        <v>5.6247568414425136E-3</v>
      </c>
      <c r="P448" s="7">
        <f>INDEX('Saturation Data'!Q:Q,MATCH('Intensity Data'!$B448,'Saturation Data'!$C:$C,0))*INDEX('UEC Data'!Q:Q,MATCH('Intensity Data'!$B448,'UEC Data'!$C:$C,0))</f>
        <v>1.4038432269003874E-4</v>
      </c>
      <c r="Q448" s="7">
        <f>INDEX('Saturation Data'!R:R,MATCH('Intensity Data'!$B448,'Saturation Data'!$C:$C,0))*INDEX('UEC Data'!R:R,MATCH('Intensity Data'!$B448,'UEC Data'!$C:$C,0))</f>
        <v>4.8198668364997799E-3</v>
      </c>
      <c r="R448" s="7">
        <f>INDEX('Saturation Data'!S:S,MATCH('Intensity Data'!$B448,'Saturation Data'!$C:$C,0))*INDEX('UEC Data'!S:S,MATCH('Intensity Data'!$B448,'UEC Data'!$C:$C,0))</f>
        <v>0</v>
      </c>
      <c r="S448" s="7">
        <f>INDEX('Saturation Data'!T:T,MATCH('Intensity Data'!$B448,'Saturation Data'!$C:$C,0))*INDEX('UEC Data'!T:T,MATCH('Intensity Data'!$B448,'UEC Data'!$C:$C,0))</f>
        <v>0</v>
      </c>
      <c r="T448" s="7">
        <f>INDEX('Saturation Data'!U:U,MATCH('Intensity Data'!$B448,'Saturation Data'!$C:$C,0))*INDEX('UEC Data'!U:U,MATCH('Intensity Data'!$B448,'UEC Data'!$C:$C,0))</f>
        <v>0</v>
      </c>
      <c r="U448" s="7">
        <f>INDEX('Saturation Data'!V:V,MATCH('Intensity Data'!$B448,'Saturation Data'!$C:$C,0))*INDEX('UEC Data'!V:V,MATCH('Intensity Data'!$B448,'UEC Data'!$C:$C,0))</f>
        <v>1.4287658374560722E-4</v>
      </c>
      <c r="V448" t="str">
        <f t="shared" si="76"/>
        <v>Miscellaneous</v>
      </c>
    </row>
    <row r="449" spans="1:22" x14ac:dyDescent="0.2">
      <c r="A449" t="str">
        <f t="shared" si="74"/>
        <v/>
      </c>
      <c r="B449" t="str">
        <f t="shared" si="75"/>
        <v>CA2019 CPAMiscellaneous_Clothes Washer</v>
      </c>
      <c r="C449" t="s">
        <v>118</v>
      </c>
      <c r="D449" t="s">
        <v>120</v>
      </c>
      <c r="E449" s="4" t="s">
        <v>108</v>
      </c>
      <c r="F449" s="4" t="s">
        <v>45</v>
      </c>
      <c r="G449" s="4" t="s">
        <v>49</v>
      </c>
      <c r="H449" s="7">
        <f>INDEX('Saturation Data'!I:I,MATCH('Intensity Data'!$B449,'Saturation Data'!$C:$C,0))*INDEX('UEC Data'!I:I,MATCH('Intensity Data'!$B449,'UEC Data'!$C:$C,0))</f>
        <v>0</v>
      </c>
      <c r="I449" s="7">
        <f>INDEX('Saturation Data'!J:J,MATCH('Intensity Data'!$B449,'Saturation Data'!$C:$C,0))*INDEX('UEC Data'!J:J,MATCH('Intensity Data'!$B449,'UEC Data'!$C:$C,0))</f>
        <v>0</v>
      </c>
      <c r="J449" s="7">
        <f>INDEX('Saturation Data'!K:K,MATCH('Intensity Data'!$B449,'Saturation Data'!$C:$C,0))*INDEX('UEC Data'!K:K,MATCH('Intensity Data'!$B449,'UEC Data'!$C:$C,0))</f>
        <v>1.3780713470880129E-4</v>
      </c>
      <c r="K449" s="7">
        <f>INDEX('Saturation Data'!L:L,MATCH('Intensity Data'!$B449,'Saturation Data'!$C:$C,0))*INDEX('UEC Data'!L:L,MATCH('Intensity Data'!$B449,'UEC Data'!$C:$C,0))</f>
        <v>0</v>
      </c>
      <c r="L449" s="7">
        <f>INDEX('Saturation Data'!M:M,MATCH('Intensity Data'!$B449,'Saturation Data'!$C:$C,0))*INDEX('UEC Data'!M:M,MATCH('Intensity Data'!$B449,'UEC Data'!$C:$C,0))</f>
        <v>0</v>
      </c>
      <c r="M449" s="7">
        <f>INDEX('Saturation Data'!N:N,MATCH('Intensity Data'!$B449,'Saturation Data'!$C:$C,0))*INDEX('UEC Data'!N:N,MATCH('Intensity Data'!$B449,'UEC Data'!$C:$C,0))</f>
        <v>0</v>
      </c>
      <c r="N449" s="7">
        <f>INDEX('Saturation Data'!O:O,MATCH('Intensity Data'!$B449,'Saturation Data'!$C:$C,0))*INDEX('UEC Data'!O:O,MATCH('Intensity Data'!$B449,'UEC Data'!$C:$C,0))</f>
        <v>2.3636148026254297E-2</v>
      </c>
      <c r="O449" s="7">
        <f>INDEX('Saturation Data'!P:P,MATCH('Intensity Data'!$B449,'Saturation Data'!$C:$C,0))*INDEX('UEC Data'!P:P,MATCH('Intensity Data'!$B449,'UEC Data'!$C:$C,0))</f>
        <v>5.6702389292087715E-4</v>
      </c>
      <c r="P449" s="7">
        <f>INDEX('Saturation Data'!Q:Q,MATCH('Intensity Data'!$B449,'Saturation Data'!$C:$C,0))*INDEX('UEC Data'!Q:Q,MATCH('Intensity Data'!$B449,'UEC Data'!$C:$C,0))</f>
        <v>1.0246010200632755E-3</v>
      </c>
      <c r="Q449" s="7">
        <f>INDEX('Saturation Data'!R:R,MATCH('Intensity Data'!$B449,'Saturation Data'!$C:$C,0))*INDEX('UEC Data'!R:R,MATCH('Intensity Data'!$B449,'UEC Data'!$C:$C,0))</f>
        <v>1.4548928205162666E-2</v>
      </c>
      <c r="R449" s="7">
        <f>INDEX('Saturation Data'!S:S,MATCH('Intensity Data'!$B449,'Saturation Data'!$C:$C,0))*INDEX('UEC Data'!S:S,MATCH('Intensity Data'!$B449,'UEC Data'!$C:$C,0))</f>
        <v>0</v>
      </c>
      <c r="S449" s="7">
        <f>INDEX('Saturation Data'!T:T,MATCH('Intensity Data'!$B449,'Saturation Data'!$C:$C,0))*INDEX('UEC Data'!T:T,MATCH('Intensity Data'!$B449,'UEC Data'!$C:$C,0))</f>
        <v>0</v>
      </c>
      <c r="T449" s="7">
        <f>INDEX('Saturation Data'!U:U,MATCH('Intensity Data'!$B449,'Saturation Data'!$C:$C,0))*INDEX('UEC Data'!U:U,MATCH('Intensity Data'!$B449,'UEC Data'!$C:$C,0))</f>
        <v>0</v>
      </c>
      <c r="U449" s="7">
        <f>INDEX('Saturation Data'!V:V,MATCH('Intensity Data'!$B449,'Saturation Data'!$C:$C,0))*INDEX('UEC Data'!V:V,MATCH('Intensity Data'!$B449,'UEC Data'!$C:$C,0))</f>
        <v>2.0855817892448001E-4</v>
      </c>
      <c r="V449" t="str">
        <f t="shared" si="76"/>
        <v>Miscellaneous</v>
      </c>
    </row>
    <row r="450" spans="1:22" x14ac:dyDescent="0.2">
      <c r="A450" t="str">
        <f t="shared" si="74"/>
        <v/>
      </c>
      <c r="B450" t="str">
        <f t="shared" si="75"/>
        <v>CA2019 CPAMiscellaneous_Clothes Dryer</v>
      </c>
      <c r="C450" t="s">
        <v>118</v>
      </c>
      <c r="D450" t="s">
        <v>120</v>
      </c>
      <c r="E450" s="4" t="s">
        <v>109</v>
      </c>
      <c r="F450" s="4" t="s">
        <v>45</v>
      </c>
      <c r="G450" s="4" t="s">
        <v>50</v>
      </c>
      <c r="H450" s="7">
        <f>INDEX('Saturation Data'!I:I,MATCH('Intensity Data'!$B450,'Saturation Data'!$C:$C,0))*INDEX('UEC Data'!I:I,MATCH('Intensity Data'!$B450,'UEC Data'!$C:$C,0))</f>
        <v>0</v>
      </c>
      <c r="I450" s="7">
        <f>INDEX('Saturation Data'!J:J,MATCH('Intensity Data'!$B450,'Saturation Data'!$C:$C,0))*INDEX('UEC Data'!J:J,MATCH('Intensity Data'!$B450,'UEC Data'!$C:$C,0))</f>
        <v>0</v>
      </c>
      <c r="J450" s="7">
        <f>INDEX('Saturation Data'!K:K,MATCH('Intensity Data'!$B450,'Saturation Data'!$C:$C,0))*INDEX('UEC Data'!K:K,MATCH('Intensity Data'!$B450,'UEC Data'!$C:$C,0))</f>
        <v>2.5560387561482113E-4</v>
      </c>
      <c r="K450" s="7">
        <f>INDEX('Saturation Data'!L:L,MATCH('Intensity Data'!$B450,'Saturation Data'!$C:$C,0))*INDEX('UEC Data'!L:L,MATCH('Intensity Data'!$B450,'UEC Data'!$C:$C,0))</f>
        <v>0</v>
      </c>
      <c r="L450" s="7">
        <f>INDEX('Saturation Data'!M:M,MATCH('Intensity Data'!$B450,'Saturation Data'!$C:$C,0))*INDEX('UEC Data'!M:M,MATCH('Intensity Data'!$B450,'UEC Data'!$C:$C,0))</f>
        <v>0</v>
      </c>
      <c r="M450" s="7">
        <f>INDEX('Saturation Data'!N:N,MATCH('Intensity Data'!$B450,'Saturation Data'!$C:$C,0))*INDEX('UEC Data'!N:N,MATCH('Intensity Data'!$B450,'UEC Data'!$C:$C,0))</f>
        <v>0</v>
      </c>
      <c r="N450" s="7">
        <f>INDEX('Saturation Data'!O:O,MATCH('Intensity Data'!$B450,'Saturation Data'!$C:$C,0))*INDEX('UEC Data'!O:O,MATCH('Intensity Data'!$B450,'UEC Data'!$C:$C,0))</f>
        <v>7.0631418053769268E-2</v>
      </c>
      <c r="O450" s="7">
        <f>INDEX('Saturation Data'!P:P,MATCH('Intensity Data'!$B450,'Saturation Data'!$C:$C,0))*INDEX('UEC Data'!P:P,MATCH('Intensity Data'!$B450,'UEC Data'!$C:$C,0))</f>
        <v>1.3496978800038E-3</v>
      </c>
      <c r="P450" s="7">
        <f>INDEX('Saturation Data'!Q:Q,MATCH('Intensity Data'!$B450,'Saturation Data'!$C:$C,0))*INDEX('UEC Data'!Q:Q,MATCH('Intensity Data'!$B450,'UEC Data'!$C:$C,0))</f>
        <v>2.4388775180274542E-3</v>
      </c>
      <c r="Q450" s="7">
        <f>INDEX('Saturation Data'!R:R,MATCH('Intensity Data'!$B450,'Saturation Data'!$C:$C,0))*INDEX('UEC Data'!R:R,MATCH('Intensity Data'!$B450,'UEC Data'!$C:$C,0))</f>
        <v>1.8325816194575927E-2</v>
      </c>
      <c r="R450" s="7">
        <f>INDEX('Saturation Data'!S:S,MATCH('Intensity Data'!$B450,'Saturation Data'!$C:$C,0))*INDEX('UEC Data'!S:S,MATCH('Intensity Data'!$B450,'UEC Data'!$C:$C,0))</f>
        <v>0</v>
      </c>
      <c r="S450" s="7">
        <f>INDEX('Saturation Data'!T:T,MATCH('Intensity Data'!$B450,'Saturation Data'!$C:$C,0))*INDEX('UEC Data'!T:T,MATCH('Intensity Data'!$B450,'UEC Data'!$C:$C,0))</f>
        <v>0</v>
      </c>
      <c r="T450" s="7">
        <f>INDEX('Saturation Data'!U:U,MATCH('Intensity Data'!$B450,'Saturation Data'!$C:$C,0))*INDEX('UEC Data'!U:U,MATCH('Intensity Data'!$B450,'UEC Data'!$C:$C,0))</f>
        <v>0</v>
      </c>
      <c r="U450" s="7">
        <f>INDEX('Saturation Data'!V:V,MATCH('Intensity Data'!$B450,'Saturation Data'!$C:$C,0))*INDEX('UEC Data'!V:V,MATCH('Intensity Data'!$B450,'UEC Data'!$C:$C,0))</f>
        <v>4.513045866098549E-4</v>
      </c>
      <c r="V450" t="str">
        <f t="shared" si="76"/>
        <v>Miscellaneous</v>
      </c>
    </row>
    <row r="451" spans="1:22" x14ac:dyDescent="0.2">
      <c r="A451" t="str">
        <f t="shared" ref="A451" si="77">IF(C451=C450,"",1)</f>
        <v/>
      </c>
      <c r="B451" t="str">
        <f t="shared" ref="B451" si="78">C451&amp;D451&amp;E451</f>
        <v>CA2019 CPAMiscellaneous_Other Miscellaneous</v>
      </c>
      <c r="C451" t="s">
        <v>118</v>
      </c>
      <c r="D451" t="s">
        <v>120</v>
      </c>
      <c r="E451" s="4" t="s">
        <v>110</v>
      </c>
      <c r="F451" s="4" t="s">
        <v>45</v>
      </c>
      <c r="G451" s="4" t="s">
        <v>51</v>
      </c>
      <c r="H451" s="7">
        <f>INDEX('Saturation Data'!I:I,MATCH('Intensity Data'!$B451,'Saturation Data'!$C:$C,0))*INDEX('UEC Data'!I:I,MATCH('Intensity Data'!$B451,'UEC Data'!$C:$C,0))</f>
        <v>1.4165599041710997</v>
      </c>
      <c r="I451" s="7">
        <f>INDEX('Saturation Data'!J:J,MATCH('Intensity Data'!$B451,'Saturation Data'!$C:$C,0))*INDEX('UEC Data'!J:J,MATCH('Intensity Data'!$B451,'UEC Data'!$C:$C,0))</f>
        <v>1.185323350020639</v>
      </c>
      <c r="J451" s="7">
        <f>INDEX('Saturation Data'!K:K,MATCH('Intensity Data'!$B451,'Saturation Data'!$C:$C,0))*INDEX('UEC Data'!K:K,MATCH('Intensity Data'!$B451,'UEC Data'!$C:$C,0))</f>
        <v>0.77937334524492241</v>
      </c>
      <c r="K451" s="7">
        <f>INDEX('Saturation Data'!L:L,MATCH('Intensity Data'!$B451,'Saturation Data'!$C:$C,0))*INDEX('UEC Data'!L:L,MATCH('Intensity Data'!$B451,'UEC Data'!$C:$C,0))</f>
        <v>0.57533912298715773</v>
      </c>
      <c r="L451" s="7">
        <f>INDEX('Saturation Data'!M:M,MATCH('Intensity Data'!$B451,'Saturation Data'!$C:$C,0))*INDEX('UEC Data'!M:M,MATCH('Intensity Data'!$B451,'UEC Data'!$C:$C,0))</f>
        <v>2.1479546287285007</v>
      </c>
      <c r="M451" s="7">
        <f>INDEX('Saturation Data'!N:N,MATCH('Intensity Data'!$B451,'Saturation Data'!$C:$C,0))*INDEX('UEC Data'!N:N,MATCH('Intensity Data'!$B451,'UEC Data'!$C:$C,0))</f>
        <v>0.6327106585184562</v>
      </c>
      <c r="N451" s="7">
        <f>INDEX('Saturation Data'!O:O,MATCH('Intensity Data'!$B451,'Saturation Data'!$C:$C,0))*INDEX('UEC Data'!O:O,MATCH('Intensity Data'!$B451,'UEC Data'!$C:$C,0))</f>
        <v>4.8901208443826487</v>
      </c>
      <c r="O451" s="7">
        <f>INDEX('Saturation Data'!P:P,MATCH('Intensity Data'!$B451,'Saturation Data'!$C:$C,0))*INDEX('UEC Data'!P:P,MATCH('Intensity Data'!$B451,'UEC Data'!$C:$C,0))</f>
        <v>0.34841495141471746</v>
      </c>
      <c r="P451" s="7">
        <f>INDEX('Saturation Data'!Q:Q,MATCH('Intensity Data'!$B451,'Saturation Data'!$C:$C,0))*INDEX('UEC Data'!Q:Q,MATCH('Intensity Data'!$B451,'UEC Data'!$C:$C,0))</f>
        <v>0.32695956250364228</v>
      </c>
      <c r="Q451" s="7">
        <f>INDEX('Saturation Data'!R:R,MATCH('Intensity Data'!$B451,'Saturation Data'!$C:$C,0))*INDEX('UEC Data'!R:R,MATCH('Intensity Data'!$B451,'UEC Data'!$C:$C,0))</f>
        <v>0.63150767203508928</v>
      </c>
      <c r="R451" s="7">
        <f>INDEX('Saturation Data'!S:S,MATCH('Intensity Data'!$B451,'Saturation Data'!$C:$C,0))*INDEX('UEC Data'!S:S,MATCH('Intensity Data'!$B451,'UEC Data'!$C:$C,0))</f>
        <v>0.43182900057782703</v>
      </c>
      <c r="S451" s="7">
        <f>INDEX('Saturation Data'!T:T,MATCH('Intensity Data'!$B451,'Saturation Data'!$C:$C,0))*INDEX('UEC Data'!T:T,MATCH('Intensity Data'!$B451,'UEC Data'!$C:$C,0))</f>
        <v>0.31863844979251033</v>
      </c>
      <c r="T451" s="7">
        <f>INDEX('Saturation Data'!U:U,MATCH('Intensity Data'!$B451,'Saturation Data'!$C:$C,0))*INDEX('UEC Data'!U:U,MATCH('Intensity Data'!$B451,'UEC Data'!$C:$C,0))</f>
        <v>18.389281199746843</v>
      </c>
      <c r="U451" s="7">
        <f>INDEX('Saturation Data'!V:V,MATCH('Intensity Data'!$B451,'Saturation Data'!$C:$C,0))*INDEX('UEC Data'!V:V,MATCH('Intensity Data'!$B451,'UEC Data'!$C:$C,0))</f>
        <v>0.56511634024435553</v>
      </c>
      <c r="V451" t="str">
        <f t="shared" ref="V451" si="79">IF(OR(F451="Cooling",F451="heating",F451="ventilation"),"HVAC",F451)</f>
        <v>Miscellaneous</v>
      </c>
    </row>
    <row r="452" spans="1:22" x14ac:dyDescent="0.2">
      <c r="A452" t="e">
        <f>IF(C452=#REF!,"",1)</f>
        <v>#REF!</v>
      </c>
      <c r="H452" s="7" t="e">
        <f>INDEX('Saturation Data'!I:I,MATCH('Intensity Data'!$B452,'Saturation Data'!$C:$C,0))*INDEX('UEC Data'!I:I,MATCH('Intensity Data'!$B452,'UEC Data'!$C:$C,0))</f>
        <v>#N/A</v>
      </c>
      <c r="I452" s="7" t="e">
        <f>INDEX('Saturation Data'!J:J,MATCH('Intensity Data'!$B452,'Saturation Data'!$C:$C,0))*INDEX('UEC Data'!J:J,MATCH('Intensity Data'!$B452,'UEC Data'!$C:$C,0))</f>
        <v>#N/A</v>
      </c>
      <c r="J452" s="7" t="e">
        <f>INDEX('Saturation Data'!K:K,MATCH('Intensity Data'!$B452,'Saturation Data'!$C:$C,0))*INDEX('UEC Data'!K:K,MATCH('Intensity Data'!$B452,'UEC Data'!$C:$C,0))</f>
        <v>#N/A</v>
      </c>
      <c r="K452" s="7" t="e">
        <f>INDEX('Saturation Data'!L:L,MATCH('Intensity Data'!$B452,'Saturation Data'!$C:$C,0))*INDEX('UEC Data'!L:L,MATCH('Intensity Data'!$B452,'UEC Data'!$C:$C,0))</f>
        <v>#N/A</v>
      </c>
      <c r="L452" s="7" t="e">
        <f>INDEX('Saturation Data'!M:M,MATCH('Intensity Data'!$B452,'Saturation Data'!$C:$C,0))*INDEX('UEC Data'!M:M,MATCH('Intensity Data'!$B452,'UEC Data'!$C:$C,0))</f>
        <v>#N/A</v>
      </c>
      <c r="M452" s="7" t="e">
        <f>INDEX('Saturation Data'!N:N,MATCH('Intensity Data'!$B452,'Saturation Data'!$C:$C,0))*INDEX('UEC Data'!N:N,MATCH('Intensity Data'!$B452,'UEC Data'!$C:$C,0))</f>
        <v>#N/A</v>
      </c>
      <c r="N452" s="7" t="e">
        <f>INDEX('Saturation Data'!O:O,MATCH('Intensity Data'!$B452,'Saturation Data'!$C:$C,0))*INDEX('UEC Data'!O:O,MATCH('Intensity Data'!$B452,'UEC Data'!$C:$C,0))</f>
        <v>#N/A</v>
      </c>
      <c r="O452" s="7" t="e">
        <f>INDEX('Saturation Data'!P:P,MATCH('Intensity Data'!$B452,'Saturation Data'!$C:$C,0))*INDEX('UEC Data'!P:P,MATCH('Intensity Data'!$B452,'UEC Data'!$C:$C,0))</f>
        <v>#N/A</v>
      </c>
      <c r="P452" s="7" t="e">
        <f>INDEX('Saturation Data'!Q:Q,MATCH('Intensity Data'!$B452,'Saturation Data'!$C:$C,0))*INDEX('UEC Data'!Q:Q,MATCH('Intensity Data'!$B452,'UEC Data'!$C:$C,0))</f>
        <v>#N/A</v>
      </c>
      <c r="Q452" s="7" t="e">
        <f>INDEX('Saturation Data'!R:R,MATCH('Intensity Data'!$B452,'Saturation Data'!$C:$C,0))*INDEX('UEC Data'!R:R,MATCH('Intensity Data'!$B452,'UEC Data'!$C:$C,0))</f>
        <v>#N/A</v>
      </c>
      <c r="R452" s="7" t="e">
        <f>INDEX('Saturation Data'!S:S,MATCH('Intensity Data'!$B452,'Saturation Data'!$C:$C,0))*INDEX('UEC Data'!S:S,MATCH('Intensity Data'!$B452,'UEC Data'!$C:$C,0))</f>
        <v>#N/A</v>
      </c>
      <c r="S452" s="7" t="e">
        <f>INDEX('Saturation Data'!T:T,MATCH('Intensity Data'!$B452,'Saturation Data'!$C:$C,0))*INDEX('UEC Data'!T:T,MATCH('Intensity Data'!$B452,'UEC Data'!$C:$C,0))</f>
        <v>#N/A</v>
      </c>
      <c r="T452" s="7" t="e">
        <f>INDEX('Saturation Data'!U:U,MATCH('Intensity Data'!$B452,'Saturation Data'!$C:$C,0))*INDEX('UEC Data'!U:U,MATCH('Intensity Data'!$B452,'UEC Data'!$C:$C,0))</f>
        <v>#N/A</v>
      </c>
      <c r="U452" s="7" t="e">
        <f>INDEX('Saturation Data'!V:V,MATCH('Intensity Data'!$B452,'Saturation Data'!$C:$C,0))*INDEX('UEC Data'!V:V,MATCH('Intensity Data'!$B452,'UEC Data'!$C:$C,0))</f>
        <v>#N/A</v>
      </c>
      <c r="V452">
        <f t="shared" ref="V452:V459" si="80">IF(OR(F452="Cooling",F452="heating",F452="ventilation"),"HVAC",F452)</f>
        <v>0</v>
      </c>
    </row>
    <row r="453" spans="1:22" x14ac:dyDescent="0.2">
      <c r="A453" t="str">
        <f t="shared" ref="A453:A480" si="81">IF(C453=C452,"",1)</f>
        <v/>
      </c>
      <c r="H453" s="7" t="e">
        <f>INDEX('Saturation Data'!I:I,MATCH('Intensity Data'!$B453,'Saturation Data'!$C:$C,0))*INDEX('UEC Data'!I:I,MATCH('Intensity Data'!$B453,'UEC Data'!$C:$C,0))</f>
        <v>#N/A</v>
      </c>
      <c r="I453" s="7" t="e">
        <f>INDEX('Saturation Data'!J:J,MATCH('Intensity Data'!$B453,'Saturation Data'!$C:$C,0))*INDEX('UEC Data'!J:J,MATCH('Intensity Data'!$B453,'UEC Data'!$C:$C,0))</f>
        <v>#N/A</v>
      </c>
      <c r="J453" s="7" t="e">
        <f>INDEX('Saturation Data'!K:K,MATCH('Intensity Data'!$B453,'Saturation Data'!$C:$C,0))*INDEX('UEC Data'!K:K,MATCH('Intensity Data'!$B453,'UEC Data'!$C:$C,0))</f>
        <v>#N/A</v>
      </c>
      <c r="K453" s="7" t="e">
        <f>INDEX('Saturation Data'!L:L,MATCH('Intensity Data'!$B453,'Saturation Data'!$C:$C,0))*INDEX('UEC Data'!L:L,MATCH('Intensity Data'!$B453,'UEC Data'!$C:$C,0))</f>
        <v>#N/A</v>
      </c>
      <c r="L453" s="7" t="e">
        <f>INDEX('Saturation Data'!M:M,MATCH('Intensity Data'!$B453,'Saturation Data'!$C:$C,0))*INDEX('UEC Data'!M:M,MATCH('Intensity Data'!$B453,'UEC Data'!$C:$C,0))</f>
        <v>#N/A</v>
      </c>
      <c r="M453" s="7" t="e">
        <f>INDEX('Saturation Data'!N:N,MATCH('Intensity Data'!$B453,'Saturation Data'!$C:$C,0))*INDEX('UEC Data'!N:N,MATCH('Intensity Data'!$B453,'UEC Data'!$C:$C,0))</f>
        <v>#N/A</v>
      </c>
      <c r="N453" s="7" t="e">
        <f>INDEX('Saturation Data'!O:O,MATCH('Intensity Data'!$B453,'Saturation Data'!$C:$C,0))*INDEX('UEC Data'!O:O,MATCH('Intensity Data'!$B453,'UEC Data'!$C:$C,0))</f>
        <v>#N/A</v>
      </c>
      <c r="O453" s="7" t="e">
        <f>INDEX('Saturation Data'!P:P,MATCH('Intensity Data'!$B453,'Saturation Data'!$C:$C,0))*INDEX('UEC Data'!P:P,MATCH('Intensity Data'!$B453,'UEC Data'!$C:$C,0))</f>
        <v>#N/A</v>
      </c>
      <c r="P453" s="7" t="e">
        <f>INDEX('Saturation Data'!Q:Q,MATCH('Intensity Data'!$B453,'Saturation Data'!$C:$C,0))*INDEX('UEC Data'!Q:Q,MATCH('Intensity Data'!$B453,'UEC Data'!$C:$C,0))</f>
        <v>#N/A</v>
      </c>
      <c r="Q453" s="7" t="e">
        <f>INDEX('Saturation Data'!R:R,MATCH('Intensity Data'!$B453,'Saturation Data'!$C:$C,0))*INDEX('UEC Data'!R:R,MATCH('Intensity Data'!$B453,'UEC Data'!$C:$C,0))</f>
        <v>#N/A</v>
      </c>
      <c r="R453" s="7" t="e">
        <f>INDEX('Saturation Data'!S:S,MATCH('Intensity Data'!$B453,'Saturation Data'!$C:$C,0))*INDEX('UEC Data'!S:S,MATCH('Intensity Data'!$B453,'UEC Data'!$C:$C,0))</f>
        <v>#N/A</v>
      </c>
      <c r="S453" s="7" t="e">
        <f>INDEX('Saturation Data'!T:T,MATCH('Intensity Data'!$B453,'Saturation Data'!$C:$C,0))*INDEX('UEC Data'!T:T,MATCH('Intensity Data'!$B453,'UEC Data'!$C:$C,0))</f>
        <v>#N/A</v>
      </c>
      <c r="T453" s="7" t="e">
        <f>INDEX('Saturation Data'!U:U,MATCH('Intensity Data'!$B453,'Saturation Data'!$C:$C,0))*INDEX('UEC Data'!U:U,MATCH('Intensity Data'!$B453,'UEC Data'!$C:$C,0))</f>
        <v>#N/A</v>
      </c>
      <c r="U453" s="7" t="e">
        <f>INDEX('Saturation Data'!V:V,MATCH('Intensity Data'!$B453,'Saturation Data'!$C:$C,0))*INDEX('UEC Data'!V:V,MATCH('Intensity Data'!$B453,'UEC Data'!$C:$C,0))</f>
        <v>#N/A</v>
      </c>
      <c r="V453">
        <f t="shared" si="80"/>
        <v>0</v>
      </c>
    </row>
    <row r="454" spans="1:22" x14ac:dyDescent="0.2">
      <c r="A454" t="str">
        <f t="shared" si="81"/>
        <v/>
      </c>
      <c r="H454" s="7" t="e">
        <f>INDEX('Saturation Data'!I:I,MATCH('Intensity Data'!$B454,'Saturation Data'!$C:$C,0))*INDEX('UEC Data'!I:I,MATCH('Intensity Data'!$B454,'UEC Data'!$C:$C,0))</f>
        <v>#N/A</v>
      </c>
      <c r="I454" s="7" t="e">
        <f>INDEX('Saturation Data'!J:J,MATCH('Intensity Data'!$B454,'Saturation Data'!$C:$C,0))*INDEX('UEC Data'!J:J,MATCH('Intensity Data'!$B454,'UEC Data'!$C:$C,0))</f>
        <v>#N/A</v>
      </c>
      <c r="J454" s="7" t="e">
        <f>INDEX('Saturation Data'!K:K,MATCH('Intensity Data'!$B454,'Saturation Data'!$C:$C,0))*INDEX('UEC Data'!K:K,MATCH('Intensity Data'!$B454,'UEC Data'!$C:$C,0))</f>
        <v>#N/A</v>
      </c>
      <c r="K454" s="7" t="e">
        <f>INDEX('Saturation Data'!L:L,MATCH('Intensity Data'!$B454,'Saturation Data'!$C:$C,0))*INDEX('UEC Data'!L:L,MATCH('Intensity Data'!$B454,'UEC Data'!$C:$C,0))</f>
        <v>#N/A</v>
      </c>
      <c r="L454" s="7" t="e">
        <f>INDEX('Saturation Data'!M:M,MATCH('Intensity Data'!$B454,'Saturation Data'!$C:$C,0))*INDEX('UEC Data'!M:M,MATCH('Intensity Data'!$B454,'UEC Data'!$C:$C,0))</f>
        <v>#N/A</v>
      </c>
      <c r="M454" s="7" t="e">
        <f>INDEX('Saturation Data'!N:N,MATCH('Intensity Data'!$B454,'Saturation Data'!$C:$C,0))*INDEX('UEC Data'!N:N,MATCH('Intensity Data'!$B454,'UEC Data'!$C:$C,0))</f>
        <v>#N/A</v>
      </c>
      <c r="N454" s="7" t="e">
        <f>INDEX('Saturation Data'!O:O,MATCH('Intensity Data'!$B454,'Saturation Data'!$C:$C,0))*INDEX('UEC Data'!O:O,MATCH('Intensity Data'!$B454,'UEC Data'!$C:$C,0))</f>
        <v>#N/A</v>
      </c>
      <c r="O454" s="7" t="e">
        <f>INDEX('Saturation Data'!P:P,MATCH('Intensity Data'!$B454,'Saturation Data'!$C:$C,0))*INDEX('UEC Data'!P:P,MATCH('Intensity Data'!$B454,'UEC Data'!$C:$C,0))</f>
        <v>#N/A</v>
      </c>
      <c r="P454" s="7" t="e">
        <f>INDEX('Saturation Data'!Q:Q,MATCH('Intensity Data'!$B454,'Saturation Data'!$C:$C,0))*INDEX('UEC Data'!Q:Q,MATCH('Intensity Data'!$B454,'UEC Data'!$C:$C,0))</f>
        <v>#N/A</v>
      </c>
      <c r="Q454" s="7" t="e">
        <f>INDEX('Saturation Data'!R:R,MATCH('Intensity Data'!$B454,'Saturation Data'!$C:$C,0))*INDEX('UEC Data'!R:R,MATCH('Intensity Data'!$B454,'UEC Data'!$C:$C,0))</f>
        <v>#N/A</v>
      </c>
      <c r="R454" s="7" t="e">
        <f>INDEX('Saturation Data'!S:S,MATCH('Intensity Data'!$B454,'Saturation Data'!$C:$C,0))*INDEX('UEC Data'!S:S,MATCH('Intensity Data'!$B454,'UEC Data'!$C:$C,0))</f>
        <v>#N/A</v>
      </c>
      <c r="S454" s="7" t="e">
        <f>INDEX('Saturation Data'!T:T,MATCH('Intensity Data'!$B454,'Saturation Data'!$C:$C,0))*INDEX('UEC Data'!T:T,MATCH('Intensity Data'!$B454,'UEC Data'!$C:$C,0))</f>
        <v>#N/A</v>
      </c>
      <c r="T454" s="7" t="e">
        <f>INDEX('Saturation Data'!U:U,MATCH('Intensity Data'!$B454,'Saturation Data'!$C:$C,0))*INDEX('UEC Data'!U:U,MATCH('Intensity Data'!$B454,'UEC Data'!$C:$C,0))</f>
        <v>#N/A</v>
      </c>
      <c r="U454" s="7" t="e">
        <f>INDEX('Saturation Data'!V:V,MATCH('Intensity Data'!$B454,'Saturation Data'!$C:$C,0))*INDEX('UEC Data'!V:V,MATCH('Intensity Data'!$B454,'UEC Data'!$C:$C,0))</f>
        <v>#N/A</v>
      </c>
      <c r="V454">
        <f t="shared" si="80"/>
        <v>0</v>
      </c>
    </row>
    <row r="455" spans="1:22" x14ac:dyDescent="0.2">
      <c r="A455" t="str">
        <f t="shared" si="81"/>
        <v/>
      </c>
      <c r="H455" s="7" t="e">
        <f>INDEX('Saturation Data'!I:I,MATCH('Intensity Data'!$B455,'Saturation Data'!$C:$C,0))*INDEX('UEC Data'!I:I,MATCH('Intensity Data'!$B455,'UEC Data'!$C:$C,0))</f>
        <v>#N/A</v>
      </c>
      <c r="I455" s="7" t="e">
        <f>INDEX('Saturation Data'!J:J,MATCH('Intensity Data'!$B455,'Saturation Data'!$C:$C,0))*INDEX('UEC Data'!J:J,MATCH('Intensity Data'!$B455,'UEC Data'!$C:$C,0))</f>
        <v>#N/A</v>
      </c>
      <c r="J455" s="7" t="e">
        <f>INDEX('Saturation Data'!K:K,MATCH('Intensity Data'!$B455,'Saturation Data'!$C:$C,0))*INDEX('UEC Data'!K:K,MATCH('Intensity Data'!$B455,'UEC Data'!$C:$C,0))</f>
        <v>#N/A</v>
      </c>
      <c r="K455" s="7" t="e">
        <f>INDEX('Saturation Data'!L:L,MATCH('Intensity Data'!$B455,'Saturation Data'!$C:$C,0))*INDEX('UEC Data'!L:L,MATCH('Intensity Data'!$B455,'UEC Data'!$C:$C,0))</f>
        <v>#N/A</v>
      </c>
      <c r="L455" s="7" t="e">
        <f>INDEX('Saturation Data'!M:M,MATCH('Intensity Data'!$B455,'Saturation Data'!$C:$C,0))*INDEX('UEC Data'!M:M,MATCH('Intensity Data'!$B455,'UEC Data'!$C:$C,0))</f>
        <v>#N/A</v>
      </c>
      <c r="M455" s="7" t="e">
        <f>INDEX('Saturation Data'!N:N,MATCH('Intensity Data'!$B455,'Saturation Data'!$C:$C,0))*INDEX('UEC Data'!N:N,MATCH('Intensity Data'!$B455,'UEC Data'!$C:$C,0))</f>
        <v>#N/A</v>
      </c>
      <c r="N455" s="7" t="e">
        <f>INDEX('Saturation Data'!O:O,MATCH('Intensity Data'!$B455,'Saturation Data'!$C:$C,0))*INDEX('UEC Data'!O:O,MATCH('Intensity Data'!$B455,'UEC Data'!$C:$C,0))</f>
        <v>#N/A</v>
      </c>
      <c r="O455" s="7" t="e">
        <f>INDEX('Saturation Data'!P:P,MATCH('Intensity Data'!$B455,'Saturation Data'!$C:$C,0))*INDEX('UEC Data'!P:P,MATCH('Intensity Data'!$B455,'UEC Data'!$C:$C,0))</f>
        <v>#N/A</v>
      </c>
      <c r="P455" s="7" t="e">
        <f>INDEX('Saturation Data'!Q:Q,MATCH('Intensity Data'!$B455,'Saturation Data'!$C:$C,0))*INDEX('UEC Data'!Q:Q,MATCH('Intensity Data'!$B455,'UEC Data'!$C:$C,0))</f>
        <v>#N/A</v>
      </c>
      <c r="Q455" s="7" t="e">
        <f>INDEX('Saturation Data'!R:R,MATCH('Intensity Data'!$B455,'Saturation Data'!$C:$C,0))*INDEX('UEC Data'!R:R,MATCH('Intensity Data'!$B455,'UEC Data'!$C:$C,0))</f>
        <v>#N/A</v>
      </c>
      <c r="R455" s="7" t="e">
        <f>INDEX('Saturation Data'!S:S,MATCH('Intensity Data'!$B455,'Saturation Data'!$C:$C,0))*INDEX('UEC Data'!S:S,MATCH('Intensity Data'!$B455,'UEC Data'!$C:$C,0))</f>
        <v>#N/A</v>
      </c>
      <c r="S455" s="7" t="e">
        <f>INDEX('Saturation Data'!T:T,MATCH('Intensity Data'!$B455,'Saturation Data'!$C:$C,0))*INDEX('UEC Data'!T:T,MATCH('Intensity Data'!$B455,'UEC Data'!$C:$C,0))</f>
        <v>#N/A</v>
      </c>
      <c r="T455" s="7" t="e">
        <f>INDEX('Saturation Data'!U:U,MATCH('Intensity Data'!$B455,'Saturation Data'!$C:$C,0))*INDEX('UEC Data'!U:U,MATCH('Intensity Data'!$B455,'UEC Data'!$C:$C,0))</f>
        <v>#N/A</v>
      </c>
      <c r="U455" s="7" t="e">
        <f>INDEX('Saturation Data'!V:V,MATCH('Intensity Data'!$B455,'Saturation Data'!$C:$C,0))*INDEX('UEC Data'!V:V,MATCH('Intensity Data'!$B455,'UEC Data'!$C:$C,0))</f>
        <v>#N/A</v>
      </c>
      <c r="V455">
        <f t="shared" si="80"/>
        <v>0</v>
      </c>
    </row>
    <row r="456" spans="1:22" x14ac:dyDescent="0.2">
      <c r="A456" t="str">
        <f t="shared" si="81"/>
        <v/>
      </c>
      <c r="H456" s="7" t="e">
        <f>INDEX('Saturation Data'!I:I,MATCH('Intensity Data'!$B456,'Saturation Data'!$C:$C,0))*INDEX('UEC Data'!I:I,MATCH('Intensity Data'!$B456,'UEC Data'!$C:$C,0))</f>
        <v>#N/A</v>
      </c>
      <c r="I456" s="7" t="e">
        <f>INDEX('Saturation Data'!J:J,MATCH('Intensity Data'!$B456,'Saturation Data'!$C:$C,0))*INDEX('UEC Data'!J:J,MATCH('Intensity Data'!$B456,'UEC Data'!$C:$C,0))</f>
        <v>#N/A</v>
      </c>
      <c r="J456" s="7" t="e">
        <f>INDEX('Saturation Data'!K:K,MATCH('Intensity Data'!$B456,'Saturation Data'!$C:$C,0))*INDEX('UEC Data'!K:K,MATCH('Intensity Data'!$B456,'UEC Data'!$C:$C,0))</f>
        <v>#N/A</v>
      </c>
      <c r="K456" s="7" t="e">
        <f>INDEX('Saturation Data'!L:L,MATCH('Intensity Data'!$B456,'Saturation Data'!$C:$C,0))*INDEX('UEC Data'!L:L,MATCH('Intensity Data'!$B456,'UEC Data'!$C:$C,0))</f>
        <v>#N/A</v>
      </c>
      <c r="L456" s="7" t="e">
        <f>INDEX('Saturation Data'!M:M,MATCH('Intensity Data'!$B456,'Saturation Data'!$C:$C,0))*INDEX('UEC Data'!M:M,MATCH('Intensity Data'!$B456,'UEC Data'!$C:$C,0))</f>
        <v>#N/A</v>
      </c>
      <c r="M456" s="7" t="e">
        <f>INDEX('Saturation Data'!N:N,MATCH('Intensity Data'!$B456,'Saturation Data'!$C:$C,0))*INDEX('UEC Data'!N:N,MATCH('Intensity Data'!$B456,'UEC Data'!$C:$C,0))</f>
        <v>#N/A</v>
      </c>
      <c r="N456" s="7" t="e">
        <f>INDEX('Saturation Data'!O:O,MATCH('Intensity Data'!$B456,'Saturation Data'!$C:$C,0))*INDEX('UEC Data'!O:O,MATCH('Intensity Data'!$B456,'UEC Data'!$C:$C,0))</f>
        <v>#N/A</v>
      </c>
      <c r="O456" s="7" t="e">
        <f>INDEX('Saturation Data'!P:P,MATCH('Intensity Data'!$B456,'Saturation Data'!$C:$C,0))*INDEX('UEC Data'!P:P,MATCH('Intensity Data'!$B456,'UEC Data'!$C:$C,0))</f>
        <v>#N/A</v>
      </c>
      <c r="P456" s="7" t="e">
        <f>INDEX('Saturation Data'!Q:Q,MATCH('Intensity Data'!$B456,'Saturation Data'!$C:$C,0))*INDEX('UEC Data'!Q:Q,MATCH('Intensity Data'!$B456,'UEC Data'!$C:$C,0))</f>
        <v>#N/A</v>
      </c>
      <c r="Q456" s="7" t="e">
        <f>INDEX('Saturation Data'!R:R,MATCH('Intensity Data'!$B456,'Saturation Data'!$C:$C,0))*INDEX('UEC Data'!R:R,MATCH('Intensity Data'!$B456,'UEC Data'!$C:$C,0))</f>
        <v>#N/A</v>
      </c>
      <c r="R456" s="7" t="e">
        <f>INDEX('Saturation Data'!S:S,MATCH('Intensity Data'!$B456,'Saturation Data'!$C:$C,0))*INDEX('UEC Data'!S:S,MATCH('Intensity Data'!$B456,'UEC Data'!$C:$C,0))</f>
        <v>#N/A</v>
      </c>
      <c r="S456" s="7" t="e">
        <f>INDEX('Saturation Data'!T:T,MATCH('Intensity Data'!$B456,'Saturation Data'!$C:$C,0))*INDEX('UEC Data'!T:T,MATCH('Intensity Data'!$B456,'UEC Data'!$C:$C,0))</f>
        <v>#N/A</v>
      </c>
      <c r="T456" s="7" t="e">
        <f>INDEX('Saturation Data'!U:U,MATCH('Intensity Data'!$B456,'Saturation Data'!$C:$C,0))*INDEX('UEC Data'!U:U,MATCH('Intensity Data'!$B456,'UEC Data'!$C:$C,0))</f>
        <v>#N/A</v>
      </c>
      <c r="U456" s="7" t="e">
        <f>INDEX('Saturation Data'!V:V,MATCH('Intensity Data'!$B456,'Saturation Data'!$C:$C,0))*INDEX('UEC Data'!V:V,MATCH('Intensity Data'!$B456,'UEC Data'!$C:$C,0))</f>
        <v>#N/A</v>
      </c>
      <c r="V456">
        <f t="shared" si="80"/>
        <v>0</v>
      </c>
    </row>
    <row r="457" spans="1:22" x14ac:dyDescent="0.2">
      <c r="A457" t="str">
        <f t="shared" si="81"/>
        <v/>
      </c>
      <c r="H457" s="7" t="e">
        <f>INDEX('Saturation Data'!I:I,MATCH('Intensity Data'!$B457,'Saturation Data'!$C:$C,0))*INDEX('UEC Data'!I:I,MATCH('Intensity Data'!$B457,'UEC Data'!$C:$C,0))</f>
        <v>#N/A</v>
      </c>
      <c r="I457" s="7" t="e">
        <f>INDEX('Saturation Data'!J:J,MATCH('Intensity Data'!$B457,'Saturation Data'!$C:$C,0))*INDEX('UEC Data'!J:J,MATCH('Intensity Data'!$B457,'UEC Data'!$C:$C,0))</f>
        <v>#N/A</v>
      </c>
      <c r="J457" s="7" t="e">
        <f>INDEX('Saturation Data'!K:K,MATCH('Intensity Data'!$B457,'Saturation Data'!$C:$C,0))*INDEX('UEC Data'!K:K,MATCH('Intensity Data'!$B457,'UEC Data'!$C:$C,0))</f>
        <v>#N/A</v>
      </c>
      <c r="K457" s="7" t="e">
        <f>INDEX('Saturation Data'!L:L,MATCH('Intensity Data'!$B457,'Saturation Data'!$C:$C,0))*INDEX('UEC Data'!L:L,MATCH('Intensity Data'!$B457,'UEC Data'!$C:$C,0))</f>
        <v>#N/A</v>
      </c>
      <c r="L457" s="7" t="e">
        <f>INDEX('Saturation Data'!M:M,MATCH('Intensity Data'!$B457,'Saturation Data'!$C:$C,0))*INDEX('UEC Data'!M:M,MATCH('Intensity Data'!$B457,'UEC Data'!$C:$C,0))</f>
        <v>#N/A</v>
      </c>
      <c r="M457" s="7" t="e">
        <f>INDEX('Saturation Data'!N:N,MATCH('Intensity Data'!$B457,'Saturation Data'!$C:$C,0))*INDEX('UEC Data'!N:N,MATCH('Intensity Data'!$B457,'UEC Data'!$C:$C,0))</f>
        <v>#N/A</v>
      </c>
      <c r="N457" s="7" t="e">
        <f>INDEX('Saturation Data'!O:O,MATCH('Intensity Data'!$B457,'Saturation Data'!$C:$C,0))*INDEX('UEC Data'!O:O,MATCH('Intensity Data'!$B457,'UEC Data'!$C:$C,0))</f>
        <v>#N/A</v>
      </c>
      <c r="O457" s="7" t="e">
        <f>INDEX('Saturation Data'!P:P,MATCH('Intensity Data'!$B457,'Saturation Data'!$C:$C,0))*INDEX('UEC Data'!P:P,MATCH('Intensity Data'!$B457,'UEC Data'!$C:$C,0))</f>
        <v>#N/A</v>
      </c>
      <c r="P457" s="7" t="e">
        <f>INDEX('Saturation Data'!Q:Q,MATCH('Intensity Data'!$B457,'Saturation Data'!$C:$C,0))*INDEX('UEC Data'!Q:Q,MATCH('Intensity Data'!$B457,'UEC Data'!$C:$C,0))</f>
        <v>#N/A</v>
      </c>
      <c r="Q457" s="7" t="e">
        <f>INDEX('Saturation Data'!R:R,MATCH('Intensity Data'!$B457,'Saturation Data'!$C:$C,0))*INDEX('UEC Data'!R:R,MATCH('Intensity Data'!$B457,'UEC Data'!$C:$C,0))</f>
        <v>#N/A</v>
      </c>
      <c r="R457" s="7" t="e">
        <f>INDEX('Saturation Data'!S:S,MATCH('Intensity Data'!$B457,'Saturation Data'!$C:$C,0))*INDEX('UEC Data'!S:S,MATCH('Intensity Data'!$B457,'UEC Data'!$C:$C,0))</f>
        <v>#N/A</v>
      </c>
      <c r="S457" s="7" t="e">
        <f>INDEX('Saturation Data'!T:T,MATCH('Intensity Data'!$B457,'Saturation Data'!$C:$C,0))*INDEX('UEC Data'!T:T,MATCH('Intensity Data'!$B457,'UEC Data'!$C:$C,0))</f>
        <v>#N/A</v>
      </c>
      <c r="T457" s="7" t="e">
        <f>INDEX('Saturation Data'!U:U,MATCH('Intensity Data'!$B457,'Saturation Data'!$C:$C,0))*INDEX('UEC Data'!U:U,MATCH('Intensity Data'!$B457,'UEC Data'!$C:$C,0))</f>
        <v>#N/A</v>
      </c>
      <c r="U457" s="7" t="e">
        <f>INDEX('Saturation Data'!V:V,MATCH('Intensity Data'!$B457,'Saturation Data'!$C:$C,0))*INDEX('UEC Data'!V:V,MATCH('Intensity Data'!$B457,'UEC Data'!$C:$C,0))</f>
        <v>#N/A</v>
      </c>
      <c r="V457">
        <f t="shared" si="80"/>
        <v>0</v>
      </c>
    </row>
    <row r="458" spans="1:22" x14ac:dyDescent="0.2">
      <c r="A458" t="str">
        <f t="shared" si="81"/>
        <v/>
      </c>
      <c r="H458" s="7" t="e">
        <f>INDEX('Saturation Data'!I:I,MATCH('Intensity Data'!$B458,'Saturation Data'!$C:$C,0))*INDEX('UEC Data'!I:I,MATCH('Intensity Data'!$B458,'UEC Data'!$C:$C,0))</f>
        <v>#N/A</v>
      </c>
      <c r="I458" s="7" t="e">
        <f>INDEX('Saturation Data'!J:J,MATCH('Intensity Data'!$B458,'Saturation Data'!$C:$C,0))*INDEX('UEC Data'!J:J,MATCH('Intensity Data'!$B458,'UEC Data'!$C:$C,0))</f>
        <v>#N/A</v>
      </c>
      <c r="J458" s="7" t="e">
        <f>INDEX('Saturation Data'!K:K,MATCH('Intensity Data'!$B458,'Saturation Data'!$C:$C,0))*INDEX('UEC Data'!K:K,MATCH('Intensity Data'!$B458,'UEC Data'!$C:$C,0))</f>
        <v>#N/A</v>
      </c>
      <c r="K458" s="7" t="e">
        <f>INDEX('Saturation Data'!L:L,MATCH('Intensity Data'!$B458,'Saturation Data'!$C:$C,0))*INDEX('UEC Data'!L:L,MATCH('Intensity Data'!$B458,'UEC Data'!$C:$C,0))</f>
        <v>#N/A</v>
      </c>
      <c r="L458" s="7" t="e">
        <f>INDEX('Saturation Data'!M:M,MATCH('Intensity Data'!$B458,'Saturation Data'!$C:$C,0))*INDEX('UEC Data'!M:M,MATCH('Intensity Data'!$B458,'UEC Data'!$C:$C,0))</f>
        <v>#N/A</v>
      </c>
      <c r="M458" s="7" t="e">
        <f>INDEX('Saturation Data'!N:N,MATCH('Intensity Data'!$B458,'Saturation Data'!$C:$C,0))*INDEX('UEC Data'!N:N,MATCH('Intensity Data'!$B458,'UEC Data'!$C:$C,0))</f>
        <v>#N/A</v>
      </c>
      <c r="N458" s="7" t="e">
        <f>INDEX('Saturation Data'!O:O,MATCH('Intensity Data'!$B458,'Saturation Data'!$C:$C,0))*INDEX('UEC Data'!O:O,MATCH('Intensity Data'!$B458,'UEC Data'!$C:$C,0))</f>
        <v>#N/A</v>
      </c>
      <c r="O458" s="7" t="e">
        <f>INDEX('Saturation Data'!P:P,MATCH('Intensity Data'!$B458,'Saturation Data'!$C:$C,0))*INDEX('UEC Data'!P:P,MATCH('Intensity Data'!$B458,'UEC Data'!$C:$C,0))</f>
        <v>#N/A</v>
      </c>
      <c r="P458" s="7" t="e">
        <f>INDEX('Saturation Data'!Q:Q,MATCH('Intensity Data'!$B458,'Saturation Data'!$C:$C,0))*INDEX('UEC Data'!Q:Q,MATCH('Intensity Data'!$B458,'UEC Data'!$C:$C,0))</f>
        <v>#N/A</v>
      </c>
      <c r="Q458" s="7" t="e">
        <f>INDEX('Saturation Data'!R:R,MATCH('Intensity Data'!$B458,'Saturation Data'!$C:$C,0))*INDEX('UEC Data'!R:R,MATCH('Intensity Data'!$B458,'UEC Data'!$C:$C,0))</f>
        <v>#N/A</v>
      </c>
      <c r="R458" s="7" t="e">
        <f>INDEX('Saturation Data'!S:S,MATCH('Intensity Data'!$B458,'Saturation Data'!$C:$C,0))*INDEX('UEC Data'!S:S,MATCH('Intensity Data'!$B458,'UEC Data'!$C:$C,0))</f>
        <v>#N/A</v>
      </c>
      <c r="S458" s="7" t="e">
        <f>INDEX('Saturation Data'!T:T,MATCH('Intensity Data'!$B458,'Saturation Data'!$C:$C,0))*INDEX('UEC Data'!T:T,MATCH('Intensity Data'!$B458,'UEC Data'!$C:$C,0))</f>
        <v>#N/A</v>
      </c>
      <c r="T458" s="7" t="e">
        <f>INDEX('Saturation Data'!U:U,MATCH('Intensity Data'!$B458,'Saturation Data'!$C:$C,0))*INDEX('UEC Data'!U:U,MATCH('Intensity Data'!$B458,'UEC Data'!$C:$C,0))</f>
        <v>#N/A</v>
      </c>
      <c r="U458" s="7" t="e">
        <f>INDEX('Saturation Data'!V:V,MATCH('Intensity Data'!$B458,'Saturation Data'!$C:$C,0))*INDEX('UEC Data'!V:V,MATCH('Intensity Data'!$B458,'UEC Data'!$C:$C,0))</f>
        <v>#N/A</v>
      </c>
      <c r="V458">
        <f t="shared" si="80"/>
        <v>0</v>
      </c>
    </row>
    <row r="459" spans="1:22" x14ac:dyDescent="0.2">
      <c r="A459" t="str">
        <f t="shared" si="81"/>
        <v/>
      </c>
      <c r="H459" s="7" t="e">
        <f>INDEX('Saturation Data'!I:I,MATCH('Intensity Data'!$B459,'Saturation Data'!$C:$C,0))*INDEX('UEC Data'!I:I,MATCH('Intensity Data'!$B459,'UEC Data'!$C:$C,0))</f>
        <v>#N/A</v>
      </c>
      <c r="I459" s="7" t="e">
        <f>INDEX('Saturation Data'!J:J,MATCH('Intensity Data'!$B459,'Saturation Data'!$C:$C,0))*INDEX('UEC Data'!J:J,MATCH('Intensity Data'!$B459,'UEC Data'!$C:$C,0))</f>
        <v>#N/A</v>
      </c>
      <c r="J459" s="7" t="e">
        <f>INDEX('Saturation Data'!K:K,MATCH('Intensity Data'!$B459,'Saturation Data'!$C:$C,0))*INDEX('UEC Data'!K:K,MATCH('Intensity Data'!$B459,'UEC Data'!$C:$C,0))</f>
        <v>#N/A</v>
      </c>
      <c r="K459" s="7" t="e">
        <f>INDEX('Saturation Data'!L:L,MATCH('Intensity Data'!$B459,'Saturation Data'!$C:$C,0))*INDEX('UEC Data'!L:L,MATCH('Intensity Data'!$B459,'UEC Data'!$C:$C,0))</f>
        <v>#N/A</v>
      </c>
      <c r="L459" s="7" t="e">
        <f>INDEX('Saturation Data'!M:M,MATCH('Intensity Data'!$B459,'Saturation Data'!$C:$C,0))*INDEX('UEC Data'!M:M,MATCH('Intensity Data'!$B459,'UEC Data'!$C:$C,0))</f>
        <v>#N/A</v>
      </c>
      <c r="M459" s="7" t="e">
        <f>INDEX('Saturation Data'!N:N,MATCH('Intensity Data'!$B459,'Saturation Data'!$C:$C,0))*INDEX('UEC Data'!N:N,MATCH('Intensity Data'!$B459,'UEC Data'!$C:$C,0))</f>
        <v>#N/A</v>
      </c>
      <c r="N459" s="7" t="e">
        <f>INDEX('Saturation Data'!O:O,MATCH('Intensity Data'!$B459,'Saturation Data'!$C:$C,0))*INDEX('UEC Data'!O:O,MATCH('Intensity Data'!$B459,'UEC Data'!$C:$C,0))</f>
        <v>#N/A</v>
      </c>
      <c r="O459" s="7" t="e">
        <f>INDEX('Saturation Data'!P:P,MATCH('Intensity Data'!$B459,'Saturation Data'!$C:$C,0))*INDEX('UEC Data'!P:P,MATCH('Intensity Data'!$B459,'UEC Data'!$C:$C,0))</f>
        <v>#N/A</v>
      </c>
      <c r="P459" s="7" t="e">
        <f>INDEX('Saturation Data'!Q:Q,MATCH('Intensity Data'!$B459,'Saturation Data'!$C:$C,0))*INDEX('UEC Data'!Q:Q,MATCH('Intensity Data'!$B459,'UEC Data'!$C:$C,0))</f>
        <v>#N/A</v>
      </c>
      <c r="Q459" s="7" t="e">
        <f>INDEX('Saturation Data'!R:R,MATCH('Intensity Data'!$B459,'Saturation Data'!$C:$C,0))*INDEX('UEC Data'!R:R,MATCH('Intensity Data'!$B459,'UEC Data'!$C:$C,0))</f>
        <v>#N/A</v>
      </c>
      <c r="R459" s="7" t="e">
        <f>INDEX('Saturation Data'!S:S,MATCH('Intensity Data'!$B459,'Saturation Data'!$C:$C,0))*INDEX('UEC Data'!S:S,MATCH('Intensity Data'!$B459,'UEC Data'!$C:$C,0))</f>
        <v>#N/A</v>
      </c>
      <c r="S459" s="7" t="e">
        <f>INDEX('Saturation Data'!T:T,MATCH('Intensity Data'!$B459,'Saturation Data'!$C:$C,0))*INDEX('UEC Data'!T:T,MATCH('Intensity Data'!$B459,'UEC Data'!$C:$C,0))</f>
        <v>#N/A</v>
      </c>
      <c r="T459" s="7" t="e">
        <f>INDEX('Saturation Data'!U:U,MATCH('Intensity Data'!$B459,'Saturation Data'!$C:$C,0))*INDEX('UEC Data'!U:U,MATCH('Intensity Data'!$B459,'UEC Data'!$C:$C,0))</f>
        <v>#N/A</v>
      </c>
      <c r="U459" s="7" t="e">
        <f>INDEX('Saturation Data'!V:V,MATCH('Intensity Data'!$B459,'Saturation Data'!$C:$C,0))*INDEX('UEC Data'!V:V,MATCH('Intensity Data'!$B459,'UEC Data'!$C:$C,0))</f>
        <v>#N/A</v>
      </c>
      <c r="V459">
        <f t="shared" si="80"/>
        <v>0</v>
      </c>
    </row>
    <row r="460" spans="1:22" x14ac:dyDescent="0.2">
      <c r="A460" t="str">
        <f t="shared" si="81"/>
        <v/>
      </c>
      <c r="H460" s="7" t="e">
        <f>INDEX('Saturation Data'!I:I,MATCH('Intensity Data'!$B460,'Saturation Data'!$C:$C,0))*INDEX('UEC Data'!I:I,MATCH('Intensity Data'!$B460,'UEC Data'!$C:$C,0))</f>
        <v>#N/A</v>
      </c>
      <c r="I460" s="7" t="e">
        <f>INDEX('Saturation Data'!J:J,MATCH('Intensity Data'!$B460,'Saturation Data'!$C:$C,0))*INDEX('UEC Data'!J:J,MATCH('Intensity Data'!$B460,'UEC Data'!$C:$C,0))</f>
        <v>#N/A</v>
      </c>
      <c r="J460" s="7" t="e">
        <f>INDEX('Saturation Data'!K:K,MATCH('Intensity Data'!$B460,'Saturation Data'!$C:$C,0))*INDEX('UEC Data'!K:K,MATCH('Intensity Data'!$B460,'UEC Data'!$C:$C,0))</f>
        <v>#N/A</v>
      </c>
      <c r="K460" s="7" t="e">
        <f>INDEX('Saturation Data'!L:L,MATCH('Intensity Data'!$B460,'Saturation Data'!$C:$C,0))*INDEX('UEC Data'!L:L,MATCH('Intensity Data'!$B460,'UEC Data'!$C:$C,0))</f>
        <v>#N/A</v>
      </c>
      <c r="L460" s="7" t="e">
        <f>INDEX('Saturation Data'!M:M,MATCH('Intensity Data'!$B460,'Saturation Data'!$C:$C,0))*INDEX('UEC Data'!M:M,MATCH('Intensity Data'!$B460,'UEC Data'!$C:$C,0))</f>
        <v>#N/A</v>
      </c>
      <c r="M460" s="7" t="e">
        <f>INDEX('Saturation Data'!N:N,MATCH('Intensity Data'!$B460,'Saturation Data'!$C:$C,0))*INDEX('UEC Data'!N:N,MATCH('Intensity Data'!$B460,'UEC Data'!$C:$C,0))</f>
        <v>#N/A</v>
      </c>
      <c r="N460" s="7" t="e">
        <f>INDEX('Saturation Data'!O:O,MATCH('Intensity Data'!$B460,'Saturation Data'!$C:$C,0))*INDEX('UEC Data'!O:O,MATCH('Intensity Data'!$B460,'UEC Data'!$C:$C,0))</f>
        <v>#N/A</v>
      </c>
      <c r="O460" s="7" t="e">
        <f>INDEX('Saturation Data'!P:P,MATCH('Intensity Data'!$B460,'Saturation Data'!$C:$C,0))*INDEX('UEC Data'!P:P,MATCH('Intensity Data'!$B460,'UEC Data'!$C:$C,0))</f>
        <v>#N/A</v>
      </c>
      <c r="P460" s="7" t="e">
        <f>INDEX('Saturation Data'!Q:Q,MATCH('Intensity Data'!$B460,'Saturation Data'!$C:$C,0))*INDEX('UEC Data'!Q:Q,MATCH('Intensity Data'!$B460,'UEC Data'!$C:$C,0))</f>
        <v>#N/A</v>
      </c>
      <c r="Q460" s="7" t="e">
        <f>INDEX('Saturation Data'!R:R,MATCH('Intensity Data'!$B460,'Saturation Data'!$C:$C,0))*INDEX('UEC Data'!R:R,MATCH('Intensity Data'!$B460,'UEC Data'!$C:$C,0))</f>
        <v>#N/A</v>
      </c>
      <c r="R460" s="7" t="e">
        <f>INDEX('Saturation Data'!S:S,MATCH('Intensity Data'!$B460,'Saturation Data'!$C:$C,0))*INDEX('UEC Data'!S:S,MATCH('Intensity Data'!$B460,'UEC Data'!$C:$C,0))</f>
        <v>#N/A</v>
      </c>
      <c r="S460" s="7" t="e">
        <f>INDEX('Saturation Data'!T:T,MATCH('Intensity Data'!$B460,'Saturation Data'!$C:$C,0))*INDEX('UEC Data'!T:T,MATCH('Intensity Data'!$B460,'UEC Data'!$C:$C,0))</f>
        <v>#N/A</v>
      </c>
      <c r="T460" s="7" t="e">
        <f>INDEX('Saturation Data'!U:U,MATCH('Intensity Data'!$B460,'Saturation Data'!$C:$C,0))*INDEX('UEC Data'!U:U,MATCH('Intensity Data'!$B460,'UEC Data'!$C:$C,0))</f>
        <v>#N/A</v>
      </c>
      <c r="U460" s="7" t="e">
        <f>INDEX('Saturation Data'!V:V,MATCH('Intensity Data'!$B460,'Saturation Data'!$C:$C,0))*INDEX('UEC Data'!V:V,MATCH('Intensity Data'!$B460,'UEC Data'!$C:$C,0))</f>
        <v>#N/A</v>
      </c>
      <c r="V460">
        <f t="shared" ref="V460:V481" si="82">IF(OR(F460="Cooling",F460="heating",F460="ventilation"),"HVAC",F460)</f>
        <v>0</v>
      </c>
    </row>
    <row r="461" spans="1:22" x14ac:dyDescent="0.2">
      <c r="A461" t="str">
        <f t="shared" si="81"/>
        <v/>
      </c>
      <c r="H461" s="7" t="e">
        <f>INDEX('Saturation Data'!I:I,MATCH('Intensity Data'!$B461,'Saturation Data'!$C:$C,0))*INDEX('UEC Data'!I:I,MATCH('Intensity Data'!$B461,'UEC Data'!$C:$C,0))</f>
        <v>#N/A</v>
      </c>
      <c r="I461" s="7" t="e">
        <f>INDEX('Saturation Data'!J:J,MATCH('Intensity Data'!$B461,'Saturation Data'!$C:$C,0))*INDEX('UEC Data'!J:J,MATCH('Intensity Data'!$B461,'UEC Data'!$C:$C,0))</f>
        <v>#N/A</v>
      </c>
      <c r="J461" s="7" t="e">
        <f>INDEX('Saturation Data'!K:K,MATCH('Intensity Data'!$B461,'Saturation Data'!$C:$C,0))*INDEX('UEC Data'!K:K,MATCH('Intensity Data'!$B461,'UEC Data'!$C:$C,0))</f>
        <v>#N/A</v>
      </c>
      <c r="K461" s="7" t="e">
        <f>INDEX('Saturation Data'!L:L,MATCH('Intensity Data'!$B461,'Saturation Data'!$C:$C,0))*INDEX('UEC Data'!L:L,MATCH('Intensity Data'!$B461,'UEC Data'!$C:$C,0))</f>
        <v>#N/A</v>
      </c>
      <c r="L461" s="7" t="e">
        <f>INDEX('Saturation Data'!M:M,MATCH('Intensity Data'!$B461,'Saturation Data'!$C:$C,0))*INDEX('UEC Data'!M:M,MATCH('Intensity Data'!$B461,'UEC Data'!$C:$C,0))</f>
        <v>#N/A</v>
      </c>
      <c r="M461" s="7" t="e">
        <f>INDEX('Saturation Data'!N:N,MATCH('Intensity Data'!$B461,'Saturation Data'!$C:$C,0))*INDEX('UEC Data'!N:N,MATCH('Intensity Data'!$B461,'UEC Data'!$C:$C,0))</f>
        <v>#N/A</v>
      </c>
      <c r="N461" s="7" t="e">
        <f>INDEX('Saturation Data'!O:O,MATCH('Intensity Data'!$B461,'Saturation Data'!$C:$C,0))*INDEX('UEC Data'!O:O,MATCH('Intensity Data'!$B461,'UEC Data'!$C:$C,0))</f>
        <v>#N/A</v>
      </c>
      <c r="O461" s="7" t="e">
        <f>INDEX('Saturation Data'!P:P,MATCH('Intensity Data'!$B461,'Saturation Data'!$C:$C,0))*INDEX('UEC Data'!P:P,MATCH('Intensity Data'!$B461,'UEC Data'!$C:$C,0))</f>
        <v>#N/A</v>
      </c>
      <c r="P461" s="7" t="e">
        <f>INDEX('Saturation Data'!Q:Q,MATCH('Intensity Data'!$B461,'Saturation Data'!$C:$C,0))*INDEX('UEC Data'!Q:Q,MATCH('Intensity Data'!$B461,'UEC Data'!$C:$C,0))</f>
        <v>#N/A</v>
      </c>
      <c r="Q461" s="7" t="e">
        <f>INDEX('Saturation Data'!R:R,MATCH('Intensity Data'!$B461,'Saturation Data'!$C:$C,0))*INDEX('UEC Data'!R:R,MATCH('Intensity Data'!$B461,'UEC Data'!$C:$C,0))</f>
        <v>#N/A</v>
      </c>
      <c r="R461" s="7" t="e">
        <f>INDEX('Saturation Data'!S:S,MATCH('Intensity Data'!$B461,'Saturation Data'!$C:$C,0))*INDEX('UEC Data'!S:S,MATCH('Intensity Data'!$B461,'UEC Data'!$C:$C,0))</f>
        <v>#N/A</v>
      </c>
      <c r="S461" s="7" t="e">
        <f>INDEX('Saturation Data'!T:T,MATCH('Intensity Data'!$B461,'Saturation Data'!$C:$C,0))*INDEX('UEC Data'!T:T,MATCH('Intensity Data'!$B461,'UEC Data'!$C:$C,0))</f>
        <v>#N/A</v>
      </c>
      <c r="T461" s="7" t="e">
        <f>INDEX('Saturation Data'!U:U,MATCH('Intensity Data'!$B461,'Saturation Data'!$C:$C,0))*INDEX('UEC Data'!U:U,MATCH('Intensity Data'!$B461,'UEC Data'!$C:$C,0))</f>
        <v>#N/A</v>
      </c>
      <c r="U461" s="7" t="e">
        <f>INDEX('Saturation Data'!V:V,MATCH('Intensity Data'!$B461,'Saturation Data'!$C:$C,0))*INDEX('UEC Data'!V:V,MATCH('Intensity Data'!$B461,'UEC Data'!$C:$C,0))</f>
        <v>#N/A</v>
      </c>
      <c r="V461">
        <f t="shared" si="82"/>
        <v>0</v>
      </c>
    </row>
    <row r="462" spans="1:22" x14ac:dyDescent="0.2">
      <c r="A462" t="str">
        <f t="shared" si="81"/>
        <v/>
      </c>
      <c r="H462" s="7" t="e">
        <f>INDEX('Saturation Data'!I:I,MATCH('Intensity Data'!$B462,'Saturation Data'!$C:$C,0))*INDEX('UEC Data'!I:I,MATCH('Intensity Data'!$B462,'UEC Data'!$C:$C,0))</f>
        <v>#N/A</v>
      </c>
      <c r="I462" s="7" t="e">
        <f>INDEX('Saturation Data'!J:J,MATCH('Intensity Data'!$B462,'Saturation Data'!$C:$C,0))*INDEX('UEC Data'!J:J,MATCH('Intensity Data'!$B462,'UEC Data'!$C:$C,0))</f>
        <v>#N/A</v>
      </c>
      <c r="J462" s="7" t="e">
        <f>INDEX('Saturation Data'!K:K,MATCH('Intensity Data'!$B462,'Saturation Data'!$C:$C,0))*INDEX('UEC Data'!K:K,MATCH('Intensity Data'!$B462,'UEC Data'!$C:$C,0))</f>
        <v>#N/A</v>
      </c>
      <c r="K462" s="7" t="e">
        <f>INDEX('Saturation Data'!L:L,MATCH('Intensity Data'!$B462,'Saturation Data'!$C:$C,0))*INDEX('UEC Data'!L:L,MATCH('Intensity Data'!$B462,'UEC Data'!$C:$C,0))</f>
        <v>#N/A</v>
      </c>
      <c r="L462" s="7" t="e">
        <f>INDEX('Saturation Data'!M:M,MATCH('Intensity Data'!$B462,'Saturation Data'!$C:$C,0))*INDEX('UEC Data'!M:M,MATCH('Intensity Data'!$B462,'UEC Data'!$C:$C,0))</f>
        <v>#N/A</v>
      </c>
      <c r="M462" s="7" t="e">
        <f>INDEX('Saturation Data'!N:N,MATCH('Intensity Data'!$B462,'Saturation Data'!$C:$C,0))*INDEX('UEC Data'!N:N,MATCH('Intensity Data'!$B462,'UEC Data'!$C:$C,0))</f>
        <v>#N/A</v>
      </c>
      <c r="N462" s="7" t="e">
        <f>INDEX('Saturation Data'!O:O,MATCH('Intensity Data'!$B462,'Saturation Data'!$C:$C,0))*INDEX('UEC Data'!O:O,MATCH('Intensity Data'!$B462,'UEC Data'!$C:$C,0))</f>
        <v>#N/A</v>
      </c>
      <c r="O462" s="7" t="e">
        <f>INDEX('Saturation Data'!P:P,MATCH('Intensity Data'!$B462,'Saturation Data'!$C:$C,0))*INDEX('UEC Data'!P:P,MATCH('Intensity Data'!$B462,'UEC Data'!$C:$C,0))</f>
        <v>#N/A</v>
      </c>
      <c r="P462" s="7" t="e">
        <f>INDEX('Saturation Data'!Q:Q,MATCH('Intensity Data'!$B462,'Saturation Data'!$C:$C,0))*INDEX('UEC Data'!Q:Q,MATCH('Intensity Data'!$B462,'UEC Data'!$C:$C,0))</f>
        <v>#N/A</v>
      </c>
      <c r="Q462" s="7" t="e">
        <f>INDEX('Saturation Data'!R:R,MATCH('Intensity Data'!$B462,'Saturation Data'!$C:$C,0))*INDEX('UEC Data'!R:R,MATCH('Intensity Data'!$B462,'UEC Data'!$C:$C,0))</f>
        <v>#N/A</v>
      </c>
      <c r="R462" s="7" t="e">
        <f>INDEX('Saturation Data'!S:S,MATCH('Intensity Data'!$B462,'Saturation Data'!$C:$C,0))*INDEX('UEC Data'!S:S,MATCH('Intensity Data'!$B462,'UEC Data'!$C:$C,0))</f>
        <v>#N/A</v>
      </c>
      <c r="S462" s="7" t="e">
        <f>INDEX('Saturation Data'!T:T,MATCH('Intensity Data'!$B462,'Saturation Data'!$C:$C,0))*INDEX('UEC Data'!T:T,MATCH('Intensity Data'!$B462,'UEC Data'!$C:$C,0))</f>
        <v>#N/A</v>
      </c>
      <c r="T462" s="7" t="e">
        <f>INDEX('Saturation Data'!U:U,MATCH('Intensity Data'!$B462,'Saturation Data'!$C:$C,0))*INDEX('UEC Data'!U:U,MATCH('Intensity Data'!$B462,'UEC Data'!$C:$C,0))</f>
        <v>#N/A</v>
      </c>
      <c r="U462" s="7" t="e">
        <f>INDEX('Saturation Data'!V:V,MATCH('Intensity Data'!$B462,'Saturation Data'!$C:$C,0))*INDEX('UEC Data'!V:V,MATCH('Intensity Data'!$B462,'UEC Data'!$C:$C,0))</f>
        <v>#N/A</v>
      </c>
      <c r="V462">
        <f t="shared" si="82"/>
        <v>0</v>
      </c>
    </row>
    <row r="463" spans="1:22" x14ac:dyDescent="0.2">
      <c r="A463" t="str">
        <f t="shared" si="81"/>
        <v/>
      </c>
      <c r="H463" s="7" t="e">
        <f>INDEX('Saturation Data'!I:I,MATCH('Intensity Data'!$B463,'Saturation Data'!$C:$C,0))*INDEX('UEC Data'!I:I,MATCH('Intensity Data'!$B463,'UEC Data'!$C:$C,0))</f>
        <v>#N/A</v>
      </c>
      <c r="I463" s="7" t="e">
        <f>INDEX('Saturation Data'!J:J,MATCH('Intensity Data'!$B463,'Saturation Data'!$C:$C,0))*INDEX('UEC Data'!J:J,MATCH('Intensity Data'!$B463,'UEC Data'!$C:$C,0))</f>
        <v>#N/A</v>
      </c>
      <c r="J463" s="7" t="e">
        <f>INDEX('Saturation Data'!K:K,MATCH('Intensity Data'!$B463,'Saturation Data'!$C:$C,0))*INDEX('UEC Data'!K:K,MATCH('Intensity Data'!$B463,'UEC Data'!$C:$C,0))</f>
        <v>#N/A</v>
      </c>
      <c r="K463" s="7" t="e">
        <f>INDEX('Saturation Data'!L:L,MATCH('Intensity Data'!$B463,'Saturation Data'!$C:$C,0))*INDEX('UEC Data'!L:L,MATCH('Intensity Data'!$B463,'UEC Data'!$C:$C,0))</f>
        <v>#N/A</v>
      </c>
      <c r="L463" s="7" t="e">
        <f>INDEX('Saturation Data'!M:M,MATCH('Intensity Data'!$B463,'Saturation Data'!$C:$C,0))*INDEX('UEC Data'!M:M,MATCH('Intensity Data'!$B463,'UEC Data'!$C:$C,0))</f>
        <v>#N/A</v>
      </c>
      <c r="M463" s="7" t="e">
        <f>INDEX('Saturation Data'!N:N,MATCH('Intensity Data'!$B463,'Saturation Data'!$C:$C,0))*INDEX('UEC Data'!N:N,MATCH('Intensity Data'!$B463,'UEC Data'!$C:$C,0))</f>
        <v>#N/A</v>
      </c>
      <c r="N463" s="7" t="e">
        <f>INDEX('Saturation Data'!O:O,MATCH('Intensity Data'!$B463,'Saturation Data'!$C:$C,0))*INDEX('UEC Data'!O:O,MATCH('Intensity Data'!$B463,'UEC Data'!$C:$C,0))</f>
        <v>#N/A</v>
      </c>
      <c r="O463" s="7" t="e">
        <f>INDEX('Saturation Data'!P:P,MATCH('Intensity Data'!$B463,'Saturation Data'!$C:$C,0))*INDEX('UEC Data'!P:P,MATCH('Intensity Data'!$B463,'UEC Data'!$C:$C,0))</f>
        <v>#N/A</v>
      </c>
      <c r="P463" s="7" t="e">
        <f>INDEX('Saturation Data'!Q:Q,MATCH('Intensity Data'!$B463,'Saturation Data'!$C:$C,0))*INDEX('UEC Data'!Q:Q,MATCH('Intensity Data'!$B463,'UEC Data'!$C:$C,0))</f>
        <v>#N/A</v>
      </c>
      <c r="Q463" s="7" t="e">
        <f>INDEX('Saturation Data'!R:R,MATCH('Intensity Data'!$B463,'Saturation Data'!$C:$C,0))*INDEX('UEC Data'!R:R,MATCH('Intensity Data'!$B463,'UEC Data'!$C:$C,0))</f>
        <v>#N/A</v>
      </c>
      <c r="R463" s="7" t="e">
        <f>INDEX('Saturation Data'!S:S,MATCH('Intensity Data'!$B463,'Saturation Data'!$C:$C,0))*INDEX('UEC Data'!S:S,MATCH('Intensity Data'!$B463,'UEC Data'!$C:$C,0))</f>
        <v>#N/A</v>
      </c>
      <c r="S463" s="7" t="e">
        <f>INDEX('Saturation Data'!T:T,MATCH('Intensity Data'!$B463,'Saturation Data'!$C:$C,0))*INDEX('UEC Data'!T:T,MATCH('Intensity Data'!$B463,'UEC Data'!$C:$C,0))</f>
        <v>#N/A</v>
      </c>
      <c r="T463" s="7" t="e">
        <f>INDEX('Saturation Data'!U:U,MATCH('Intensity Data'!$B463,'Saturation Data'!$C:$C,0))*INDEX('UEC Data'!U:U,MATCH('Intensity Data'!$B463,'UEC Data'!$C:$C,0))</f>
        <v>#N/A</v>
      </c>
      <c r="U463" s="7" t="e">
        <f>INDEX('Saturation Data'!V:V,MATCH('Intensity Data'!$B463,'Saturation Data'!$C:$C,0))*INDEX('UEC Data'!V:V,MATCH('Intensity Data'!$B463,'UEC Data'!$C:$C,0))</f>
        <v>#N/A</v>
      </c>
      <c r="V463">
        <f t="shared" si="82"/>
        <v>0</v>
      </c>
    </row>
    <row r="464" spans="1:22" x14ac:dyDescent="0.2">
      <c r="A464" t="str">
        <f t="shared" si="81"/>
        <v/>
      </c>
      <c r="H464" s="7" t="e">
        <f>INDEX('Saturation Data'!I:I,MATCH('Intensity Data'!$B464,'Saturation Data'!$C:$C,0))*INDEX('UEC Data'!I:I,MATCH('Intensity Data'!$B464,'UEC Data'!$C:$C,0))</f>
        <v>#N/A</v>
      </c>
      <c r="I464" s="7" t="e">
        <f>INDEX('Saturation Data'!J:J,MATCH('Intensity Data'!$B464,'Saturation Data'!$C:$C,0))*INDEX('UEC Data'!J:J,MATCH('Intensity Data'!$B464,'UEC Data'!$C:$C,0))</f>
        <v>#N/A</v>
      </c>
      <c r="J464" s="7" t="e">
        <f>INDEX('Saturation Data'!K:K,MATCH('Intensity Data'!$B464,'Saturation Data'!$C:$C,0))*INDEX('UEC Data'!K:K,MATCH('Intensity Data'!$B464,'UEC Data'!$C:$C,0))</f>
        <v>#N/A</v>
      </c>
      <c r="K464" s="7" t="e">
        <f>INDEX('Saturation Data'!L:L,MATCH('Intensity Data'!$B464,'Saturation Data'!$C:$C,0))*INDEX('UEC Data'!L:L,MATCH('Intensity Data'!$B464,'UEC Data'!$C:$C,0))</f>
        <v>#N/A</v>
      </c>
      <c r="L464" s="7" t="e">
        <f>INDEX('Saturation Data'!M:M,MATCH('Intensity Data'!$B464,'Saturation Data'!$C:$C,0))*INDEX('UEC Data'!M:M,MATCH('Intensity Data'!$B464,'UEC Data'!$C:$C,0))</f>
        <v>#N/A</v>
      </c>
      <c r="M464" s="7" t="e">
        <f>INDEX('Saturation Data'!N:N,MATCH('Intensity Data'!$B464,'Saturation Data'!$C:$C,0))*INDEX('UEC Data'!N:N,MATCH('Intensity Data'!$B464,'UEC Data'!$C:$C,0))</f>
        <v>#N/A</v>
      </c>
      <c r="N464" s="7" t="e">
        <f>INDEX('Saturation Data'!O:O,MATCH('Intensity Data'!$B464,'Saturation Data'!$C:$C,0))*INDEX('UEC Data'!O:O,MATCH('Intensity Data'!$B464,'UEC Data'!$C:$C,0))</f>
        <v>#N/A</v>
      </c>
      <c r="O464" s="7" t="e">
        <f>INDEX('Saturation Data'!P:P,MATCH('Intensity Data'!$B464,'Saturation Data'!$C:$C,0))*INDEX('UEC Data'!P:P,MATCH('Intensity Data'!$B464,'UEC Data'!$C:$C,0))</f>
        <v>#N/A</v>
      </c>
      <c r="P464" s="7" t="e">
        <f>INDEX('Saturation Data'!Q:Q,MATCH('Intensity Data'!$B464,'Saturation Data'!$C:$C,0))*INDEX('UEC Data'!Q:Q,MATCH('Intensity Data'!$B464,'UEC Data'!$C:$C,0))</f>
        <v>#N/A</v>
      </c>
      <c r="Q464" s="7" t="e">
        <f>INDEX('Saturation Data'!R:R,MATCH('Intensity Data'!$B464,'Saturation Data'!$C:$C,0))*INDEX('UEC Data'!R:R,MATCH('Intensity Data'!$B464,'UEC Data'!$C:$C,0))</f>
        <v>#N/A</v>
      </c>
      <c r="R464" s="7" t="e">
        <f>INDEX('Saturation Data'!S:S,MATCH('Intensity Data'!$B464,'Saturation Data'!$C:$C,0))*INDEX('UEC Data'!S:S,MATCH('Intensity Data'!$B464,'UEC Data'!$C:$C,0))</f>
        <v>#N/A</v>
      </c>
      <c r="S464" s="7" t="e">
        <f>INDEX('Saturation Data'!T:T,MATCH('Intensity Data'!$B464,'Saturation Data'!$C:$C,0))*INDEX('UEC Data'!T:T,MATCH('Intensity Data'!$B464,'UEC Data'!$C:$C,0))</f>
        <v>#N/A</v>
      </c>
      <c r="T464" s="7" t="e">
        <f>INDEX('Saturation Data'!U:U,MATCH('Intensity Data'!$B464,'Saturation Data'!$C:$C,0))*INDEX('UEC Data'!U:U,MATCH('Intensity Data'!$B464,'UEC Data'!$C:$C,0))</f>
        <v>#N/A</v>
      </c>
      <c r="U464" s="7" t="e">
        <f>INDEX('Saturation Data'!V:V,MATCH('Intensity Data'!$B464,'Saturation Data'!$C:$C,0))*INDEX('UEC Data'!V:V,MATCH('Intensity Data'!$B464,'UEC Data'!$C:$C,0))</f>
        <v>#N/A</v>
      </c>
      <c r="V464">
        <f t="shared" si="82"/>
        <v>0</v>
      </c>
    </row>
    <row r="465" spans="1:22" x14ac:dyDescent="0.2">
      <c r="A465" t="str">
        <f t="shared" si="81"/>
        <v/>
      </c>
      <c r="H465" s="7" t="e">
        <f>INDEX('Saturation Data'!I:I,MATCH('Intensity Data'!$B465,'Saturation Data'!$C:$C,0))*INDEX('UEC Data'!I:I,MATCH('Intensity Data'!$B465,'UEC Data'!$C:$C,0))</f>
        <v>#N/A</v>
      </c>
      <c r="I465" s="7" t="e">
        <f>INDEX('Saturation Data'!J:J,MATCH('Intensity Data'!$B465,'Saturation Data'!$C:$C,0))*INDEX('UEC Data'!J:J,MATCH('Intensity Data'!$B465,'UEC Data'!$C:$C,0))</f>
        <v>#N/A</v>
      </c>
      <c r="J465" s="7" t="e">
        <f>INDEX('Saturation Data'!K:K,MATCH('Intensity Data'!$B465,'Saturation Data'!$C:$C,0))*INDEX('UEC Data'!K:K,MATCH('Intensity Data'!$B465,'UEC Data'!$C:$C,0))</f>
        <v>#N/A</v>
      </c>
      <c r="K465" s="7" t="e">
        <f>INDEX('Saturation Data'!L:L,MATCH('Intensity Data'!$B465,'Saturation Data'!$C:$C,0))*INDEX('UEC Data'!L:L,MATCH('Intensity Data'!$B465,'UEC Data'!$C:$C,0))</f>
        <v>#N/A</v>
      </c>
      <c r="L465" s="7" t="e">
        <f>INDEX('Saturation Data'!M:M,MATCH('Intensity Data'!$B465,'Saturation Data'!$C:$C,0))*INDEX('UEC Data'!M:M,MATCH('Intensity Data'!$B465,'UEC Data'!$C:$C,0))</f>
        <v>#N/A</v>
      </c>
      <c r="M465" s="7" t="e">
        <f>INDEX('Saturation Data'!N:N,MATCH('Intensity Data'!$B465,'Saturation Data'!$C:$C,0))*INDEX('UEC Data'!N:N,MATCH('Intensity Data'!$B465,'UEC Data'!$C:$C,0))</f>
        <v>#N/A</v>
      </c>
      <c r="N465" s="7" t="e">
        <f>INDEX('Saturation Data'!O:O,MATCH('Intensity Data'!$B465,'Saturation Data'!$C:$C,0))*INDEX('UEC Data'!O:O,MATCH('Intensity Data'!$B465,'UEC Data'!$C:$C,0))</f>
        <v>#N/A</v>
      </c>
      <c r="O465" s="7" t="e">
        <f>INDEX('Saturation Data'!P:P,MATCH('Intensity Data'!$B465,'Saturation Data'!$C:$C,0))*INDEX('UEC Data'!P:P,MATCH('Intensity Data'!$B465,'UEC Data'!$C:$C,0))</f>
        <v>#N/A</v>
      </c>
      <c r="P465" s="7" t="e">
        <f>INDEX('Saturation Data'!Q:Q,MATCH('Intensity Data'!$B465,'Saturation Data'!$C:$C,0))*INDEX('UEC Data'!Q:Q,MATCH('Intensity Data'!$B465,'UEC Data'!$C:$C,0))</f>
        <v>#N/A</v>
      </c>
      <c r="Q465" s="7" t="e">
        <f>INDEX('Saturation Data'!R:R,MATCH('Intensity Data'!$B465,'Saturation Data'!$C:$C,0))*INDEX('UEC Data'!R:R,MATCH('Intensity Data'!$B465,'UEC Data'!$C:$C,0))</f>
        <v>#N/A</v>
      </c>
      <c r="R465" s="7" t="e">
        <f>INDEX('Saturation Data'!S:S,MATCH('Intensity Data'!$B465,'Saturation Data'!$C:$C,0))*INDEX('UEC Data'!S:S,MATCH('Intensity Data'!$B465,'UEC Data'!$C:$C,0))</f>
        <v>#N/A</v>
      </c>
      <c r="S465" s="7" t="e">
        <f>INDEX('Saturation Data'!T:T,MATCH('Intensity Data'!$B465,'Saturation Data'!$C:$C,0))*INDEX('UEC Data'!T:T,MATCH('Intensity Data'!$B465,'UEC Data'!$C:$C,0))</f>
        <v>#N/A</v>
      </c>
      <c r="T465" s="7" t="e">
        <f>INDEX('Saturation Data'!U:U,MATCH('Intensity Data'!$B465,'Saturation Data'!$C:$C,0))*INDEX('UEC Data'!U:U,MATCH('Intensity Data'!$B465,'UEC Data'!$C:$C,0))</f>
        <v>#N/A</v>
      </c>
      <c r="U465" s="7" t="e">
        <f>INDEX('Saturation Data'!V:V,MATCH('Intensity Data'!$B465,'Saturation Data'!$C:$C,0))*INDEX('UEC Data'!V:V,MATCH('Intensity Data'!$B465,'UEC Data'!$C:$C,0))</f>
        <v>#N/A</v>
      </c>
      <c r="V465">
        <f t="shared" si="82"/>
        <v>0</v>
      </c>
    </row>
    <row r="466" spans="1:22" x14ac:dyDescent="0.2">
      <c r="A466" t="str">
        <f t="shared" si="81"/>
        <v/>
      </c>
      <c r="H466" s="7" t="e">
        <f>INDEX('Saturation Data'!I:I,MATCH('Intensity Data'!$B466,'Saturation Data'!$C:$C,0))*INDEX('UEC Data'!I:I,MATCH('Intensity Data'!$B466,'UEC Data'!$C:$C,0))</f>
        <v>#N/A</v>
      </c>
      <c r="I466" s="7" t="e">
        <f>INDEX('Saturation Data'!J:J,MATCH('Intensity Data'!$B466,'Saturation Data'!$C:$C,0))*INDEX('UEC Data'!J:J,MATCH('Intensity Data'!$B466,'UEC Data'!$C:$C,0))</f>
        <v>#N/A</v>
      </c>
      <c r="J466" s="7" t="e">
        <f>INDEX('Saturation Data'!K:K,MATCH('Intensity Data'!$B466,'Saturation Data'!$C:$C,0))*INDEX('UEC Data'!K:K,MATCH('Intensity Data'!$B466,'UEC Data'!$C:$C,0))</f>
        <v>#N/A</v>
      </c>
      <c r="K466" s="7" t="e">
        <f>INDEX('Saturation Data'!L:L,MATCH('Intensity Data'!$B466,'Saturation Data'!$C:$C,0))*INDEX('UEC Data'!L:L,MATCH('Intensity Data'!$B466,'UEC Data'!$C:$C,0))</f>
        <v>#N/A</v>
      </c>
      <c r="L466" s="7" t="e">
        <f>INDEX('Saturation Data'!M:M,MATCH('Intensity Data'!$B466,'Saturation Data'!$C:$C,0))*INDEX('UEC Data'!M:M,MATCH('Intensity Data'!$B466,'UEC Data'!$C:$C,0))</f>
        <v>#N/A</v>
      </c>
      <c r="M466" s="7" t="e">
        <f>INDEX('Saturation Data'!N:N,MATCH('Intensity Data'!$B466,'Saturation Data'!$C:$C,0))*INDEX('UEC Data'!N:N,MATCH('Intensity Data'!$B466,'UEC Data'!$C:$C,0))</f>
        <v>#N/A</v>
      </c>
      <c r="N466" s="7" t="e">
        <f>INDEX('Saturation Data'!O:O,MATCH('Intensity Data'!$B466,'Saturation Data'!$C:$C,0))*INDEX('UEC Data'!O:O,MATCH('Intensity Data'!$B466,'UEC Data'!$C:$C,0))</f>
        <v>#N/A</v>
      </c>
      <c r="O466" s="7" t="e">
        <f>INDEX('Saturation Data'!P:P,MATCH('Intensity Data'!$B466,'Saturation Data'!$C:$C,0))*INDEX('UEC Data'!P:P,MATCH('Intensity Data'!$B466,'UEC Data'!$C:$C,0))</f>
        <v>#N/A</v>
      </c>
      <c r="P466" s="7" t="e">
        <f>INDEX('Saturation Data'!Q:Q,MATCH('Intensity Data'!$B466,'Saturation Data'!$C:$C,0))*INDEX('UEC Data'!Q:Q,MATCH('Intensity Data'!$B466,'UEC Data'!$C:$C,0))</f>
        <v>#N/A</v>
      </c>
      <c r="Q466" s="7" t="e">
        <f>INDEX('Saturation Data'!R:R,MATCH('Intensity Data'!$B466,'Saturation Data'!$C:$C,0))*INDEX('UEC Data'!R:R,MATCH('Intensity Data'!$B466,'UEC Data'!$C:$C,0))</f>
        <v>#N/A</v>
      </c>
      <c r="R466" s="7" t="e">
        <f>INDEX('Saturation Data'!S:S,MATCH('Intensity Data'!$B466,'Saturation Data'!$C:$C,0))*INDEX('UEC Data'!S:S,MATCH('Intensity Data'!$B466,'UEC Data'!$C:$C,0))</f>
        <v>#N/A</v>
      </c>
      <c r="S466" s="7" t="e">
        <f>INDEX('Saturation Data'!T:T,MATCH('Intensity Data'!$B466,'Saturation Data'!$C:$C,0))*INDEX('UEC Data'!T:T,MATCH('Intensity Data'!$B466,'UEC Data'!$C:$C,0))</f>
        <v>#N/A</v>
      </c>
      <c r="T466" s="7" t="e">
        <f>INDEX('Saturation Data'!U:U,MATCH('Intensity Data'!$B466,'Saturation Data'!$C:$C,0))*INDEX('UEC Data'!U:U,MATCH('Intensity Data'!$B466,'UEC Data'!$C:$C,0))</f>
        <v>#N/A</v>
      </c>
      <c r="U466" s="7" t="e">
        <f>INDEX('Saturation Data'!V:V,MATCH('Intensity Data'!$B466,'Saturation Data'!$C:$C,0))*INDEX('UEC Data'!V:V,MATCH('Intensity Data'!$B466,'UEC Data'!$C:$C,0))</f>
        <v>#N/A</v>
      </c>
      <c r="V466">
        <f t="shared" si="82"/>
        <v>0</v>
      </c>
    </row>
    <row r="467" spans="1:22" x14ac:dyDescent="0.2">
      <c r="A467" t="str">
        <f t="shared" si="81"/>
        <v/>
      </c>
      <c r="H467" s="7" t="e">
        <f>INDEX('Saturation Data'!I:I,MATCH('Intensity Data'!$B467,'Saturation Data'!$C:$C,0))*INDEX('UEC Data'!I:I,MATCH('Intensity Data'!$B467,'UEC Data'!$C:$C,0))</f>
        <v>#N/A</v>
      </c>
      <c r="I467" s="7" t="e">
        <f>INDEX('Saturation Data'!J:J,MATCH('Intensity Data'!$B467,'Saturation Data'!$C:$C,0))*INDEX('UEC Data'!J:J,MATCH('Intensity Data'!$B467,'UEC Data'!$C:$C,0))</f>
        <v>#N/A</v>
      </c>
      <c r="J467" s="7" t="e">
        <f>INDEX('Saturation Data'!K:K,MATCH('Intensity Data'!$B467,'Saturation Data'!$C:$C,0))*INDEX('UEC Data'!K:K,MATCH('Intensity Data'!$B467,'UEC Data'!$C:$C,0))</f>
        <v>#N/A</v>
      </c>
      <c r="K467" s="7" t="e">
        <f>INDEX('Saturation Data'!L:L,MATCH('Intensity Data'!$B467,'Saturation Data'!$C:$C,0))*INDEX('UEC Data'!L:L,MATCH('Intensity Data'!$B467,'UEC Data'!$C:$C,0))</f>
        <v>#N/A</v>
      </c>
      <c r="L467" s="7" t="e">
        <f>INDEX('Saturation Data'!M:M,MATCH('Intensity Data'!$B467,'Saturation Data'!$C:$C,0))*INDEX('UEC Data'!M:M,MATCH('Intensity Data'!$B467,'UEC Data'!$C:$C,0))</f>
        <v>#N/A</v>
      </c>
      <c r="M467" s="7" t="e">
        <f>INDEX('Saturation Data'!N:N,MATCH('Intensity Data'!$B467,'Saturation Data'!$C:$C,0))*INDEX('UEC Data'!N:N,MATCH('Intensity Data'!$B467,'UEC Data'!$C:$C,0))</f>
        <v>#N/A</v>
      </c>
      <c r="N467" s="7" t="e">
        <f>INDEX('Saturation Data'!O:O,MATCH('Intensity Data'!$B467,'Saturation Data'!$C:$C,0))*INDEX('UEC Data'!O:O,MATCH('Intensity Data'!$B467,'UEC Data'!$C:$C,0))</f>
        <v>#N/A</v>
      </c>
      <c r="O467" s="7" t="e">
        <f>INDEX('Saturation Data'!P:P,MATCH('Intensity Data'!$B467,'Saturation Data'!$C:$C,0))*INDEX('UEC Data'!P:P,MATCH('Intensity Data'!$B467,'UEC Data'!$C:$C,0))</f>
        <v>#N/A</v>
      </c>
      <c r="P467" s="7" t="e">
        <f>INDEX('Saturation Data'!Q:Q,MATCH('Intensity Data'!$B467,'Saturation Data'!$C:$C,0))*INDEX('UEC Data'!Q:Q,MATCH('Intensity Data'!$B467,'UEC Data'!$C:$C,0))</f>
        <v>#N/A</v>
      </c>
      <c r="Q467" s="7" t="e">
        <f>INDEX('Saturation Data'!R:R,MATCH('Intensity Data'!$B467,'Saturation Data'!$C:$C,0))*INDEX('UEC Data'!R:R,MATCH('Intensity Data'!$B467,'UEC Data'!$C:$C,0))</f>
        <v>#N/A</v>
      </c>
      <c r="R467" s="7" t="e">
        <f>INDEX('Saturation Data'!S:S,MATCH('Intensity Data'!$B467,'Saturation Data'!$C:$C,0))*INDEX('UEC Data'!S:S,MATCH('Intensity Data'!$B467,'UEC Data'!$C:$C,0))</f>
        <v>#N/A</v>
      </c>
      <c r="S467" s="7" t="e">
        <f>INDEX('Saturation Data'!T:T,MATCH('Intensity Data'!$B467,'Saturation Data'!$C:$C,0))*INDEX('UEC Data'!T:T,MATCH('Intensity Data'!$B467,'UEC Data'!$C:$C,0))</f>
        <v>#N/A</v>
      </c>
      <c r="T467" s="7" t="e">
        <f>INDEX('Saturation Data'!U:U,MATCH('Intensity Data'!$B467,'Saturation Data'!$C:$C,0))*INDEX('UEC Data'!U:U,MATCH('Intensity Data'!$B467,'UEC Data'!$C:$C,0))</f>
        <v>#N/A</v>
      </c>
      <c r="U467" s="7" t="e">
        <f>INDEX('Saturation Data'!V:V,MATCH('Intensity Data'!$B467,'Saturation Data'!$C:$C,0))*INDEX('UEC Data'!V:V,MATCH('Intensity Data'!$B467,'UEC Data'!$C:$C,0))</f>
        <v>#N/A</v>
      </c>
      <c r="V467">
        <f t="shared" si="82"/>
        <v>0</v>
      </c>
    </row>
    <row r="468" spans="1:22" x14ac:dyDescent="0.2">
      <c r="A468" t="str">
        <f t="shared" si="81"/>
        <v/>
      </c>
      <c r="H468" s="7" t="e">
        <f>INDEX('Saturation Data'!I:I,MATCH('Intensity Data'!$B468,'Saturation Data'!$C:$C,0))*INDEX('UEC Data'!I:I,MATCH('Intensity Data'!$B468,'UEC Data'!$C:$C,0))</f>
        <v>#N/A</v>
      </c>
      <c r="I468" s="7" t="e">
        <f>INDEX('Saturation Data'!J:J,MATCH('Intensity Data'!$B468,'Saturation Data'!$C:$C,0))*INDEX('UEC Data'!J:J,MATCH('Intensity Data'!$B468,'UEC Data'!$C:$C,0))</f>
        <v>#N/A</v>
      </c>
      <c r="J468" s="7" t="e">
        <f>INDEX('Saturation Data'!K:K,MATCH('Intensity Data'!$B468,'Saturation Data'!$C:$C,0))*INDEX('UEC Data'!K:K,MATCH('Intensity Data'!$B468,'UEC Data'!$C:$C,0))</f>
        <v>#N/A</v>
      </c>
      <c r="K468" s="7" t="e">
        <f>INDEX('Saturation Data'!L:L,MATCH('Intensity Data'!$B468,'Saturation Data'!$C:$C,0))*INDEX('UEC Data'!L:L,MATCH('Intensity Data'!$B468,'UEC Data'!$C:$C,0))</f>
        <v>#N/A</v>
      </c>
      <c r="L468" s="7" t="e">
        <f>INDEX('Saturation Data'!M:M,MATCH('Intensity Data'!$B468,'Saturation Data'!$C:$C,0))*INDEX('UEC Data'!M:M,MATCH('Intensity Data'!$B468,'UEC Data'!$C:$C,0))</f>
        <v>#N/A</v>
      </c>
      <c r="M468" s="7" t="e">
        <f>INDEX('Saturation Data'!N:N,MATCH('Intensity Data'!$B468,'Saturation Data'!$C:$C,0))*INDEX('UEC Data'!N:N,MATCH('Intensity Data'!$B468,'UEC Data'!$C:$C,0))</f>
        <v>#N/A</v>
      </c>
      <c r="N468" s="7" t="e">
        <f>INDEX('Saturation Data'!O:O,MATCH('Intensity Data'!$B468,'Saturation Data'!$C:$C,0))*INDEX('UEC Data'!O:O,MATCH('Intensity Data'!$B468,'UEC Data'!$C:$C,0))</f>
        <v>#N/A</v>
      </c>
      <c r="O468" s="7" t="e">
        <f>INDEX('Saturation Data'!P:P,MATCH('Intensity Data'!$B468,'Saturation Data'!$C:$C,0))*INDEX('UEC Data'!P:P,MATCH('Intensity Data'!$B468,'UEC Data'!$C:$C,0))</f>
        <v>#N/A</v>
      </c>
      <c r="P468" s="7" t="e">
        <f>INDEX('Saturation Data'!Q:Q,MATCH('Intensity Data'!$B468,'Saturation Data'!$C:$C,0))*INDEX('UEC Data'!Q:Q,MATCH('Intensity Data'!$B468,'UEC Data'!$C:$C,0))</f>
        <v>#N/A</v>
      </c>
      <c r="Q468" s="7" t="e">
        <f>INDEX('Saturation Data'!R:R,MATCH('Intensity Data'!$B468,'Saturation Data'!$C:$C,0))*INDEX('UEC Data'!R:R,MATCH('Intensity Data'!$B468,'UEC Data'!$C:$C,0))</f>
        <v>#N/A</v>
      </c>
      <c r="R468" s="7" t="e">
        <f>INDEX('Saturation Data'!S:S,MATCH('Intensity Data'!$B468,'Saturation Data'!$C:$C,0))*INDEX('UEC Data'!S:S,MATCH('Intensity Data'!$B468,'UEC Data'!$C:$C,0))</f>
        <v>#N/A</v>
      </c>
      <c r="S468" s="7" t="e">
        <f>INDEX('Saturation Data'!T:T,MATCH('Intensity Data'!$B468,'Saturation Data'!$C:$C,0))*INDEX('UEC Data'!T:T,MATCH('Intensity Data'!$B468,'UEC Data'!$C:$C,0))</f>
        <v>#N/A</v>
      </c>
      <c r="T468" s="7" t="e">
        <f>INDEX('Saturation Data'!U:U,MATCH('Intensity Data'!$B468,'Saturation Data'!$C:$C,0))*INDEX('UEC Data'!U:U,MATCH('Intensity Data'!$B468,'UEC Data'!$C:$C,0))</f>
        <v>#N/A</v>
      </c>
      <c r="U468" s="7" t="e">
        <f>INDEX('Saturation Data'!V:V,MATCH('Intensity Data'!$B468,'Saturation Data'!$C:$C,0))*INDEX('UEC Data'!V:V,MATCH('Intensity Data'!$B468,'UEC Data'!$C:$C,0))</f>
        <v>#N/A</v>
      </c>
      <c r="V468">
        <f t="shared" si="82"/>
        <v>0</v>
      </c>
    </row>
    <row r="469" spans="1:22" x14ac:dyDescent="0.2">
      <c r="A469" t="str">
        <f t="shared" si="81"/>
        <v/>
      </c>
      <c r="H469" s="7" t="e">
        <f>INDEX('Saturation Data'!I:I,MATCH('Intensity Data'!$B469,'Saturation Data'!$C:$C,0))*INDEX('UEC Data'!I:I,MATCH('Intensity Data'!$B469,'UEC Data'!$C:$C,0))</f>
        <v>#N/A</v>
      </c>
      <c r="I469" s="7" t="e">
        <f>INDEX('Saturation Data'!J:J,MATCH('Intensity Data'!$B469,'Saturation Data'!$C:$C,0))*INDEX('UEC Data'!J:J,MATCH('Intensity Data'!$B469,'UEC Data'!$C:$C,0))</f>
        <v>#N/A</v>
      </c>
      <c r="J469" s="7" t="e">
        <f>INDEX('Saturation Data'!K:K,MATCH('Intensity Data'!$B469,'Saturation Data'!$C:$C,0))*INDEX('UEC Data'!K:K,MATCH('Intensity Data'!$B469,'UEC Data'!$C:$C,0))</f>
        <v>#N/A</v>
      </c>
      <c r="K469" s="7" t="e">
        <f>INDEX('Saturation Data'!L:L,MATCH('Intensity Data'!$B469,'Saturation Data'!$C:$C,0))*INDEX('UEC Data'!L:L,MATCH('Intensity Data'!$B469,'UEC Data'!$C:$C,0))</f>
        <v>#N/A</v>
      </c>
      <c r="L469" s="7" t="e">
        <f>INDEX('Saturation Data'!M:M,MATCH('Intensity Data'!$B469,'Saturation Data'!$C:$C,0))*INDEX('UEC Data'!M:M,MATCH('Intensity Data'!$B469,'UEC Data'!$C:$C,0))</f>
        <v>#N/A</v>
      </c>
      <c r="M469" s="7" t="e">
        <f>INDEX('Saturation Data'!N:N,MATCH('Intensity Data'!$B469,'Saturation Data'!$C:$C,0))*INDEX('UEC Data'!N:N,MATCH('Intensity Data'!$B469,'UEC Data'!$C:$C,0))</f>
        <v>#N/A</v>
      </c>
      <c r="N469" s="7" t="e">
        <f>INDEX('Saturation Data'!O:O,MATCH('Intensity Data'!$B469,'Saturation Data'!$C:$C,0))*INDEX('UEC Data'!O:O,MATCH('Intensity Data'!$B469,'UEC Data'!$C:$C,0))</f>
        <v>#N/A</v>
      </c>
      <c r="O469" s="7" t="e">
        <f>INDEX('Saturation Data'!P:P,MATCH('Intensity Data'!$B469,'Saturation Data'!$C:$C,0))*INDEX('UEC Data'!P:P,MATCH('Intensity Data'!$B469,'UEC Data'!$C:$C,0))</f>
        <v>#N/A</v>
      </c>
      <c r="P469" s="7" t="e">
        <f>INDEX('Saturation Data'!Q:Q,MATCH('Intensity Data'!$B469,'Saturation Data'!$C:$C,0))*INDEX('UEC Data'!Q:Q,MATCH('Intensity Data'!$B469,'UEC Data'!$C:$C,0))</f>
        <v>#N/A</v>
      </c>
      <c r="Q469" s="7" t="e">
        <f>INDEX('Saturation Data'!R:R,MATCH('Intensity Data'!$B469,'Saturation Data'!$C:$C,0))*INDEX('UEC Data'!R:R,MATCH('Intensity Data'!$B469,'UEC Data'!$C:$C,0))</f>
        <v>#N/A</v>
      </c>
      <c r="R469" s="7" t="e">
        <f>INDEX('Saturation Data'!S:S,MATCH('Intensity Data'!$B469,'Saturation Data'!$C:$C,0))*INDEX('UEC Data'!S:S,MATCH('Intensity Data'!$B469,'UEC Data'!$C:$C,0))</f>
        <v>#N/A</v>
      </c>
      <c r="S469" s="7" t="e">
        <f>INDEX('Saturation Data'!T:T,MATCH('Intensity Data'!$B469,'Saturation Data'!$C:$C,0))*INDEX('UEC Data'!T:T,MATCH('Intensity Data'!$B469,'UEC Data'!$C:$C,0))</f>
        <v>#N/A</v>
      </c>
      <c r="T469" s="7" t="e">
        <f>INDEX('Saturation Data'!U:U,MATCH('Intensity Data'!$B469,'Saturation Data'!$C:$C,0))*INDEX('UEC Data'!U:U,MATCH('Intensity Data'!$B469,'UEC Data'!$C:$C,0))</f>
        <v>#N/A</v>
      </c>
      <c r="U469" s="7" t="e">
        <f>INDEX('Saturation Data'!V:V,MATCH('Intensity Data'!$B469,'Saturation Data'!$C:$C,0))*INDEX('UEC Data'!V:V,MATCH('Intensity Data'!$B469,'UEC Data'!$C:$C,0))</f>
        <v>#N/A</v>
      </c>
      <c r="V469">
        <f t="shared" si="82"/>
        <v>0</v>
      </c>
    </row>
    <row r="470" spans="1:22" x14ac:dyDescent="0.2">
      <c r="A470" t="str">
        <f t="shared" si="81"/>
        <v/>
      </c>
      <c r="H470" s="7" t="e">
        <f>INDEX('Saturation Data'!I:I,MATCH('Intensity Data'!$B470,'Saturation Data'!$C:$C,0))*INDEX('UEC Data'!I:I,MATCH('Intensity Data'!$B470,'UEC Data'!$C:$C,0))</f>
        <v>#N/A</v>
      </c>
      <c r="I470" s="7" t="e">
        <f>INDEX('Saturation Data'!J:J,MATCH('Intensity Data'!$B470,'Saturation Data'!$C:$C,0))*INDEX('UEC Data'!J:J,MATCH('Intensity Data'!$B470,'UEC Data'!$C:$C,0))</f>
        <v>#N/A</v>
      </c>
      <c r="J470" s="7" t="e">
        <f>INDEX('Saturation Data'!K:K,MATCH('Intensity Data'!$B470,'Saturation Data'!$C:$C,0))*INDEX('UEC Data'!K:K,MATCH('Intensity Data'!$B470,'UEC Data'!$C:$C,0))</f>
        <v>#N/A</v>
      </c>
      <c r="K470" s="7" t="e">
        <f>INDEX('Saturation Data'!L:L,MATCH('Intensity Data'!$B470,'Saturation Data'!$C:$C,0))*INDEX('UEC Data'!L:L,MATCH('Intensity Data'!$B470,'UEC Data'!$C:$C,0))</f>
        <v>#N/A</v>
      </c>
      <c r="L470" s="7" t="e">
        <f>INDEX('Saturation Data'!M:M,MATCH('Intensity Data'!$B470,'Saturation Data'!$C:$C,0))*INDEX('UEC Data'!M:M,MATCH('Intensity Data'!$B470,'UEC Data'!$C:$C,0))</f>
        <v>#N/A</v>
      </c>
      <c r="M470" s="7" t="e">
        <f>INDEX('Saturation Data'!N:N,MATCH('Intensity Data'!$B470,'Saturation Data'!$C:$C,0))*INDEX('UEC Data'!N:N,MATCH('Intensity Data'!$B470,'UEC Data'!$C:$C,0))</f>
        <v>#N/A</v>
      </c>
      <c r="N470" s="7" t="e">
        <f>INDEX('Saturation Data'!O:O,MATCH('Intensity Data'!$B470,'Saturation Data'!$C:$C,0))*INDEX('UEC Data'!O:O,MATCH('Intensity Data'!$B470,'UEC Data'!$C:$C,0))</f>
        <v>#N/A</v>
      </c>
      <c r="O470" s="7" t="e">
        <f>INDEX('Saturation Data'!P:P,MATCH('Intensity Data'!$B470,'Saturation Data'!$C:$C,0))*INDEX('UEC Data'!P:P,MATCH('Intensity Data'!$B470,'UEC Data'!$C:$C,0))</f>
        <v>#N/A</v>
      </c>
      <c r="P470" s="7" t="e">
        <f>INDEX('Saturation Data'!Q:Q,MATCH('Intensity Data'!$B470,'Saturation Data'!$C:$C,0))*INDEX('UEC Data'!Q:Q,MATCH('Intensity Data'!$B470,'UEC Data'!$C:$C,0))</f>
        <v>#N/A</v>
      </c>
      <c r="Q470" s="7" t="e">
        <f>INDEX('Saturation Data'!R:R,MATCH('Intensity Data'!$B470,'Saturation Data'!$C:$C,0))*INDEX('UEC Data'!R:R,MATCH('Intensity Data'!$B470,'UEC Data'!$C:$C,0))</f>
        <v>#N/A</v>
      </c>
      <c r="R470" s="7" t="e">
        <f>INDEX('Saturation Data'!S:S,MATCH('Intensity Data'!$B470,'Saturation Data'!$C:$C,0))*INDEX('UEC Data'!S:S,MATCH('Intensity Data'!$B470,'UEC Data'!$C:$C,0))</f>
        <v>#N/A</v>
      </c>
      <c r="S470" s="7" t="e">
        <f>INDEX('Saturation Data'!T:T,MATCH('Intensity Data'!$B470,'Saturation Data'!$C:$C,0))*INDEX('UEC Data'!T:T,MATCH('Intensity Data'!$B470,'UEC Data'!$C:$C,0))</f>
        <v>#N/A</v>
      </c>
      <c r="T470" s="7" t="e">
        <f>INDEX('Saturation Data'!U:U,MATCH('Intensity Data'!$B470,'Saturation Data'!$C:$C,0))*INDEX('UEC Data'!U:U,MATCH('Intensity Data'!$B470,'UEC Data'!$C:$C,0))</f>
        <v>#N/A</v>
      </c>
      <c r="U470" s="7" t="e">
        <f>INDEX('Saturation Data'!V:V,MATCH('Intensity Data'!$B470,'Saturation Data'!$C:$C,0))*INDEX('UEC Data'!V:V,MATCH('Intensity Data'!$B470,'UEC Data'!$C:$C,0))</f>
        <v>#N/A</v>
      </c>
      <c r="V470">
        <f t="shared" si="82"/>
        <v>0</v>
      </c>
    </row>
    <row r="471" spans="1:22" x14ac:dyDescent="0.2">
      <c r="A471" t="str">
        <f t="shared" si="81"/>
        <v/>
      </c>
      <c r="H471" s="7" t="e">
        <f>INDEX('Saturation Data'!I:I,MATCH('Intensity Data'!$B471,'Saturation Data'!$C:$C,0))*INDEX('UEC Data'!I:I,MATCH('Intensity Data'!$B471,'UEC Data'!$C:$C,0))</f>
        <v>#N/A</v>
      </c>
      <c r="I471" s="7" t="e">
        <f>INDEX('Saturation Data'!J:J,MATCH('Intensity Data'!$B471,'Saturation Data'!$C:$C,0))*INDEX('UEC Data'!J:J,MATCH('Intensity Data'!$B471,'UEC Data'!$C:$C,0))</f>
        <v>#N/A</v>
      </c>
      <c r="J471" s="7" t="e">
        <f>INDEX('Saturation Data'!K:K,MATCH('Intensity Data'!$B471,'Saturation Data'!$C:$C,0))*INDEX('UEC Data'!K:K,MATCH('Intensity Data'!$B471,'UEC Data'!$C:$C,0))</f>
        <v>#N/A</v>
      </c>
      <c r="K471" s="7" t="e">
        <f>INDEX('Saturation Data'!L:L,MATCH('Intensity Data'!$B471,'Saturation Data'!$C:$C,0))*INDEX('UEC Data'!L:L,MATCH('Intensity Data'!$B471,'UEC Data'!$C:$C,0))</f>
        <v>#N/A</v>
      </c>
      <c r="L471" s="7" t="e">
        <f>INDEX('Saturation Data'!M:M,MATCH('Intensity Data'!$B471,'Saturation Data'!$C:$C,0))*INDEX('UEC Data'!M:M,MATCH('Intensity Data'!$B471,'UEC Data'!$C:$C,0))</f>
        <v>#N/A</v>
      </c>
      <c r="M471" s="7" t="e">
        <f>INDEX('Saturation Data'!N:N,MATCH('Intensity Data'!$B471,'Saturation Data'!$C:$C,0))*INDEX('UEC Data'!N:N,MATCH('Intensity Data'!$B471,'UEC Data'!$C:$C,0))</f>
        <v>#N/A</v>
      </c>
      <c r="N471" s="7" t="e">
        <f>INDEX('Saturation Data'!O:O,MATCH('Intensity Data'!$B471,'Saturation Data'!$C:$C,0))*INDEX('UEC Data'!O:O,MATCH('Intensity Data'!$B471,'UEC Data'!$C:$C,0))</f>
        <v>#N/A</v>
      </c>
      <c r="O471" s="7" t="e">
        <f>INDEX('Saturation Data'!P:P,MATCH('Intensity Data'!$B471,'Saturation Data'!$C:$C,0))*INDEX('UEC Data'!P:P,MATCH('Intensity Data'!$B471,'UEC Data'!$C:$C,0))</f>
        <v>#N/A</v>
      </c>
      <c r="P471" s="7" t="e">
        <f>INDEX('Saturation Data'!Q:Q,MATCH('Intensity Data'!$B471,'Saturation Data'!$C:$C,0))*INDEX('UEC Data'!Q:Q,MATCH('Intensity Data'!$B471,'UEC Data'!$C:$C,0))</f>
        <v>#N/A</v>
      </c>
      <c r="Q471" s="7" t="e">
        <f>INDEX('Saturation Data'!R:R,MATCH('Intensity Data'!$B471,'Saturation Data'!$C:$C,0))*INDEX('UEC Data'!R:R,MATCH('Intensity Data'!$B471,'UEC Data'!$C:$C,0))</f>
        <v>#N/A</v>
      </c>
      <c r="R471" s="7" t="e">
        <f>INDEX('Saturation Data'!S:S,MATCH('Intensity Data'!$B471,'Saturation Data'!$C:$C,0))*INDEX('UEC Data'!S:S,MATCH('Intensity Data'!$B471,'UEC Data'!$C:$C,0))</f>
        <v>#N/A</v>
      </c>
      <c r="S471" s="7" t="e">
        <f>INDEX('Saturation Data'!T:T,MATCH('Intensity Data'!$B471,'Saturation Data'!$C:$C,0))*INDEX('UEC Data'!T:T,MATCH('Intensity Data'!$B471,'UEC Data'!$C:$C,0))</f>
        <v>#N/A</v>
      </c>
      <c r="T471" s="7" t="e">
        <f>INDEX('Saturation Data'!U:U,MATCH('Intensity Data'!$B471,'Saturation Data'!$C:$C,0))*INDEX('UEC Data'!U:U,MATCH('Intensity Data'!$B471,'UEC Data'!$C:$C,0))</f>
        <v>#N/A</v>
      </c>
      <c r="U471" s="7" t="e">
        <f>INDEX('Saturation Data'!V:V,MATCH('Intensity Data'!$B471,'Saturation Data'!$C:$C,0))*INDEX('UEC Data'!V:V,MATCH('Intensity Data'!$B471,'UEC Data'!$C:$C,0))</f>
        <v>#N/A</v>
      </c>
      <c r="V471">
        <f t="shared" si="82"/>
        <v>0</v>
      </c>
    </row>
    <row r="472" spans="1:22" x14ac:dyDescent="0.2">
      <c r="A472" t="str">
        <f t="shared" si="81"/>
        <v/>
      </c>
      <c r="H472" s="7" t="e">
        <f>INDEX('Saturation Data'!I:I,MATCH('Intensity Data'!$B472,'Saturation Data'!$C:$C,0))*INDEX('UEC Data'!I:I,MATCH('Intensity Data'!$B472,'UEC Data'!$C:$C,0))</f>
        <v>#N/A</v>
      </c>
      <c r="I472" s="7" t="e">
        <f>INDEX('Saturation Data'!J:J,MATCH('Intensity Data'!$B472,'Saturation Data'!$C:$C,0))*INDEX('UEC Data'!J:J,MATCH('Intensity Data'!$B472,'UEC Data'!$C:$C,0))</f>
        <v>#N/A</v>
      </c>
      <c r="J472" s="7" t="e">
        <f>INDEX('Saturation Data'!K:K,MATCH('Intensity Data'!$B472,'Saturation Data'!$C:$C,0))*INDEX('UEC Data'!K:K,MATCH('Intensity Data'!$B472,'UEC Data'!$C:$C,0))</f>
        <v>#N/A</v>
      </c>
      <c r="K472" s="7" t="e">
        <f>INDEX('Saturation Data'!L:L,MATCH('Intensity Data'!$B472,'Saturation Data'!$C:$C,0))*INDEX('UEC Data'!L:L,MATCH('Intensity Data'!$B472,'UEC Data'!$C:$C,0))</f>
        <v>#N/A</v>
      </c>
      <c r="L472" s="7" t="e">
        <f>INDEX('Saturation Data'!M:M,MATCH('Intensity Data'!$B472,'Saturation Data'!$C:$C,0))*INDEX('UEC Data'!M:M,MATCH('Intensity Data'!$B472,'UEC Data'!$C:$C,0))</f>
        <v>#N/A</v>
      </c>
      <c r="M472" s="7" t="e">
        <f>INDEX('Saturation Data'!N:N,MATCH('Intensity Data'!$B472,'Saturation Data'!$C:$C,0))*INDEX('UEC Data'!N:N,MATCH('Intensity Data'!$B472,'UEC Data'!$C:$C,0))</f>
        <v>#N/A</v>
      </c>
      <c r="N472" s="7" t="e">
        <f>INDEX('Saturation Data'!O:O,MATCH('Intensity Data'!$B472,'Saturation Data'!$C:$C,0))*INDEX('UEC Data'!O:O,MATCH('Intensity Data'!$B472,'UEC Data'!$C:$C,0))</f>
        <v>#N/A</v>
      </c>
      <c r="O472" s="7" t="e">
        <f>INDEX('Saturation Data'!P:P,MATCH('Intensity Data'!$B472,'Saturation Data'!$C:$C,0))*INDEX('UEC Data'!P:P,MATCH('Intensity Data'!$B472,'UEC Data'!$C:$C,0))</f>
        <v>#N/A</v>
      </c>
      <c r="P472" s="7" t="e">
        <f>INDEX('Saturation Data'!Q:Q,MATCH('Intensity Data'!$B472,'Saturation Data'!$C:$C,0))*INDEX('UEC Data'!Q:Q,MATCH('Intensity Data'!$B472,'UEC Data'!$C:$C,0))</f>
        <v>#N/A</v>
      </c>
      <c r="Q472" s="7" t="e">
        <f>INDEX('Saturation Data'!R:R,MATCH('Intensity Data'!$B472,'Saturation Data'!$C:$C,0))*INDEX('UEC Data'!R:R,MATCH('Intensity Data'!$B472,'UEC Data'!$C:$C,0))</f>
        <v>#N/A</v>
      </c>
      <c r="R472" s="7" t="e">
        <f>INDEX('Saturation Data'!S:S,MATCH('Intensity Data'!$B472,'Saturation Data'!$C:$C,0))*INDEX('UEC Data'!S:S,MATCH('Intensity Data'!$B472,'UEC Data'!$C:$C,0))</f>
        <v>#N/A</v>
      </c>
      <c r="S472" s="7" t="e">
        <f>INDEX('Saturation Data'!T:T,MATCH('Intensity Data'!$B472,'Saturation Data'!$C:$C,0))*INDEX('UEC Data'!T:T,MATCH('Intensity Data'!$B472,'UEC Data'!$C:$C,0))</f>
        <v>#N/A</v>
      </c>
      <c r="T472" s="7" t="e">
        <f>INDEX('Saturation Data'!U:U,MATCH('Intensity Data'!$B472,'Saturation Data'!$C:$C,0))*INDEX('UEC Data'!U:U,MATCH('Intensity Data'!$B472,'UEC Data'!$C:$C,0))</f>
        <v>#N/A</v>
      </c>
      <c r="U472" s="7" t="e">
        <f>INDEX('Saturation Data'!V:V,MATCH('Intensity Data'!$B472,'Saturation Data'!$C:$C,0))*INDEX('UEC Data'!V:V,MATCH('Intensity Data'!$B472,'UEC Data'!$C:$C,0))</f>
        <v>#N/A</v>
      </c>
      <c r="V472">
        <f t="shared" si="82"/>
        <v>0</v>
      </c>
    </row>
    <row r="473" spans="1:22" x14ac:dyDescent="0.2">
      <c r="A473" t="str">
        <f t="shared" si="81"/>
        <v/>
      </c>
      <c r="H473" s="7" t="e">
        <f>INDEX('Saturation Data'!I:I,MATCH('Intensity Data'!$B473,'Saturation Data'!$C:$C,0))*INDEX('UEC Data'!I:I,MATCH('Intensity Data'!$B473,'UEC Data'!$C:$C,0))</f>
        <v>#N/A</v>
      </c>
      <c r="I473" s="7" t="e">
        <f>INDEX('Saturation Data'!J:J,MATCH('Intensity Data'!$B473,'Saturation Data'!$C:$C,0))*INDEX('UEC Data'!J:J,MATCH('Intensity Data'!$B473,'UEC Data'!$C:$C,0))</f>
        <v>#N/A</v>
      </c>
      <c r="J473" s="7" t="e">
        <f>INDEX('Saturation Data'!K:K,MATCH('Intensity Data'!$B473,'Saturation Data'!$C:$C,0))*INDEX('UEC Data'!K:K,MATCH('Intensity Data'!$B473,'UEC Data'!$C:$C,0))</f>
        <v>#N/A</v>
      </c>
      <c r="K473" s="7" t="e">
        <f>INDEX('Saturation Data'!L:L,MATCH('Intensity Data'!$B473,'Saturation Data'!$C:$C,0))*INDEX('UEC Data'!L:L,MATCH('Intensity Data'!$B473,'UEC Data'!$C:$C,0))</f>
        <v>#N/A</v>
      </c>
      <c r="L473" s="7" t="e">
        <f>INDEX('Saturation Data'!M:M,MATCH('Intensity Data'!$B473,'Saturation Data'!$C:$C,0))*INDEX('UEC Data'!M:M,MATCH('Intensity Data'!$B473,'UEC Data'!$C:$C,0))</f>
        <v>#N/A</v>
      </c>
      <c r="M473" s="7" t="e">
        <f>INDEX('Saturation Data'!N:N,MATCH('Intensity Data'!$B473,'Saturation Data'!$C:$C,0))*INDEX('UEC Data'!N:N,MATCH('Intensity Data'!$B473,'UEC Data'!$C:$C,0))</f>
        <v>#N/A</v>
      </c>
      <c r="N473" s="7" t="e">
        <f>INDEX('Saturation Data'!O:O,MATCH('Intensity Data'!$B473,'Saturation Data'!$C:$C,0))*INDEX('UEC Data'!O:O,MATCH('Intensity Data'!$B473,'UEC Data'!$C:$C,0))</f>
        <v>#N/A</v>
      </c>
      <c r="O473" s="7" t="e">
        <f>INDEX('Saturation Data'!P:P,MATCH('Intensity Data'!$B473,'Saturation Data'!$C:$C,0))*INDEX('UEC Data'!P:P,MATCH('Intensity Data'!$B473,'UEC Data'!$C:$C,0))</f>
        <v>#N/A</v>
      </c>
      <c r="P473" s="7" t="e">
        <f>INDEX('Saturation Data'!Q:Q,MATCH('Intensity Data'!$B473,'Saturation Data'!$C:$C,0))*INDEX('UEC Data'!Q:Q,MATCH('Intensity Data'!$B473,'UEC Data'!$C:$C,0))</f>
        <v>#N/A</v>
      </c>
      <c r="Q473" s="7" t="e">
        <f>INDEX('Saturation Data'!R:R,MATCH('Intensity Data'!$B473,'Saturation Data'!$C:$C,0))*INDEX('UEC Data'!R:R,MATCH('Intensity Data'!$B473,'UEC Data'!$C:$C,0))</f>
        <v>#N/A</v>
      </c>
      <c r="R473" s="7" t="e">
        <f>INDEX('Saturation Data'!S:S,MATCH('Intensity Data'!$B473,'Saturation Data'!$C:$C,0))*INDEX('UEC Data'!S:S,MATCH('Intensity Data'!$B473,'UEC Data'!$C:$C,0))</f>
        <v>#N/A</v>
      </c>
      <c r="S473" s="7" t="e">
        <f>INDEX('Saturation Data'!T:T,MATCH('Intensity Data'!$B473,'Saturation Data'!$C:$C,0))*INDEX('UEC Data'!T:T,MATCH('Intensity Data'!$B473,'UEC Data'!$C:$C,0))</f>
        <v>#N/A</v>
      </c>
      <c r="T473" s="7" t="e">
        <f>INDEX('Saturation Data'!U:U,MATCH('Intensity Data'!$B473,'Saturation Data'!$C:$C,0))*INDEX('UEC Data'!U:U,MATCH('Intensity Data'!$B473,'UEC Data'!$C:$C,0))</f>
        <v>#N/A</v>
      </c>
      <c r="U473" s="7" t="e">
        <f>INDEX('Saturation Data'!V:V,MATCH('Intensity Data'!$B473,'Saturation Data'!$C:$C,0))*INDEX('UEC Data'!V:V,MATCH('Intensity Data'!$B473,'UEC Data'!$C:$C,0))</f>
        <v>#N/A</v>
      </c>
      <c r="V473">
        <f t="shared" si="82"/>
        <v>0</v>
      </c>
    </row>
    <row r="474" spans="1:22" x14ac:dyDescent="0.2">
      <c r="A474" t="str">
        <f t="shared" si="81"/>
        <v/>
      </c>
      <c r="H474" s="7" t="e">
        <f>INDEX('Saturation Data'!I:I,MATCH('Intensity Data'!$B474,'Saturation Data'!$C:$C,0))*INDEX('UEC Data'!I:I,MATCH('Intensity Data'!$B474,'UEC Data'!$C:$C,0))</f>
        <v>#N/A</v>
      </c>
      <c r="I474" s="7" t="e">
        <f>INDEX('Saturation Data'!J:J,MATCH('Intensity Data'!$B474,'Saturation Data'!$C:$C,0))*INDEX('UEC Data'!J:J,MATCH('Intensity Data'!$B474,'UEC Data'!$C:$C,0))</f>
        <v>#N/A</v>
      </c>
      <c r="J474" s="7" t="e">
        <f>INDEX('Saturation Data'!K:K,MATCH('Intensity Data'!$B474,'Saturation Data'!$C:$C,0))*INDEX('UEC Data'!K:K,MATCH('Intensity Data'!$B474,'UEC Data'!$C:$C,0))</f>
        <v>#N/A</v>
      </c>
      <c r="K474" s="7" t="e">
        <f>INDEX('Saturation Data'!L:L,MATCH('Intensity Data'!$B474,'Saturation Data'!$C:$C,0))*INDEX('UEC Data'!L:L,MATCH('Intensity Data'!$B474,'UEC Data'!$C:$C,0))</f>
        <v>#N/A</v>
      </c>
      <c r="L474" s="7" t="e">
        <f>INDEX('Saturation Data'!M:M,MATCH('Intensity Data'!$B474,'Saturation Data'!$C:$C,0))*INDEX('UEC Data'!M:M,MATCH('Intensity Data'!$B474,'UEC Data'!$C:$C,0))</f>
        <v>#N/A</v>
      </c>
      <c r="M474" s="7" t="e">
        <f>INDEX('Saturation Data'!N:N,MATCH('Intensity Data'!$B474,'Saturation Data'!$C:$C,0))*INDEX('UEC Data'!N:N,MATCH('Intensity Data'!$B474,'UEC Data'!$C:$C,0))</f>
        <v>#N/A</v>
      </c>
      <c r="N474" s="7" t="e">
        <f>INDEX('Saturation Data'!O:O,MATCH('Intensity Data'!$B474,'Saturation Data'!$C:$C,0))*INDEX('UEC Data'!O:O,MATCH('Intensity Data'!$B474,'UEC Data'!$C:$C,0))</f>
        <v>#N/A</v>
      </c>
      <c r="O474" s="7" t="e">
        <f>INDEX('Saturation Data'!P:P,MATCH('Intensity Data'!$B474,'Saturation Data'!$C:$C,0))*INDEX('UEC Data'!P:P,MATCH('Intensity Data'!$B474,'UEC Data'!$C:$C,0))</f>
        <v>#N/A</v>
      </c>
      <c r="P474" s="7" t="e">
        <f>INDEX('Saturation Data'!Q:Q,MATCH('Intensity Data'!$B474,'Saturation Data'!$C:$C,0))*INDEX('UEC Data'!Q:Q,MATCH('Intensity Data'!$B474,'UEC Data'!$C:$C,0))</f>
        <v>#N/A</v>
      </c>
      <c r="Q474" s="7" t="e">
        <f>INDEX('Saturation Data'!R:R,MATCH('Intensity Data'!$B474,'Saturation Data'!$C:$C,0))*INDEX('UEC Data'!R:R,MATCH('Intensity Data'!$B474,'UEC Data'!$C:$C,0))</f>
        <v>#N/A</v>
      </c>
      <c r="R474" s="7" t="e">
        <f>INDEX('Saturation Data'!S:S,MATCH('Intensity Data'!$B474,'Saturation Data'!$C:$C,0))*INDEX('UEC Data'!S:S,MATCH('Intensity Data'!$B474,'UEC Data'!$C:$C,0))</f>
        <v>#N/A</v>
      </c>
      <c r="S474" s="7" t="e">
        <f>INDEX('Saturation Data'!T:T,MATCH('Intensity Data'!$B474,'Saturation Data'!$C:$C,0))*INDEX('UEC Data'!T:T,MATCH('Intensity Data'!$B474,'UEC Data'!$C:$C,0))</f>
        <v>#N/A</v>
      </c>
      <c r="T474" s="7" t="e">
        <f>INDEX('Saturation Data'!U:U,MATCH('Intensity Data'!$B474,'Saturation Data'!$C:$C,0))*INDEX('UEC Data'!U:U,MATCH('Intensity Data'!$B474,'UEC Data'!$C:$C,0))</f>
        <v>#N/A</v>
      </c>
      <c r="U474" s="7" t="e">
        <f>INDEX('Saturation Data'!V:V,MATCH('Intensity Data'!$B474,'Saturation Data'!$C:$C,0))*INDEX('UEC Data'!V:V,MATCH('Intensity Data'!$B474,'UEC Data'!$C:$C,0))</f>
        <v>#N/A</v>
      </c>
      <c r="V474">
        <f t="shared" si="82"/>
        <v>0</v>
      </c>
    </row>
    <row r="475" spans="1:22" x14ac:dyDescent="0.2">
      <c r="A475" t="str">
        <f t="shared" si="81"/>
        <v/>
      </c>
      <c r="H475" s="7" t="e">
        <f>INDEX('Saturation Data'!I:I,MATCH('Intensity Data'!$B475,'Saturation Data'!$C:$C,0))*INDEX('UEC Data'!I:I,MATCH('Intensity Data'!$B475,'UEC Data'!$C:$C,0))</f>
        <v>#N/A</v>
      </c>
      <c r="I475" s="7" t="e">
        <f>INDEX('Saturation Data'!J:J,MATCH('Intensity Data'!$B475,'Saturation Data'!$C:$C,0))*INDEX('UEC Data'!J:J,MATCH('Intensity Data'!$B475,'UEC Data'!$C:$C,0))</f>
        <v>#N/A</v>
      </c>
      <c r="J475" s="7" t="e">
        <f>INDEX('Saturation Data'!K:K,MATCH('Intensity Data'!$B475,'Saturation Data'!$C:$C,0))*INDEX('UEC Data'!K:K,MATCH('Intensity Data'!$B475,'UEC Data'!$C:$C,0))</f>
        <v>#N/A</v>
      </c>
      <c r="K475" s="7" t="e">
        <f>INDEX('Saturation Data'!L:L,MATCH('Intensity Data'!$B475,'Saturation Data'!$C:$C,0))*INDEX('UEC Data'!L:L,MATCH('Intensity Data'!$B475,'UEC Data'!$C:$C,0))</f>
        <v>#N/A</v>
      </c>
      <c r="L475" s="7" t="e">
        <f>INDEX('Saturation Data'!M:M,MATCH('Intensity Data'!$B475,'Saturation Data'!$C:$C,0))*INDEX('UEC Data'!M:M,MATCH('Intensity Data'!$B475,'UEC Data'!$C:$C,0))</f>
        <v>#N/A</v>
      </c>
      <c r="M475" s="7" t="e">
        <f>INDEX('Saturation Data'!N:N,MATCH('Intensity Data'!$B475,'Saturation Data'!$C:$C,0))*INDEX('UEC Data'!N:N,MATCH('Intensity Data'!$B475,'UEC Data'!$C:$C,0))</f>
        <v>#N/A</v>
      </c>
      <c r="N475" s="7" t="e">
        <f>INDEX('Saturation Data'!O:O,MATCH('Intensity Data'!$B475,'Saturation Data'!$C:$C,0))*INDEX('UEC Data'!O:O,MATCH('Intensity Data'!$B475,'UEC Data'!$C:$C,0))</f>
        <v>#N/A</v>
      </c>
      <c r="O475" s="7" t="e">
        <f>INDEX('Saturation Data'!P:P,MATCH('Intensity Data'!$B475,'Saturation Data'!$C:$C,0))*INDEX('UEC Data'!P:P,MATCH('Intensity Data'!$B475,'UEC Data'!$C:$C,0))</f>
        <v>#N/A</v>
      </c>
      <c r="P475" s="7" t="e">
        <f>INDEX('Saturation Data'!Q:Q,MATCH('Intensity Data'!$B475,'Saturation Data'!$C:$C,0))*INDEX('UEC Data'!Q:Q,MATCH('Intensity Data'!$B475,'UEC Data'!$C:$C,0))</f>
        <v>#N/A</v>
      </c>
      <c r="Q475" s="7" t="e">
        <f>INDEX('Saturation Data'!R:R,MATCH('Intensity Data'!$B475,'Saturation Data'!$C:$C,0))*INDEX('UEC Data'!R:R,MATCH('Intensity Data'!$B475,'UEC Data'!$C:$C,0))</f>
        <v>#N/A</v>
      </c>
      <c r="R475" s="7" t="e">
        <f>INDEX('Saturation Data'!S:S,MATCH('Intensity Data'!$B475,'Saturation Data'!$C:$C,0))*INDEX('UEC Data'!S:S,MATCH('Intensity Data'!$B475,'UEC Data'!$C:$C,0))</f>
        <v>#N/A</v>
      </c>
      <c r="S475" s="7" t="e">
        <f>INDEX('Saturation Data'!T:T,MATCH('Intensity Data'!$B475,'Saturation Data'!$C:$C,0))*INDEX('UEC Data'!T:T,MATCH('Intensity Data'!$B475,'UEC Data'!$C:$C,0))</f>
        <v>#N/A</v>
      </c>
      <c r="T475" s="7" t="e">
        <f>INDEX('Saturation Data'!U:U,MATCH('Intensity Data'!$B475,'Saturation Data'!$C:$C,0))*INDEX('UEC Data'!U:U,MATCH('Intensity Data'!$B475,'UEC Data'!$C:$C,0))</f>
        <v>#N/A</v>
      </c>
      <c r="U475" s="7" t="e">
        <f>INDEX('Saturation Data'!V:V,MATCH('Intensity Data'!$B475,'Saturation Data'!$C:$C,0))*INDEX('UEC Data'!V:V,MATCH('Intensity Data'!$B475,'UEC Data'!$C:$C,0))</f>
        <v>#N/A</v>
      </c>
      <c r="V475">
        <f t="shared" si="82"/>
        <v>0</v>
      </c>
    </row>
    <row r="476" spans="1:22" x14ac:dyDescent="0.2">
      <c r="A476" t="str">
        <f t="shared" si="81"/>
        <v/>
      </c>
      <c r="H476" s="7" t="e">
        <f>INDEX('Saturation Data'!I:I,MATCH('Intensity Data'!$B476,'Saturation Data'!$C:$C,0))*INDEX('UEC Data'!I:I,MATCH('Intensity Data'!$B476,'UEC Data'!$C:$C,0))</f>
        <v>#N/A</v>
      </c>
      <c r="I476" s="7" t="e">
        <f>INDEX('Saturation Data'!J:J,MATCH('Intensity Data'!$B476,'Saturation Data'!$C:$C,0))*INDEX('UEC Data'!J:J,MATCH('Intensity Data'!$B476,'UEC Data'!$C:$C,0))</f>
        <v>#N/A</v>
      </c>
      <c r="J476" s="7" t="e">
        <f>INDEX('Saturation Data'!K:K,MATCH('Intensity Data'!$B476,'Saturation Data'!$C:$C,0))*INDEX('UEC Data'!K:K,MATCH('Intensity Data'!$B476,'UEC Data'!$C:$C,0))</f>
        <v>#N/A</v>
      </c>
      <c r="K476" s="7" t="e">
        <f>INDEX('Saturation Data'!L:L,MATCH('Intensity Data'!$B476,'Saturation Data'!$C:$C,0))*INDEX('UEC Data'!L:L,MATCH('Intensity Data'!$B476,'UEC Data'!$C:$C,0))</f>
        <v>#N/A</v>
      </c>
      <c r="L476" s="7" t="e">
        <f>INDEX('Saturation Data'!M:M,MATCH('Intensity Data'!$B476,'Saturation Data'!$C:$C,0))*INDEX('UEC Data'!M:M,MATCH('Intensity Data'!$B476,'UEC Data'!$C:$C,0))</f>
        <v>#N/A</v>
      </c>
      <c r="M476" s="7" t="e">
        <f>INDEX('Saturation Data'!N:N,MATCH('Intensity Data'!$B476,'Saturation Data'!$C:$C,0))*INDEX('UEC Data'!N:N,MATCH('Intensity Data'!$B476,'UEC Data'!$C:$C,0))</f>
        <v>#N/A</v>
      </c>
      <c r="N476" s="7" t="e">
        <f>INDEX('Saturation Data'!O:O,MATCH('Intensity Data'!$B476,'Saturation Data'!$C:$C,0))*INDEX('UEC Data'!O:O,MATCH('Intensity Data'!$B476,'UEC Data'!$C:$C,0))</f>
        <v>#N/A</v>
      </c>
      <c r="O476" s="7" t="e">
        <f>INDEX('Saturation Data'!P:P,MATCH('Intensity Data'!$B476,'Saturation Data'!$C:$C,0))*INDEX('UEC Data'!P:P,MATCH('Intensity Data'!$B476,'UEC Data'!$C:$C,0))</f>
        <v>#N/A</v>
      </c>
      <c r="P476" s="7" t="e">
        <f>INDEX('Saturation Data'!Q:Q,MATCH('Intensity Data'!$B476,'Saturation Data'!$C:$C,0))*INDEX('UEC Data'!Q:Q,MATCH('Intensity Data'!$B476,'UEC Data'!$C:$C,0))</f>
        <v>#N/A</v>
      </c>
      <c r="Q476" s="7" t="e">
        <f>INDEX('Saturation Data'!R:R,MATCH('Intensity Data'!$B476,'Saturation Data'!$C:$C,0))*INDEX('UEC Data'!R:R,MATCH('Intensity Data'!$B476,'UEC Data'!$C:$C,0))</f>
        <v>#N/A</v>
      </c>
      <c r="R476" s="7" t="e">
        <f>INDEX('Saturation Data'!S:S,MATCH('Intensity Data'!$B476,'Saturation Data'!$C:$C,0))*INDEX('UEC Data'!S:S,MATCH('Intensity Data'!$B476,'UEC Data'!$C:$C,0))</f>
        <v>#N/A</v>
      </c>
      <c r="S476" s="7" t="e">
        <f>INDEX('Saturation Data'!T:T,MATCH('Intensity Data'!$B476,'Saturation Data'!$C:$C,0))*INDEX('UEC Data'!T:T,MATCH('Intensity Data'!$B476,'UEC Data'!$C:$C,0))</f>
        <v>#N/A</v>
      </c>
      <c r="T476" s="7" t="e">
        <f>INDEX('Saturation Data'!U:U,MATCH('Intensity Data'!$B476,'Saturation Data'!$C:$C,0))*INDEX('UEC Data'!U:U,MATCH('Intensity Data'!$B476,'UEC Data'!$C:$C,0))</f>
        <v>#N/A</v>
      </c>
      <c r="U476" s="7" t="e">
        <f>INDEX('Saturation Data'!V:V,MATCH('Intensity Data'!$B476,'Saturation Data'!$C:$C,0))*INDEX('UEC Data'!V:V,MATCH('Intensity Data'!$B476,'UEC Data'!$C:$C,0))</f>
        <v>#N/A</v>
      </c>
      <c r="V476">
        <f t="shared" si="82"/>
        <v>0</v>
      </c>
    </row>
    <row r="477" spans="1:22" x14ac:dyDescent="0.2">
      <c r="A477" t="str">
        <f t="shared" si="81"/>
        <v/>
      </c>
      <c r="H477" s="7" t="e">
        <f>INDEX('Saturation Data'!I:I,MATCH('Intensity Data'!$B477,'Saturation Data'!$C:$C,0))*INDEX('UEC Data'!I:I,MATCH('Intensity Data'!$B477,'UEC Data'!$C:$C,0))</f>
        <v>#N/A</v>
      </c>
      <c r="I477" s="7" t="e">
        <f>INDEX('Saturation Data'!J:J,MATCH('Intensity Data'!$B477,'Saturation Data'!$C:$C,0))*INDEX('UEC Data'!J:J,MATCH('Intensity Data'!$B477,'UEC Data'!$C:$C,0))</f>
        <v>#N/A</v>
      </c>
      <c r="J477" s="7" t="e">
        <f>INDEX('Saturation Data'!K:K,MATCH('Intensity Data'!$B477,'Saturation Data'!$C:$C,0))*INDEX('UEC Data'!K:K,MATCH('Intensity Data'!$B477,'UEC Data'!$C:$C,0))</f>
        <v>#N/A</v>
      </c>
      <c r="K477" s="7" t="e">
        <f>INDEX('Saturation Data'!L:L,MATCH('Intensity Data'!$B477,'Saturation Data'!$C:$C,0))*INDEX('UEC Data'!L:L,MATCH('Intensity Data'!$B477,'UEC Data'!$C:$C,0))</f>
        <v>#N/A</v>
      </c>
      <c r="L477" s="7" t="e">
        <f>INDEX('Saturation Data'!M:M,MATCH('Intensity Data'!$B477,'Saturation Data'!$C:$C,0))*INDEX('UEC Data'!M:M,MATCH('Intensity Data'!$B477,'UEC Data'!$C:$C,0))</f>
        <v>#N/A</v>
      </c>
      <c r="M477" s="7" t="e">
        <f>INDEX('Saturation Data'!N:N,MATCH('Intensity Data'!$B477,'Saturation Data'!$C:$C,0))*INDEX('UEC Data'!N:N,MATCH('Intensity Data'!$B477,'UEC Data'!$C:$C,0))</f>
        <v>#N/A</v>
      </c>
      <c r="N477" s="7" t="e">
        <f>INDEX('Saturation Data'!O:O,MATCH('Intensity Data'!$B477,'Saturation Data'!$C:$C,0))*INDEX('UEC Data'!O:O,MATCH('Intensity Data'!$B477,'UEC Data'!$C:$C,0))</f>
        <v>#N/A</v>
      </c>
      <c r="O477" s="7" t="e">
        <f>INDEX('Saturation Data'!P:P,MATCH('Intensity Data'!$B477,'Saturation Data'!$C:$C,0))*INDEX('UEC Data'!P:P,MATCH('Intensity Data'!$B477,'UEC Data'!$C:$C,0))</f>
        <v>#N/A</v>
      </c>
      <c r="P477" s="7" t="e">
        <f>INDEX('Saturation Data'!Q:Q,MATCH('Intensity Data'!$B477,'Saturation Data'!$C:$C,0))*INDEX('UEC Data'!Q:Q,MATCH('Intensity Data'!$B477,'UEC Data'!$C:$C,0))</f>
        <v>#N/A</v>
      </c>
      <c r="Q477" s="7" t="e">
        <f>INDEX('Saturation Data'!R:R,MATCH('Intensity Data'!$B477,'Saturation Data'!$C:$C,0))*INDEX('UEC Data'!R:R,MATCH('Intensity Data'!$B477,'UEC Data'!$C:$C,0))</f>
        <v>#N/A</v>
      </c>
      <c r="R477" s="7" t="e">
        <f>INDEX('Saturation Data'!S:S,MATCH('Intensity Data'!$B477,'Saturation Data'!$C:$C,0))*INDEX('UEC Data'!S:S,MATCH('Intensity Data'!$B477,'UEC Data'!$C:$C,0))</f>
        <v>#N/A</v>
      </c>
      <c r="S477" s="7" t="e">
        <f>INDEX('Saturation Data'!T:T,MATCH('Intensity Data'!$B477,'Saturation Data'!$C:$C,0))*INDEX('UEC Data'!T:T,MATCH('Intensity Data'!$B477,'UEC Data'!$C:$C,0))</f>
        <v>#N/A</v>
      </c>
      <c r="T477" s="7" t="e">
        <f>INDEX('Saturation Data'!U:U,MATCH('Intensity Data'!$B477,'Saturation Data'!$C:$C,0))*INDEX('UEC Data'!U:U,MATCH('Intensity Data'!$B477,'UEC Data'!$C:$C,0))</f>
        <v>#N/A</v>
      </c>
      <c r="U477" s="7" t="e">
        <f>INDEX('Saturation Data'!V:V,MATCH('Intensity Data'!$B477,'Saturation Data'!$C:$C,0))*INDEX('UEC Data'!V:V,MATCH('Intensity Data'!$B477,'UEC Data'!$C:$C,0))</f>
        <v>#N/A</v>
      </c>
      <c r="V477">
        <f t="shared" si="82"/>
        <v>0</v>
      </c>
    </row>
    <row r="478" spans="1:22" x14ac:dyDescent="0.2">
      <c r="A478" t="str">
        <f t="shared" si="81"/>
        <v/>
      </c>
      <c r="H478" s="7" t="e">
        <f>INDEX('Saturation Data'!I:I,MATCH('Intensity Data'!$B478,'Saturation Data'!$C:$C,0))*INDEX('UEC Data'!I:I,MATCH('Intensity Data'!$B478,'UEC Data'!$C:$C,0))</f>
        <v>#N/A</v>
      </c>
      <c r="I478" s="7" t="e">
        <f>INDEX('Saturation Data'!J:J,MATCH('Intensity Data'!$B478,'Saturation Data'!$C:$C,0))*INDEX('UEC Data'!J:J,MATCH('Intensity Data'!$B478,'UEC Data'!$C:$C,0))</f>
        <v>#N/A</v>
      </c>
      <c r="J478" s="7" t="e">
        <f>INDEX('Saturation Data'!K:K,MATCH('Intensity Data'!$B478,'Saturation Data'!$C:$C,0))*INDEX('UEC Data'!K:K,MATCH('Intensity Data'!$B478,'UEC Data'!$C:$C,0))</f>
        <v>#N/A</v>
      </c>
      <c r="K478" s="7" t="e">
        <f>INDEX('Saturation Data'!L:L,MATCH('Intensity Data'!$B478,'Saturation Data'!$C:$C,0))*INDEX('UEC Data'!L:L,MATCH('Intensity Data'!$B478,'UEC Data'!$C:$C,0))</f>
        <v>#N/A</v>
      </c>
      <c r="L478" s="7" t="e">
        <f>INDEX('Saturation Data'!M:M,MATCH('Intensity Data'!$B478,'Saturation Data'!$C:$C,0))*INDEX('UEC Data'!M:M,MATCH('Intensity Data'!$B478,'UEC Data'!$C:$C,0))</f>
        <v>#N/A</v>
      </c>
      <c r="M478" s="7" t="e">
        <f>INDEX('Saturation Data'!N:N,MATCH('Intensity Data'!$B478,'Saturation Data'!$C:$C,0))*INDEX('UEC Data'!N:N,MATCH('Intensity Data'!$B478,'UEC Data'!$C:$C,0))</f>
        <v>#N/A</v>
      </c>
      <c r="N478" s="7" t="e">
        <f>INDEX('Saturation Data'!O:O,MATCH('Intensity Data'!$B478,'Saturation Data'!$C:$C,0))*INDEX('UEC Data'!O:O,MATCH('Intensity Data'!$B478,'UEC Data'!$C:$C,0))</f>
        <v>#N/A</v>
      </c>
      <c r="O478" s="7" t="e">
        <f>INDEX('Saturation Data'!P:P,MATCH('Intensity Data'!$B478,'Saturation Data'!$C:$C,0))*INDEX('UEC Data'!P:P,MATCH('Intensity Data'!$B478,'UEC Data'!$C:$C,0))</f>
        <v>#N/A</v>
      </c>
      <c r="P478" s="7" t="e">
        <f>INDEX('Saturation Data'!Q:Q,MATCH('Intensity Data'!$B478,'Saturation Data'!$C:$C,0))*INDEX('UEC Data'!Q:Q,MATCH('Intensity Data'!$B478,'UEC Data'!$C:$C,0))</f>
        <v>#N/A</v>
      </c>
      <c r="Q478" s="7" t="e">
        <f>INDEX('Saturation Data'!R:R,MATCH('Intensity Data'!$B478,'Saturation Data'!$C:$C,0))*INDEX('UEC Data'!R:R,MATCH('Intensity Data'!$B478,'UEC Data'!$C:$C,0))</f>
        <v>#N/A</v>
      </c>
      <c r="R478" s="7" t="e">
        <f>INDEX('Saturation Data'!S:S,MATCH('Intensity Data'!$B478,'Saturation Data'!$C:$C,0))*INDEX('UEC Data'!S:S,MATCH('Intensity Data'!$B478,'UEC Data'!$C:$C,0))</f>
        <v>#N/A</v>
      </c>
      <c r="S478" s="7" t="e">
        <f>INDEX('Saturation Data'!T:T,MATCH('Intensity Data'!$B478,'Saturation Data'!$C:$C,0))*INDEX('UEC Data'!T:T,MATCH('Intensity Data'!$B478,'UEC Data'!$C:$C,0))</f>
        <v>#N/A</v>
      </c>
      <c r="T478" s="7" t="e">
        <f>INDEX('Saturation Data'!U:U,MATCH('Intensity Data'!$B478,'Saturation Data'!$C:$C,0))*INDEX('UEC Data'!U:U,MATCH('Intensity Data'!$B478,'UEC Data'!$C:$C,0))</f>
        <v>#N/A</v>
      </c>
      <c r="U478" s="7" t="e">
        <f>INDEX('Saturation Data'!V:V,MATCH('Intensity Data'!$B478,'Saturation Data'!$C:$C,0))*INDEX('UEC Data'!V:V,MATCH('Intensity Data'!$B478,'UEC Data'!$C:$C,0))</f>
        <v>#N/A</v>
      </c>
      <c r="V478">
        <f t="shared" si="82"/>
        <v>0</v>
      </c>
    </row>
    <row r="479" spans="1:22" x14ac:dyDescent="0.2">
      <c r="A479" t="str">
        <f t="shared" si="81"/>
        <v/>
      </c>
      <c r="H479" s="7" t="e">
        <f>INDEX('Saturation Data'!I:I,MATCH('Intensity Data'!$B479,'Saturation Data'!$C:$C,0))*INDEX('UEC Data'!I:I,MATCH('Intensity Data'!$B479,'UEC Data'!$C:$C,0))</f>
        <v>#N/A</v>
      </c>
      <c r="I479" s="7" t="e">
        <f>INDEX('Saturation Data'!J:J,MATCH('Intensity Data'!$B479,'Saturation Data'!$C:$C,0))*INDEX('UEC Data'!J:J,MATCH('Intensity Data'!$B479,'UEC Data'!$C:$C,0))</f>
        <v>#N/A</v>
      </c>
      <c r="J479" s="7" t="e">
        <f>INDEX('Saturation Data'!K:K,MATCH('Intensity Data'!$B479,'Saturation Data'!$C:$C,0))*INDEX('UEC Data'!K:K,MATCH('Intensity Data'!$B479,'UEC Data'!$C:$C,0))</f>
        <v>#N/A</v>
      </c>
      <c r="K479" s="7" t="e">
        <f>INDEX('Saturation Data'!L:L,MATCH('Intensity Data'!$B479,'Saturation Data'!$C:$C,0))*INDEX('UEC Data'!L:L,MATCH('Intensity Data'!$B479,'UEC Data'!$C:$C,0))</f>
        <v>#N/A</v>
      </c>
      <c r="L479" s="7" t="e">
        <f>INDEX('Saturation Data'!M:M,MATCH('Intensity Data'!$B479,'Saturation Data'!$C:$C,0))*INDEX('UEC Data'!M:M,MATCH('Intensity Data'!$B479,'UEC Data'!$C:$C,0))</f>
        <v>#N/A</v>
      </c>
      <c r="M479" s="7" t="e">
        <f>INDEX('Saturation Data'!N:N,MATCH('Intensity Data'!$B479,'Saturation Data'!$C:$C,0))*INDEX('UEC Data'!N:N,MATCH('Intensity Data'!$B479,'UEC Data'!$C:$C,0))</f>
        <v>#N/A</v>
      </c>
      <c r="N479" s="7" t="e">
        <f>INDEX('Saturation Data'!O:O,MATCH('Intensity Data'!$B479,'Saturation Data'!$C:$C,0))*INDEX('UEC Data'!O:O,MATCH('Intensity Data'!$B479,'UEC Data'!$C:$C,0))</f>
        <v>#N/A</v>
      </c>
      <c r="O479" s="7" t="e">
        <f>INDEX('Saturation Data'!P:P,MATCH('Intensity Data'!$B479,'Saturation Data'!$C:$C,0))*INDEX('UEC Data'!P:P,MATCH('Intensity Data'!$B479,'UEC Data'!$C:$C,0))</f>
        <v>#N/A</v>
      </c>
      <c r="P479" s="7" t="e">
        <f>INDEX('Saturation Data'!Q:Q,MATCH('Intensity Data'!$B479,'Saturation Data'!$C:$C,0))*INDEX('UEC Data'!Q:Q,MATCH('Intensity Data'!$B479,'UEC Data'!$C:$C,0))</f>
        <v>#N/A</v>
      </c>
      <c r="Q479" s="7" t="e">
        <f>INDEX('Saturation Data'!R:R,MATCH('Intensity Data'!$B479,'Saturation Data'!$C:$C,0))*INDEX('UEC Data'!R:R,MATCH('Intensity Data'!$B479,'UEC Data'!$C:$C,0))</f>
        <v>#N/A</v>
      </c>
      <c r="R479" s="7" t="e">
        <f>INDEX('Saturation Data'!S:S,MATCH('Intensity Data'!$B479,'Saturation Data'!$C:$C,0))*INDEX('UEC Data'!S:S,MATCH('Intensity Data'!$B479,'UEC Data'!$C:$C,0))</f>
        <v>#N/A</v>
      </c>
      <c r="S479" s="7" t="e">
        <f>INDEX('Saturation Data'!T:T,MATCH('Intensity Data'!$B479,'Saturation Data'!$C:$C,0))*INDEX('UEC Data'!T:T,MATCH('Intensity Data'!$B479,'UEC Data'!$C:$C,0))</f>
        <v>#N/A</v>
      </c>
      <c r="T479" s="7" t="e">
        <f>INDEX('Saturation Data'!U:U,MATCH('Intensity Data'!$B479,'Saturation Data'!$C:$C,0))*INDEX('UEC Data'!U:U,MATCH('Intensity Data'!$B479,'UEC Data'!$C:$C,0))</f>
        <v>#N/A</v>
      </c>
      <c r="U479" s="7" t="e">
        <f>INDEX('Saturation Data'!V:V,MATCH('Intensity Data'!$B479,'Saturation Data'!$C:$C,0))*INDEX('UEC Data'!V:V,MATCH('Intensity Data'!$B479,'UEC Data'!$C:$C,0))</f>
        <v>#N/A</v>
      </c>
      <c r="V479">
        <f t="shared" si="82"/>
        <v>0</v>
      </c>
    </row>
    <row r="480" spans="1:22" x14ac:dyDescent="0.2">
      <c r="A480" t="str">
        <f t="shared" si="81"/>
        <v/>
      </c>
      <c r="H480" s="7" t="e">
        <f>INDEX('Saturation Data'!I:I,MATCH('Intensity Data'!$B480,'Saturation Data'!$C:$C,0))*INDEX('UEC Data'!I:I,MATCH('Intensity Data'!$B480,'UEC Data'!$C:$C,0))</f>
        <v>#N/A</v>
      </c>
      <c r="I480" s="7" t="e">
        <f>INDEX('Saturation Data'!J:J,MATCH('Intensity Data'!$B480,'Saturation Data'!$C:$C,0))*INDEX('UEC Data'!J:J,MATCH('Intensity Data'!$B480,'UEC Data'!$C:$C,0))</f>
        <v>#N/A</v>
      </c>
      <c r="J480" s="7" t="e">
        <f>INDEX('Saturation Data'!K:K,MATCH('Intensity Data'!$B480,'Saturation Data'!$C:$C,0))*INDEX('UEC Data'!K:K,MATCH('Intensity Data'!$B480,'UEC Data'!$C:$C,0))</f>
        <v>#N/A</v>
      </c>
      <c r="K480" s="7" t="e">
        <f>INDEX('Saturation Data'!L:L,MATCH('Intensity Data'!$B480,'Saturation Data'!$C:$C,0))*INDEX('UEC Data'!L:L,MATCH('Intensity Data'!$B480,'UEC Data'!$C:$C,0))</f>
        <v>#N/A</v>
      </c>
      <c r="L480" s="7" t="e">
        <f>INDEX('Saturation Data'!M:M,MATCH('Intensity Data'!$B480,'Saturation Data'!$C:$C,0))*INDEX('UEC Data'!M:M,MATCH('Intensity Data'!$B480,'UEC Data'!$C:$C,0))</f>
        <v>#N/A</v>
      </c>
      <c r="M480" s="7" t="e">
        <f>INDEX('Saturation Data'!N:N,MATCH('Intensity Data'!$B480,'Saturation Data'!$C:$C,0))*INDEX('UEC Data'!N:N,MATCH('Intensity Data'!$B480,'UEC Data'!$C:$C,0))</f>
        <v>#N/A</v>
      </c>
      <c r="N480" s="7" t="e">
        <f>INDEX('Saturation Data'!O:O,MATCH('Intensity Data'!$B480,'Saturation Data'!$C:$C,0))*INDEX('UEC Data'!O:O,MATCH('Intensity Data'!$B480,'UEC Data'!$C:$C,0))</f>
        <v>#N/A</v>
      </c>
      <c r="O480" s="7" t="e">
        <f>INDEX('Saturation Data'!P:P,MATCH('Intensity Data'!$B480,'Saturation Data'!$C:$C,0))*INDEX('UEC Data'!P:P,MATCH('Intensity Data'!$B480,'UEC Data'!$C:$C,0))</f>
        <v>#N/A</v>
      </c>
      <c r="P480" s="7" t="e">
        <f>INDEX('Saturation Data'!Q:Q,MATCH('Intensity Data'!$B480,'Saturation Data'!$C:$C,0))*INDEX('UEC Data'!Q:Q,MATCH('Intensity Data'!$B480,'UEC Data'!$C:$C,0))</f>
        <v>#N/A</v>
      </c>
      <c r="Q480" s="7" t="e">
        <f>INDEX('Saturation Data'!R:R,MATCH('Intensity Data'!$B480,'Saturation Data'!$C:$C,0))*INDEX('UEC Data'!R:R,MATCH('Intensity Data'!$B480,'UEC Data'!$C:$C,0))</f>
        <v>#N/A</v>
      </c>
      <c r="R480" s="7" t="e">
        <f>INDEX('Saturation Data'!S:S,MATCH('Intensity Data'!$B480,'Saturation Data'!$C:$C,0))*INDEX('UEC Data'!S:S,MATCH('Intensity Data'!$B480,'UEC Data'!$C:$C,0))</f>
        <v>#N/A</v>
      </c>
      <c r="S480" s="7" t="e">
        <f>INDEX('Saturation Data'!T:T,MATCH('Intensity Data'!$B480,'Saturation Data'!$C:$C,0))*INDEX('UEC Data'!T:T,MATCH('Intensity Data'!$B480,'UEC Data'!$C:$C,0))</f>
        <v>#N/A</v>
      </c>
      <c r="T480" s="7" t="e">
        <f>INDEX('Saturation Data'!U:U,MATCH('Intensity Data'!$B480,'Saturation Data'!$C:$C,0))*INDEX('UEC Data'!U:U,MATCH('Intensity Data'!$B480,'UEC Data'!$C:$C,0))</f>
        <v>#N/A</v>
      </c>
      <c r="U480" s="7" t="e">
        <f>INDEX('Saturation Data'!V:V,MATCH('Intensity Data'!$B480,'Saturation Data'!$C:$C,0))*INDEX('UEC Data'!V:V,MATCH('Intensity Data'!$B480,'UEC Data'!$C:$C,0))</f>
        <v>#N/A</v>
      </c>
      <c r="V480">
        <f t="shared" si="82"/>
        <v>0</v>
      </c>
    </row>
    <row r="481" spans="1:22" x14ac:dyDescent="0.2">
      <c r="A481" t="str">
        <f t="shared" ref="A481" si="83">IF(C481=C480,"",1)</f>
        <v/>
      </c>
      <c r="H481" s="7" t="e">
        <f>INDEX('Saturation Data'!I:I,MATCH('Intensity Data'!$B481,'Saturation Data'!$C:$C,0))*INDEX('UEC Data'!I:I,MATCH('Intensity Data'!$B481,'UEC Data'!$C:$C,0))</f>
        <v>#N/A</v>
      </c>
      <c r="I481" s="7" t="e">
        <f>INDEX('Saturation Data'!J:J,MATCH('Intensity Data'!$B481,'Saturation Data'!$C:$C,0))*INDEX('UEC Data'!J:J,MATCH('Intensity Data'!$B481,'UEC Data'!$C:$C,0))</f>
        <v>#N/A</v>
      </c>
      <c r="J481" s="7" t="e">
        <f>INDEX('Saturation Data'!K:K,MATCH('Intensity Data'!$B481,'Saturation Data'!$C:$C,0))*INDEX('UEC Data'!K:K,MATCH('Intensity Data'!$B481,'UEC Data'!$C:$C,0))</f>
        <v>#N/A</v>
      </c>
      <c r="K481" s="7" t="e">
        <f>INDEX('Saturation Data'!L:L,MATCH('Intensity Data'!$B481,'Saturation Data'!$C:$C,0))*INDEX('UEC Data'!L:L,MATCH('Intensity Data'!$B481,'UEC Data'!$C:$C,0))</f>
        <v>#N/A</v>
      </c>
      <c r="L481" s="7" t="e">
        <f>INDEX('Saturation Data'!M:M,MATCH('Intensity Data'!$B481,'Saturation Data'!$C:$C,0))*INDEX('UEC Data'!M:M,MATCH('Intensity Data'!$B481,'UEC Data'!$C:$C,0))</f>
        <v>#N/A</v>
      </c>
      <c r="M481" s="7" t="e">
        <f>INDEX('Saturation Data'!N:N,MATCH('Intensity Data'!$B481,'Saturation Data'!$C:$C,0))*INDEX('UEC Data'!N:N,MATCH('Intensity Data'!$B481,'UEC Data'!$C:$C,0))</f>
        <v>#N/A</v>
      </c>
      <c r="N481" s="7" t="e">
        <f>INDEX('Saturation Data'!O:O,MATCH('Intensity Data'!$B481,'Saturation Data'!$C:$C,0))*INDEX('UEC Data'!O:O,MATCH('Intensity Data'!$B481,'UEC Data'!$C:$C,0))</f>
        <v>#N/A</v>
      </c>
      <c r="O481" s="7" t="e">
        <f>INDEX('Saturation Data'!P:P,MATCH('Intensity Data'!$B481,'Saturation Data'!$C:$C,0))*INDEX('UEC Data'!P:P,MATCH('Intensity Data'!$B481,'UEC Data'!$C:$C,0))</f>
        <v>#N/A</v>
      </c>
      <c r="P481" s="7" t="e">
        <f>INDEX('Saturation Data'!Q:Q,MATCH('Intensity Data'!$B481,'Saturation Data'!$C:$C,0))*INDEX('UEC Data'!Q:Q,MATCH('Intensity Data'!$B481,'UEC Data'!$C:$C,0))</f>
        <v>#N/A</v>
      </c>
      <c r="Q481" s="7" t="e">
        <f>INDEX('Saturation Data'!R:R,MATCH('Intensity Data'!$B481,'Saturation Data'!$C:$C,0))*INDEX('UEC Data'!R:R,MATCH('Intensity Data'!$B481,'UEC Data'!$C:$C,0))</f>
        <v>#N/A</v>
      </c>
      <c r="R481" s="7" t="e">
        <f>INDEX('Saturation Data'!S:S,MATCH('Intensity Data'!$B481,'Saturation Data'!$C:$C,0))*INDEX('UEC Data'!S:S,MATCH('Intensity Data'!$B481,'UEC Data'!$C:$C,0))</f>
        <v>#N/A</v>
      </c>
      <c r="S481" s="7" t="e">
        <f>INDEX('Saturation Data'!T:T,MATCH('Intensity Data'!$B481,'Saturation Data'!$C:$C,0))*INDEX('UEC Data'!T:T,MATCH('Intensity Data'!$B481,'UEC Data'!$C:$C,0))</f>
        <v>#N/A</v>
      </c>
      <c r="T481" s="7" t="e">
        <f>INDEX('Saturation Data'!U:U,MATCH('Intensity Data'!$B481,'Saturation Data'!$C:$C,0))*INDEX('UEC Data'!U:U,MATCH('Intensity Data'!$B481,'UEC Data'!$C:$C,0))</f>
        <v>#N/A</v>
      </c>
      <c r="U481" s="7" t="e">
        <f>INDEX('Saturation Data'!V:V,MATCH('Intensity Data'!$B481,'Saturation Data'!$C:$C,0))*INDEX('UEC Data'!V:V,MATCH('Intensity Data'!$B481,'UEC Data'!$C:$C,0))</f>
        <v>#N/A</v>
      </c>
      <c r="V481">
        <f t="shared" si="82"/>
        <v>0</v>
      </c>
    </row>
  </sheetData>
  <autoFilter ref="A1:BG481" xr:uid="{00000000-0009-0000-0000-000006000000}"/>
  <conditionalFormatting sqref="AS182:AS226">
    <cfRule type="colorScale" priority="152">
      <colorScale>
        <cfvo type="min"/>
        <cfvo type="num" val="0"/>
        <cfvo type="num" val="1"/>
        <color rgb="FFFFC000"/>
        <color theme="0"/>
        <color rgb="FFF8696B"/>
      </colorScale>
    </cfRule>
  </conditionalFormatting>
  <conditionalFormatting sqref="AT182:AT226">
    <cfRule type="colorScale" priority="151">
      <colorScale>
        <cfvo type="min"/>
        <cfvo type="num" val="0"/>
        <cfvo type="num" val="1"/>
        <color rgb="FFFFC000"/>
        <color theme="0"/>
        <color rgb="FFF8696B"/>
      </colorScale>
    </cfRule>
  </conditionalFormatting>
  <conditionalFormatting sqref="AU182:AU226">
    <cfRule type="colorScale" priority="150">
      <colorScale>
        <cfvo type="min"/>
        <cfvo type="num" val="0"/>
        <cfvo type="num" val="1"/>
        <color rgb="FFFFC000"/>
        <color theme="0"/>
        <color rgb="FFF8696B"/>
      </colorScale>
    </cfRule>
  </conditionalFormatting>
  <conditionalFormatting sqref="AV182:AV226">
    <cfRule type="colorScale" priority="149">
      <colorScale>
        <cfvo type="min"/>
        <cfvo type="num" val="0"/>
        <cfvo type="num" val="1"/>
        <color rgb="FFFFC000"/>
        <color theme="0"/>
        <color rgb="FFF8696B"/>
      </colorScale>
    </cfRule>
  </conditionalFormatting>
  <conditionalFormatting sqref="AW182:AW226">
    <cfRule type="colorScale" priority="148">
      <colorScale>
        <cfvo type="min"/>
        <cfvo type="num" val="0"/>
        <cfvo type="num" val="1"/>
        <color rgb="FFFFC000"/>
        <color theme="0"/>
        <color rgb="FFF8696B"/>
      </colorScale>
    </cfRule>
  </conditionalFormatting>
  <conditionalFormatting sqref="AX182:AX226">
    <cfRule type="colorScale" priority="147">
      <colorScale>
        <cfvo type="min"/>
        <cfvo type="num" val="0"/>
        <cfvo type="num" val="1"/>
        <color rgb="FFFFC000"/>
        <color theme="0"/>
        <color rgb="FFF8696B"/>
      </colorScale>
    </cfRule>
  </conditionalFormatting>
  <conditionalFormatting sqref="AY182:AY226">
    <cfRule type="colorScale" priority="146">
      <colorScale>
        <cfvo type="min"/>
        <cfvo type="num" val="0"/>
        <cfvo type="num" val="1"/>
        <color rgb="FFFFC000"/>
        <color theme="0"/>
        <color rgb="FFF8696B"/>
      </colorScale>
    </cfRule>
  </conditionalFormatting>
  <conditionalFormatting sqref="AZ182:AZ226">
    <cfRule type="colorScale" priority="145">
      <colorScale>
        <cfvo type="min"/>
        <cfvo type="num" val="0"/>
        <cfvo type="num" val="1"/>
        <color rgb="FFFFC000"/>
        <color theme="0"/>
        <color rgb="FFF8696B"/>
      </colorScale>
    </cfRule>
  </conditionalFormatting>
  <conditionalFormatting sqref="BA182:BA226">
    <cfRule type="colorScale" priority="144">
      <colorScale>
        <cfvo type="min"/>
        <cfvo type="num" val="0"/>
        <cfvo type="num" val="1"/>
        <color rgb="FFFFC000"/>
        <color theme="0"/>
        <color rgb="FFF8696B"/>
      </colorScale>
    </cfRule>
  </conditionalFormatting>
  <conditionalFormatting sqref="BB182:BB226">
    <cfRule type="colorScale" priority="143">
      <colorScale>
        <cfvo type="min"/>
        <cfvo type="num" val="0"/>
        <cfvo type="num" val="1"/>
        <color rgb="FFFFC000"/>
        <color theme="0"/>
        <color rgb="FFF8696B"/>
      </colorScale>
    </cfRule>
  </conditionalFormatting>
  <conditionalFormatting sqref="BC182:BC226">
    <cfRule type="colorScale" priority="142">
      <colorScale>
        <cfvo type="min"/>
        <cfvo type="num" val="0"/>
        <cfvo type="num" val="1"/>
        <color rgb="FFFFC000"/>
        <color theme="0"/>
        <color rgb="FFF8696B"/>
      </colorScale>
    </cfRule>
  </conditionalFormatting>
  <conditionalFormatting sqref="BD182:BD226">
    <cfRule type="colorScale" priority="141">
      <colorScale>
        <cfvo type="min"/>
        <cfvo type="num" val="0"/>
        <cfvo type="num" val="1"/>
        <color rgb="FFFFC000"/>
        <color theme="0"/>
        <color rgb="FFF8696B"/>
      </colorScale>
    </cfRule>
  </conditionalFormatting>
  <conditionalFormatting sqref="BE182:BE226">
    <cfRule type="colorScale" priority="140">
      <colorScale>
        <cfvo type="min"/>
        <cfvo type="num" val="0"/>
        <cfvo type="num" val="1"/>
        <color rgb="FFFFC000"/>
        <color theme="0"/>
        <color rgb="FFF8696B"/>
      </colorScale>
    </cfRule>
  </conditionalFormatting>
  <conditionalFormatting sqref="BF182:BF226">
    <cfRule type="colorScale" priority="139">
      <colorScale>
        <cfvo type="min"/>
        <cfvo type="num" val="0"/>
        <cfvo type="num" val="1"/>
        <color rgb="FFFFC000"/>
        <color theme="0"/>
        <color rgb="FFF8696B"/>
      </colorScale>
    </cfRule>
  </conditionalFormatting>
  <conditionalFormatting sqref="BG182:BG226">
    <cfRule type="colorScale" priority="138">
      <colorScale>
        <cfvo type="min"/>
        <cfvo type="num" val="0"/>
        <cfvo type="num" val="1"/>
        <color rgb="FFFFC000"/>
        <color theme="0"/>
        <color rgb="FFF8696B"/>
      </colorScale>
    </cfRule>
  </conditionalFormatting>
  <conditionalFormatting sqref="AS137:AS181">
    <cfRule type="colorScale" priority="137">
      <colorScale>
        <cfvo type="min"/>
        <cfvo type="num" val="0"/>
        <cfvo type="num" val="1"/>
        <color rgb="FFFFC000"/>
        <color theme="0"/>
        <color rgb="FFF8696B"/>
      </colorScale>
    </cfRule>
  </conditionalFormatting>
  <conditionalFormatting sqref="AT137:AT181">
    <cfRule type="colorScale" priority="136">
      <colorScale>
        <cfvo type="min"/>
        <cfvo type="num" val="0"/>
        <cfvo type="num" val="1"/>
        <color rgb="FFFFC000"/>
        <color theme="0"/>
        <color rgb="FFF8696B"/>
      </colorScale>
    </cfRule>
  </conditionalFormatting>
  <conditionalFormatting sqref="AU137:AU181">
    <cfRule type="colorScale" priority="135">
      <colorScale>
        <cfvo type="min"/>
        <cfvo type="num" val="0"/>
        <cfvo type="num" val="1"/>
        <color rgb="FFFFC000"/>
        <color theme="0"/>
        <color rgb="FFF8696B"/>
      </colorScale>
    </cfRule>
  </conditionalFormatting>
  <conditionalFormatting sqref="AV137:AV181">
    <cfRule type="colorScale" priority="134">
      <colorScale>
        <cfvo type="min"/>
        <cfvo type="num" val="0"/>
        <cfvo type="num" val="1"/>
        <color rgb="FFFFC000"/>
        <color theme="0"/>
        <color rgb="FFF8696B"/>
      </colorScale>
    </cfRule>
  </conditionalFormatting>
  <conditionalFormatting sqref="AW137:AW181">
    <cfRule type="colorScale" priority="133">
      <colorScale>
        <cfvo type="min"/>
        <cfvo type="num" val="0"/>
        <cfvo type="num" val="1"/>
        <color rgb="FFFFC000"/>
        <color theme="0"/>
        <color rgb="FFF8696B"/>
      </colorScale>
    </cfRule>
  </conditionalFormatting>
  <conditionalFormatting sqref="AX137:AX181">
    <cfRule type="colorScale" priority="132">
      <colorScale>
        <cfvo type="min"/>
        <cfvo type="num" val="0"/>
        <cfvo type="num" val="1"/>
        <color rgb="FFFFC000"/>
        <color theme="0"/>
        <color rgb="FFF8696B"/>
      </colorScale>
    </cfRule>
  </conditionalFormatting>
  <conditionalFormatting sqref="AY137:AY181">
    <cfRule type="colorScale" priority="131">
      <colorScale>
        <cfvo type="min"/>
        <cfvo type="num" val="0"/>
        <cfvo type="num" val="1"/>
        <color rgb="FFFFC000"/>
        <color theme="0"/>
        <color rgb="FFF8696B"/>
      </colorScale>
    </cfRule>
  </conditionalFormatting>
  <conditionalFormatting sqref="AZ137:AZ181">
    <cfRule type="colorScale" priority="130">
      <colorScale>
        <cfvo type="min"/>
        <cfvo type="num" val="0"/>
        <cfvo type="num" val="1"/>
        <color rgb="FFFFC000"/>
        <color theme="0"/>
        <color rgb="FFF8696B"/>
      </colorScale>
    </cfRule>
  </conditionalFormatting>
  <conditionalFormatting sqref="BA137:BA181">
    <cfRule type="colorScale" priority="129">
      <colorScale>
        <cfvo type="min"/>
        <cfvo type="num" val="0"/>
        <cfvo type="num" val="1"/>
        <color rgb="FFFFC000"/>
        <color theme="0"/>
        <color rgb="FFF8696B"/>
      </colorScale>
    </cfRule>
  </conditionalFormatting>
  <conditionalFormatting sqref="BB137:BB181">
    <cfRule type="colorScale" priority="128">
      <colorScale>
        <cfvo type="min"/>
        <cfvo type="num" val="0"/>
        <cfvo type="num" val="1"/>
        <color rgb="FFFFC000"/>
        <color theme="0"/>
        <color rgb="FFF8696B"/>
      </colorScale>
    </cfRule>
  </conditionalFormatting>
  <conditionalFormatting sqref="BC137:BC181">
    <cfRule type="colorScale" priority="127">
      <colorScale>
        <cfvo type="min"/>
        <cfvo type="num" val="0"/>
        <cfvo type="num" val="1"/>
        <color rgb="FFFFC000"/>
        <color theme="0"/>
        <color rgb="FFF8696B"/>
      </colorScale>
    </cfRule>
  </conditionalFormatting>
  <conditionalFormatting sqref="BD137:BD181">
    <cfRule type="colorScale" priority="126">
      <colorScale>
        <cfvo type="min"/>
        <cfvo type="num" val="0"/>
        <cfvo type="num" val="1"/>
        <color rgb="FFFFC000"/>
        <color theme="0"/>
        <color rgb="FFF8696B"/>
      </colorScale>
    </cfRule>
  </conditionalFormatting>
  <conditionalFormatting sqref="BE137:BE181">
    <cfRule type="colorScale" priority="125">
      <colorScale>
        <cfvo type="min"/>
        <cfvo type="num" val="0"/>
        <cfvo type="num" val="1"/>
        <color rgb="FFFFC000"/>
        <color theme="0"/>
        <color rgb="FFF8696B"/>
      </colorScale>
    </cfRule>
  </conditionalFormatting>
  <conditionalFormatting sqref="BF137:BF181">
    <cfRule type="colorScale" priority="124">
      <colorScale>
        <cfvo type="min"/>
        <cfvo type="num" val="0"/>
        <cfvo type="num" val="1"/>
        <color rgb="FFFFC000"/>
        <color theme="0"/>
        <color rgb="FFF8696B"/>
      </colorScale>
    </cfRule>
  </conditionalFormatting>
  <conditionalFormatting sqref="BG137:BG181">
    <cfRule type="colorScale" priority="123">
      <colorScale>
        <cfvo type="min"/>
        <cfvo type="num" val="0"/>
        <cfvo type="num" val="1"/>
        <color rgb="FFFFC000"/>
        <color theme="0"/>
        <color rgb="FFF8696B"/>
      </colorScale>
    </cfRule>
  </conditionalFormatting>
  <conditionalFormatting sqref="AS92:AS136">
    <cfRule type="colorScale" priority="122">
      <colorScale>
        <cfvo type="min"/>
        <cfvo type="num" val="0"/>
        <cfvo type="num" val="1"/>
        <color rgb="FFFFC000"/>
        <color theme="0"/>
        <color rgb="FFF8696B"/>
      </colorScale>
    </cfRule>
  </conditionalFormatting>
  <conditionalFormatting sqref="AT92:AT136">
    <cfRule type="colorScale" priority="121">
      <colorScale>
        <cfvo type="min"/>
        <cfvo type="num" val="0"/>
        <cfvo type="num" val="1"/>
        <color rgb="FFFFC000"/>
        <color theme="0"/>
        <color rgb="FFF8696B"/>
      </colorScale>
    </cfRule>
  </conditionalFormatting>
  <conditionalFormatting sqref="AU92:AU136">
    <cfRule type="colorScale" priority="120">
      <colorScale>
        <cfvo type="min"/>
        <cfvo type="num" val="0"/>
        <cfvo type="num" val="1"/>
        <color rgb="FFFFC000"/>
        <color theme="0"/>
        <color rgb="FFF8696B"/>
      </colorScale>
    </cfRule>
  </conditionalFormatting>
  <conditionalFormatting sqref="AV92:AV136">
    <cfRule type="colorScale" priority="119">
      <colorScale>
        <cfvo type="min"/>
        <cfvo type="num" val="0"/>
        <cfvo type="num" val="1"/>
        <color rgb="FFFFC000"/>
        <color theme="0"/>
        <color rgb="FFF8696B"/>
      </colorScale>
    </cfRule>
  </conditionalFormatting>
  <conditionalFormatting sqref="AW92:AW136">
    <cfRule type="colorScale" priority="118">
      <colorScale>
        <cfvo type="min"/>
        <cfvo type="num" val="0"/>
        <cfvo type="num" val="1"/>
        <color rgb="FFFFC000"/>
        <color theme="0"/>
        <color rgb="FFF8696B"/>
      </colorScale>
    </cfRule>
  </conditionalFormatting>
  <conditionalFormatting sqref="AX92:AX136">
    <cfRule type="colorScale" priority="117">
      <colorScale>
        <cfvo type="min"/>
        <cfvo type="num" val="0"/>
        <cfvo type="num" val="1"/>
        <color rgb="FFFFC000"/>
        <color theme="0"/>
        <color rgb="FFF8696B"/>
      </colorScale>
    </cfRule>
  </conditionalFormatting>
  <conditionalFormatting sqref="AY92:AY136">
    <cfRule type="colorScale" priority="116">
      <colorScale>
        <cfvo type="min"/>
        <cfvo type="num" val="0"/>
        <cfvo type="num" val="1"/>
        <color rgb="FFFFC000"/>
        <color theme="0"/>
        <color rgb="FFF8696B"/>
      </colorScale>
    </cfRule>
  </conditionalFormatting>
  <conditionalFormatting sqref="AZ92:AZ136">
    <cfRule type="colorScale" priority="115">
      <colorScale>
        <cfvo type="min"/>
        <cfvo type="num" val="0"/>
        <cfvo type="num" val="1"/>
        <color rgb="FFFFC000"/>
        <color theme="0"/>
        <color rgb="FFF8696B"/>
      </colorScale>
    </cfRule>
  </conditionalFormatting>
  <conditionalFormatting sqref="BA92:BA136">
    <cfRule type="colorScale" priority="114">
      <colorScale>
        <cfvo type="min"/>
        <cfvo type="num" val="0"/>
        <cfvo type="num" val="1"/>
        <color rgb="FFFFC000"/>
        <color theme="0"/>
        <color rgb="FFF8696B"/>
      </colorScale>
    </cfRule>
  </conditionalFormatting>
  <conditionalFormatting sqref="BB92:BB136">
    <cfRule type="colorScale" priority="113">
      <colorScale>
        <cfvo type="min"/>
        <cfvo type="num" val="0"/>
        <cfvo type="num" val="1"/>
        <color rgb="FFFFC000"/>
        <color theme="0"/>
        <color rgb="FFF8696B"/>
      </colorScale>
    </cfRule>
  </conditionalFormatting>
  <conditionalFormatting sqref="BC92:BC136">
    <cfRule type="colorScale" priority="112">
      <colorScale>
        <cfvo type="min"/>
        <cfvo type="num" val="0"/>
        <cfvo type="num" val="1"/>
        <color rgb="FFFFC000"/>
        <color theme="0"/>
        <color rgb="FFF8696B"/>
      </colorScale>
    </cfRule>
  </conditionalFormatting>
  <conditionalFormatting sqref="BD92:BD136">
    <cfRule type="colorScale" priority="111">
      <colorScale>
        <cfvo type="min"/>
        <cfvo type="num" val="0"/>
        <cfvo type="num" val="1"/>
        <color rgb="FFFFC000"/>
        <color theme="0"/>
        <color rgb="FFF8696B"/>
      </colorScale>
    </cfRule>
  </conditionalFormatting>
  <conditionalFormatting sqref="BE92:BE136">
    <cfRule type="colorScale" priority="110">
      <colorScale>
        <cfvo type="min"/>
        <cfvo type="num" val="0"/>
        <cfvo type="num" val="1"/>
        <color rgb="FFFFC000"/>
        <color theme="0"/>
        <color rgb="FFF8696B"/>
      </colorScale>
    </cfRule>
  </conditionalFormatting>
  <conditionalFormatting sqref="BF92:BF136">
    <cfRule type="colorScale" priority="109">
      <colorScale>
        <cfvo type="min"/>
        <cfvo type="num" val="0"/>
        <cfvo type="num" val="1"/>
        <color rgb="FFFFC000"/>
        <color theme="0"/>
        <color rgb="FFF8696B"/>
      </colorScale>
    </cfRule>
  </conditionalFormatting>
  <conditionalFormatting sqref="BG92:BG136">
    <cfRule type="colorScale" priority="108">
      <colorScale>
        <cfvo type="min"/>
        <cfvo type="num" val="0"/>
        <cfvo type="num" val="1"/>
        <color rgb="FFFFC000"/>
        <color theme="0"/>
        <color rgb="FFF8696B"/>
      </colorScale>
    </cfRule>
  </conditionalFormatting>
  <conditionalFormatting sqref="AS47:AS91">
    <cfRule type="colorScale" priority="107">
      <colorScale>
        <cfvo type="min"/>
        <cfvo type="num" val="0"/>
        <cfvo type="num" val="1"/>
        <color rgb="FFFFC000"/>
        <color theme="0"/>
        <color rgb="FFF8696B"/>
      </colorScale>
    </cfRule>
  </conditionalFormatting>
  <conditionalFormatting sqref="AT47:AT91">
    <cfRule type="colorScale" priority="106">
      <colorScale>
        <cfvo type="min"/>
        <cfvo type="num" val="0"/>
        <cfvo type="num" val="1"/>
        <color rgb="FFFFC000"/>
        <color theme="0"/>
        <color rgb="FFF8696B"/>
      </colorScale>
    </cfRule>
  </conditionalFormatting>
  <conditionalFormatting sqref="AU47:AU91">
    <cfRule type="colorScale" priority="105">
      <colorScale>
        <cfvo type="min"/>
        <cfvo type="num" val="0"/>
        <cfvo type="num" val="1"/>
        <color rgb="FFFFC000"/>
        <color theme="0"/>
        <color rgb="FFF8696B"/>
      </colorScale>
    </cfRule>
  </conditionalFormatting>
  <conditionalFormatting sqref="AV47:AV91">
    <cfRule type="colorScale" priority="104">
      <colorScale>
        <cfvo type="min"/>
        <cfvo type="num" val="0"/>
        <cfvo type="num" val="1"/>
        <color rgb="FFFFC000"/>
        <color theme="0"/>
        <color rgb="FFF8696B"/>
      </colorScale>
    </cfRule>
  </conditionalFormatting>
  <conditionalFormatting sqref="AW47:AW91">
    <cfRule type="colorScale" priority="103">
      <colorScale>
        <cfvo type="min"/>
        <cfvo type="num" val="0"/>
        <cfvo type="num" val="1"/>
        <color rgb="FFFFC000"/>
        <color theme="0"/>
        <color rgb="FFF8696B"/>
      </colorScale>
    </cfRule>
  </conditionalFormatting>
  <conditionalFormatting sqref="AX47:AX91">
    <cfRule type="colorScale" priority="102">
      <colorScale>
        <cfvo type="min"/>
        <cfvo type="num" val="0"/>
        <cfvo type="num" val="1"/>
        <color rgb="FFFFC000"/>
        <color theme="0"/>
        <color rgb="FFF8696B"/>
      </colorScale>
    </cfRule>
  </conditionalFormatting>
  <conditionalFormatting sqref="AY47:AY91">
    <cfRule type="colorScale" priority="101">
      <colorScale>
        <cfvo type="min"/>
        <cfvo type="num" val="0"/>
        <cfvo type="num" val="1"/>
        <color rgb="FFFFC000"/>
        <color theme="0"/>
        <color rgb="FFF8696B"/>
      </colorScale>
    </cfRule>
  </conditionalFormatting>
  <conditionalFormatting sqref="AZ47:AZ91">
    <cfRule type="colorScale" priority="100">
      <colorScale>
        <cfvo type="min"/>
        <cfvo type="num" val="0"/>
        <cfvo type="num" val="1"/>
        <color rgb="FFFFC000"/>
        <color theme="0"/>
        <color rgb="FFF8696B"/>
      </colorScale>
    </cfRule>
  </conditionalFormatting>
  <conditionalFormatting sqref="BA47:BA91">
    <cfRule type="colorScale" priority="99">
      <colorScale>
        <cfvo type="min"/>
        <cfvo type="num" val="0"/>
        <cfvo type="num" val="1"/>
        <color rgb="FFFFC000"/>
        <color theme="0"/>
        <color rgb="FFF8696B"/>
      </colorScale>
    </cfRule>
  </conditionalFormatting>
  <conditionalFormatting sqref="BB47:BB91">
    <cfRule type="colorScale" priority="98">
      <colorScale>
        <cfvo type="min"/>
        <cfvo type="num" val="0"/>
        <cfvo type="num" val="1"/>
        <color rgb="FFFFC000"/>
        <color theme="0"/>
        <color rgb="FFF8696B"/>
      </colorScale>
    </cfRule>
  </conditionalFormatting>
  <conditionalFormatting sqref="BC47:BC91">
    <cfRule type="colorScale" priority="97">
      <colorScale>
        <cfvo type="min"/>
        <cfvo type="num" val="0"/>
        <cfvo type="num" val="1"/>
        <color rgb="FFFFC000"/>
        <color theme="0"/>
        <color rgb="FFF8696B"/>
      </colorScale>
    </cfRule>
  </conditionalFormatting>
  <conditionalFormatting sqref="BD47:BD91">
    <cfRule type="colorScale" priority="96">
      <colorScale>
        <cfvo type="min"/>
        <cfvo type="num" val="0"/>
        <cfvo type="num" val="1"/>
        <color rgb="FFFFC000"/>
        <color theme="0"/>
        <color rgb="FFF8696B"/>
      </colorScale>
    </cfRule>
  </conditionalFormatting>
  <conditionalFormatting sqref="BE47:BE91">
    <cfRule type="colorScale" priority="95">
      <colorScale>
        <cfvo type="min"/>
        <cfvo type="num" val="0"/>
        <cfvo type="num" val="1"/>
        <color rgb="FFFFC000"/>
        <color theme="0"/>
        <color rgb="FFF8696B"/>
      </colorScale>
    </cfRule>
  </conditionalFormatting>
  <conditionalFormatting sqref="BF47:BF91">
    <cfRule type="colorScale" priority="94">
      <colorScale>
        <cfvo type="min"/>
        <cfvo type="num" val="0"/>
        <cfvo type="num" val="1"/>
        <color rgb="FFFFC000"/>
        <color theme="0"/>
        <color rgb="FFF8696B"/>
      </colorScale>
    </cfRule>
  </conditionalFormatting>
  <conditionalFormatting sqref="BG47:BG91">
    <cfRule type="colorScale" priority="93">
      <colorScale>
        <cfvo type="min"/>
        <cfvo type="num" val="0"/>
        <cfvo type="num" val="1"/>
        <color rgb="FFFFC000"/>
        <color theme="0"/>
        <color rgb="FFF8696B"/>
      </colorScale>
    </cfRule>
  </conditionalFormatting>
  <conditionalFormatting sqref="AS2:AS46">
    <cfRule type="colorScale" priority="92">
      <colorScale>
        <cfvo type="min"/>
        <cfvo type="num" val="0"/>
        <cfvo type="num" val="1"/>
        <color rgb="FFFFC000"/>
        <color theme="0"/>
        <color rgb="FFF8696B"/>
      </colorScale>
    </cfRule>
  </conditionalFormatting>
  <conditionalFormatting sqref="AT2:AT46">
    <cfRule type="colorScale" priority="91">
      <colorScale>
        <cfvo type="min"/>
        <cfvo type="num" val="0"/>
        <cfvo type="num" val="1"/>
        <color rgb="FFFFC000"/>
        <color theme="0"/>
        <color rgb="FFF8696B"/>
      </colorScale>
    </cfRule>
  </conditionalFormatting>
  <conditionalFormatting sqref="AU2:AU46">
    <cfRule type="colorScale" priority="90">
      <colorScale>
        <cfvo type="min"/>
        <cfvo type="num" val="0"/>
        <cfvo type="num" val="1"/>
        <color rgb="FFFFC000"/>
        <color theme="0"/>
        <color rgb="FFF8696B"/>
      </colorScale>
    </cfRule>
  </conditionalFormatting>
  <conditionalFormatting sqref="AV2:AV46">
    <cfRule type="colorScale" priority="89">
      <colorScale>
        <cfvo type="min"/>
        <cfvo type="num" val="0"/>
        <cfvo type="num" val="1"/>
        <color rgb="FFFFC000"/>
        <color theme="0"/>
        <color rgb="FFF8696B"/>
      </colorScale>
    </cfRule>
  </conditionalFormatting>
  <conditionalFormatting sqref="AW2:AW46">
    <cfRule type="colorScale" priority="88">
      <colorScale>
        <cfvo type="min"/>
        <cfvo type="num" val="0"/>
        <cfvo type="num" val="1"/>
        <color rgb="FFFFC000"/>
        <color theme="0"/>
        <color rgb="FFF8696B"/>
      </colorScale>
    </cfRule>
  </conditionalFormatting>
  <conditionalFormatting sqref="AX2:AX46">
    <cfRule type="colorScale" priority="87">
      <colorScale>
        <cfvo type="min"/>
        <cfvo type="num" val="0"/>
        <cfvo type="num" val="1"/>
        <color rgb="FFFFC000"/>
        <color theme="0"/>
        <color rgb="FFF8696B"/>
      </colorScale>
    </cfRule>
  </conditionalFormatting>
  <conditionalFormatting sqref="AY2:AY46">
    <cfRule type="colorScale" priority="86">
      <colorScale>
        <cfvo type="min"/>
        <cfvo type="num" val="0"/>
        <cfvo type="num" val="1"/>
        <color rgb="FFFFC000"/>
        <color theme="0"/>
        <color rgb="FFF8696B"/>
      </colorScale>
    </cfRule>
  </conditionalFormatting>
  <conditionalFormatting sqref="AZ2:AZ46">
    <cfRule type="colorScale" priority="85">
      <colorScale>
        <cfvo type="min"/>
        <cfvo type="num" val="0"/>
        <cfvo type="num" val="1"/>
        <color rgb="FFFFC000"/>
        <color theme="0"/>
        <color rgb="FFF8696B"/>
      </colorScale>
    </cfRule>
  </conditionalFormatting>
  <conditionalFormatting sqref="BA2:BA46">
    <cfRule type="colorScale" priority="84">
      <colorScale>
        <cfvo type="min"/>
        <cfvo type="num" val="0"/>
        <cfvo type="num" val="1"/>
        <color rgb="FFFFC000"/>
        <color theme="0"/>
        <color rgb="FFF8696B"/>
      </colorScale>
    </cfRule>
  </conditionalFormatting>
  <conditionalFormatting sqref="BB2:BB46">
    <cfRule type="colorScale" priority="83">
      <colorScale>
        <cfvo type="min"/>
        <cfvo type="num" val="0"/>
        <cfvo type="num" val="1"/>
        <color rgb="FFFFC000"/>
        <color theme="0"/>
        <color rgb="FFF8696B"/>
      </colorScale>
    </cfRule>
  </conditionalFormatting>
  <conditionalFormatting sqref="BC2:BC46">
    <cfRule type="colorScale" priority="82">
      <colorScale>
        <cfvo type="min"/>
        <cfvo type="num" val="0"/>
        <cfvo type="num" val="1"/>
        <color rgb="FFFFC000"/>
        <color theme="0"/>
        <color rgb="FFF8696B"/>
      </colorScale>
    </cfRule>
  </conditionalFormatting>
  <conditionalFormatting sqref="BD2:BD46">
    <cfRule type="colorScale" priority="81">
      <colorScale>
        <cfvo type="min"/>
        <cfvo type="num" val="0"/>
        <cfvo type="num" val="1"/>
        <color rgb="FFFFC000"/>
        <color theme="0"/>
        <color rgb="FFF8696B"/>
      </colorScale>
    </cfRule>
  </conditionalFormatting>
  <conditionalFormatting sqref="BE2:BE46">
    <cfRule type="colorScale" priority="80">
      <colorScale>
        <cfvo type="min"/>
        <cfvo type="num" val="0"/>
        <cfvo type="num" val="1"/>
        <color rgb="FFFFC000"/>
        <color theme="0"/>
        <color rgb="FFF8696B"/>
      </colorScale>
    </cfRule>
  </conditionalFormatting>
  <conditionalFormatting sqref="BF2:BF46">
    <cfRule type="colorScale" priority="79">
      <colorScale>
        <cfvo type="min"/>
        <cfvo type="num" val="0"/>
        <cfvo type="num" val="1"/>
        <color rgb="FFFFC000"/>
        <color theme="0"/>
        <color rgb="FFF8696B"/>
      </colorScale>
    </cfRule>
  </conditionalFormatting>
  <conditionalFormatting sqref="BG2:BG46">
    <cfRule type="colorScale" priority="78">
      <colorScale>
        <cfvo type="min"/>
        <cfvo type="num" val="0"/>
        <cfvo type="num" val="1"/>
        <color rgb="FFFFC000"/>
        <color theme="0"/>
        <color rgb="FFF8696B"/>
      </colorScale>
    </cfRule>
  </conditionalFormatting>
  <conditionalFormatting sqref="A1:A1048576">
    <cfRule type="cellIs" dxfId="0" priority="77" operator="equal">
      <formula>1</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R41"/>
  <sheetViews>
    <sheetView workbookViewId="0">
      <selection activeCell="C10" sqref="C10"/>
    </sheetView>
  </sheetViews>
  <sheetFormatPr defaultRowHeight="14.25" x14ac:dyDescent="0.2"/>
  <sheetData>
    <row r="1" spans="1:18" x14ac:dyDescent="0.2">
      <c r="A1" s="1">
        <v>4</v>
      </c>
      <c r="B1" s="1"/>
      <c r="C1" s="1"/>
      <c r="D1" s="1"/>
      <c r="E1" s="1"/>
      <c r="F1" s="1"/>
      <c r="G1" s="1"/>
      <c r="H1" s="1"/>
      <c r="I1" s="1"/>
      <c r="J1" s="1"/>
      <c r="K1" s="1">
        <v>2</v>
      </c>
      <c r="L1" s="1"/>
      <c r="M1" s="1">
        <v>1</v>
      </c>
      <c r="N1" s="1">
        <v>1</v>
      </c>
      <c r="O1" s="1">
        <v>2</v>
      </c>
      <c r="P1" s="1">
        <v>12</v>
      </c>
      <c r="Q1" s="1"/>
      <c r="R1" s="1">
        <v>3</v>
      </c>
    </row>
    <row r="2" spans="1:18" x14ac:dyDescent="0.2">
      <c r="A2" s="1"/>
      <c r="B2" s="1" t="s">
        <v>122</v>
      </c>
      <c r="C2" s="1" t="str">
        <f>INDEX($L$2:$L$6,K1)</f>
        <v>WA</v>
      </c>
      <c r="D2" s="1"/>
      <c r="E2" s="1"/>
      <c r="F2" s="1"/>
      <c r="G2" s="1"/>
      <c r="H2" s="1"/>
      <c r="I2" s="1"/>
      <c r="J2" s="1"/>
      <c r="K2" s="1" t="s">
        <v>123</v>
      </c>
      <c r="L2" s="1" t="s">
        <v>118</v>
      </c>
      <c r="M2" s="1" t="s">
        <v>124</v>
      </c>
      <c r="N2" s="1" t="s">
        <v>125</v>
      </c>
      <c r="O2" t="s">
        <v>3</v>
      </c>
      <c r="P2" s="1" t="s">
        <v>53</v>
      </c>
      <c r="Q2" s="1"/>
      <c r="R2" t="s">
        <v>4</v>
      </c>
    </row>
    <row r="3" spans="1:18" x14ac:dyDescent="0.2">
      <c r="A3" s="1"/>
      <c r="B3" s="1" t="s">
        <v>126</v>
      </c>
      <c r="C3" s="1" t="str">
        <f>INDEX($M$2:$M$6,M1)</f>
        <v>Residential</v>
      </c>
      <c r="D3" s="1"/>
      <c r="E3" s="1"/>
      <c r="F3" s="1"/>
      <c r="G3" s="1"/>
      <c r="H3" s="1"/>
      <c r="I3" s="1"/>
      <c r="J3" s="1"/>
      <c r="K3" s="1" t="s">
        <v>127</v>
      </c>
      <c r="L3" s="1" t="s">
        <v>116</v>
      </c>
      <c r="M3" s="1" t="s">
        <v>128</v>
      </c>
      <c r="N3" s="1" t="s">
        <v>129</v>
      </c>
      <c r="O3" t="s">
        <v>12</v>
      </c>
      <c r="P3" s="1" t="s">
        <v>54</v>
      </c>
      <c r="Q3" s="1"/>
      <c r="R3" t="s">
        <v>5</v>
      </c>
    </row>
    <row r="4" spans="1:18" x14ac:dyDescent="0.2">
      <c r="A4" s="1"/>
      <c r="B4" s="1" t="s">
        <v>130</v>
      </c>
      <c r="C4" s="1" t="str">
        <f>INDEX($K$2:$K$6,K1)</f>
        <v>Washington</v>
      </c>
      <c r="D4" s="1"/>
      <c r="E4" s="1"/>
      <c r="F4" s="1"/>
      <c r="G4" s="1"/>
      <c r="H4" s="1"/>
      <c r="I4" s="1"/>
      <c r="J4" s="1"/>
      <c r="K4" s="1" t="s">
        <v>131</v>
      </c>
      <c r="L4" s="1" t="s">
        <v>119</v>
      </c>
      <c r="M4" s="1" t="s">
        <v>132</v>
      </c>
      <c r="N4" s="1" t="s">
        <v>133</v>
      </c>
      <c r="O4" t="s">
        <v>15</v>
      </c>
      <c r="P4" s="1" t="s">
        <v>55</v>
      </c>
      <c r="Q4" s="1"/>
      <c r="R4" t="s">
        <v>6</v>
      </c>
    </row>
    <row r="5" spans="1:18" x14ac:dyDescent="0.2">
      <c r="A5" s="1"/>
      <c r="B5" s="1" t="s">
        <v>142</v>
      </c>
      <c r="C5" s="1" t="str">
        <f>INDEX($P$2:$P$15,P1)</f>
        <v>Warehouse, Controlled Atm.</v>
      </c>
      <c r="D5" s="1"/>
      <c r="E5" s="1"/>
      <c r="F5" s="1"/>
      <c r="G5" s="1"/>
      <c r="H5" s="1"/>
      <c r="I5" s="1"/>
      <c r="J5" s="1"/>
      <c r="K5" s="1" t="s">
        <v>134</v>
      </c>
      <c r="L5" s="1" t="s">
        <v>117</v>
      </c>
      <c r="M5" s="1" t="s">
        <v>135</v>
      </c>
      <c r="N5" s="1" t="s">
        <v>136</v>
      </c>
      <c r="O5" t="s">
        <v>16</v>
      </c>
      <c r="P5" s="1" t="s">
        <v>56</v>
      </c>
      <c r="Q5" s="1"/>
      <c r="R5" t="s">
        <v>7</v>
      </c>
    </row>
    <row r="6" spans="1:18" x14ac:dyDescent="0.2">
      <c r="A6" s="1"/>
      <c r="B6" s="1" t="s">
        <v>137</v>
      </c>
      <c r="C6" s="1" t="str">
        <f>INDEX($O$2:$O$10,O1)</f>
        <v>Heating</v>
      </c>
      <c r="D6" s="1"/>
      <c r="E6" s="1"/>
      <c r="F6" s="1"/>
      <c r="G6" s="1"/>
      <c r="H6" s="1"/>
      <c r="I6" s="1"/>
      <c r="J6" s="1"/>
      <c r="K6" s="1" t="s">
        <v>138</v>
      </c>
      <c r="L6" s="1" t="s">
        <v>115</v>
      </c>
      <c r="M6" s="1" t="s">
        <v>139</v>
      </c>
      <c r="N6" s="1"/>
      <c r="O6" t="s">
        <v>18</v>
      </c>
      <c r="P6" s="1" t="s">
        <v>57</v>
      </c>
      <c r="Q6" s="1"/>
      <c r="R6" t="s">
        <v>8</v>
      </c>
    </row>
    <row r="7" spans="1:18" x14ac:dyDescent="0.2">
      <c r="A7" s="1"/>
      <c r="B7" s="1" t="s">
        <v>2</v>
      </c>
      <c r="C7" s="1" t="str">
        <f>INDEX($R$2:$R$40,R1)</f>
        <v>RTU</v>
      </c>
      <c r="D7" s="1"/>
      <c r="E7" s="1"/>
      <c r="F7" s="1"/>
      <c r="G7" s="1"/>
      <c r="H7" s="1"/>
      <c r="I7" s="1"/>
      <c r="J7" s="1"/>
      <c r="K7" s="1"/>
      <c r="L7" s="1"/>
      <c r="M7" s="1"/>
      <c r="N7" s="1"/>
      <c r="O7" t="s">
        <v>23</v>
      </c>
      <c r="P7" s="1" t="s">
        <v>58</v>
      </c>
      <c r="Q7" s="1"/>
      <c r="R7" t="s">
        <v>9</v>
      </c>
    </row>
    <row r="8" spans="1:18" x14ac:dyDescent="0.2">
      <c r="O8" t="s">
        <v>25</v>
      </c>
      <c r="P8" t="s">
        <v>59</v>
      </c>
      <c r="R8" t="s">
        <v>10</v>
      </c>
    </row>
    <row r="9" spans="1:18" x14ac:dyDescent="0.2">
      <c r="O9" t="s">
        <v>32</v>
      </c>
      <c r="P9" t="s">
        <v>60</v>
      </c>
      <c r="R9" t="s">
        <v>11</v>
      </c>
    </row>
    <row r="10" spans="1:18" x14ac:dyDescent="0.2">
      <c r="O10" t="s">
        <v>38</v>
      </c>
      <c r="P10" t="s">
        <v>61</v>
      </c>
      <c r="R10" t="s">
        <v>13</v>
      </c>
    </row>
    <row r="11" spans="1:18" x14ac:dyDescent="0.2">
      <c r="O11" t="s">
        <v>45</v>
      </c>
      <c r="P11" t="s">
        <v>62</v>
      </c>
      <c r="R11" t="s">
        <v>14</v>
      </c>
    </row>
    <row r="12" spans="1:18" x14ac:dyDescent="0.2">
      <c r="P12" t="s">
        <v>0</v>
      </c>
      <c r="R12" t="s">
        <v>15</v>
      </c>
    </row>
    <row r="13" spans="1:18" x14ac:dyDescent="0.2">
      <c r="P13" t="s">
        <v>64</v>
      </c>
      <c r="R13" t="s">
        <v>17</v>
      </c>
    </row>
    <row r="14" spans="1:18" x14ac:dyDescent="0.2">
      <c r="P14" t="s">
        <v>65</v>
      </c>
      <c r="R14" t="s">
        <v>19</v>
      </c>
    </row>
    <row r="15" spans="1:18" x14ac:dyDescent="0.2">
      <c r="P15" t="s">
        <v>45</v>
      </c>
      <c r="R15" t="s">
        <v>20</v>
      </c>
    </row>
    <row r="16" spans="1:18" x14ac:dyDescent="0.2">
      <c r="R16" t="s">
        <v>21</v>
      </c>
    </row>
    <row r="17" spans="18:18" x14ac:dyDescent="0.2">
      <c r="R17" t="s">
        <v>22</v>
      </c>
    </row>
    <row r="18" spans="18:18" x14ac:dyDescent="0.2">
      <c r="R18" t="s">
        <v>24</v>
      </c>
    </row>
    <row r="19" spans="18:18" x14ac:dyDescent="0.2">
      <c r="R19" t="s">
        <v>26</v>
      </c>
    </row>
    <row r="20" spans="18:18" x14ac:dyDescent="0.2">
      <c r="R20" t="s">
        <v>27</v>
      </c>
    </row>
    <row r="21" spans="18:18" x14ac:dyDescent="0.2">
      <c r="R21" t="s">
        <v>28</v>
      </c>
    </row>
    <row r="22" spans="18:18" x14ac:dyDescent="0.2">
      <c r="R22" t="s">
        <v>29</v>
      </c>
    </row>
    <row r="23" spans="18:18" x14ac:dyDescent="0.2">
      <c r="R23" t="s">
        <v>30</v>
      </c>
    </row>
    <row r="24" spans="18:18" x14ac:dyDescent="0.2">
      <c r="R24" t="s">
        <v>31</v>
      </c>
    </row>
    <row r="25" spans="18:18" x14ac:dyDescent="0.2">
      <c r="R25" t="s">
        <v>33</v>
      </c>
    </row>
    <row r="26" spans="18:18" x14ac:dyDescent="0.2">
      <c r="R26" t="s">
        <v>34</v>
      </c>
    </row>
    <row r="27" spans="18:18" x14ac:dyDescent="0.2">
      <c r="R27" t="s">
        <v>35</v>
      </c>
    </row>
    <row r="28" spans="18:18" x14ac:dyDescent="0.2">
      <c r="R28" t="s">
        <v>36</v>
      </c>
    </row>
    <row r="29" spans="18:18" x14ac:dyDescent="0.2">
      <c r="R29" t="s">
        <v>37</v>
      </c>
    </row>
    <row r="30" spans="18:18" x14ac:dyDescent="0.2">
      <c r="R30" t="s">
        <v>39</v>
      </c>
    </row>
    <row r="31" spans="18:18" x14ac:dyDescent="0.2">
      <c r="R31" t="s">
        <v>40</v>
      </c>
    </row>
    <row r="32" spans="18:18" x14ac:dyDescent="0.2">
      <c r="R32" t="s">
        <v>41</v>
      </c>
    </row>
    <row r="33" spans="18:18" x14ac:dyDescent="0.2">
      <c r="R33" t="s">
        <v>42</v>
      </c>
    </row>
    <row r="34" spans="18:18" x14ac:dyDescent="0.2">
      <c r="R34" t="s">
        <v>43</v>
      </c>
    </row>
    <row r="35" spans="18:18" x14ac:dyDescent="0.2">
      <c r="R35" t="s">
        <v>44</v>
      </c>
    </row>
    <row r="36" spans="18:18" x14ac:dyDescent="0.2">
      <c r="R36" t="s">
        <v>46</v>
      </c>
    </row>
    <row r="37" spans="18:18" x14ac:dyDescent="0.2">
      <c r="R37" t="s">
        <v>47</v>
      </c>
    </row>
    <row r="38" spans="18:18" x14ac:dyDescent="0.2">
      <c r="R38" t="s">
        <v>48</v>
      </c>
    </row>
    <row r="39" spans="18:18" x14ac:dyDescent="0.2">
      <c r="R39" t="s">
        <v>49</v>
      </c>
    </row>
    <row r="40" spans="18:18" x14ac:dyDescent="0.2">
      <c r="R40" t="s">
        <v>50</v>
      </c>
    </row>
    <row r="41" spans="18:18" x14ac:dyDescent="0.2">
      <c r="R41" t="s">
        <v>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2021 CPA Com Market Profiles</vt:lpstr>
      <vt:lpstr>Com Building Intensity Comp.</vt:lpstr>
      <vt:lpstr>RAW DATA ----&gt;</vt:lpstr>
      <vt:lpstr>Saturation Data</vt:lpstr>
      <vt:lpstr>UEC Data</vt:lpstr>
      <vt:lpstr>Intensity Data</vt:lpstr>
      <vt:lpstr>Key</vt:lpstr>
      <vt:lpstr>BuildingType</vt:lpstr>
      <vt:lpstr>EndUse</vt:lpstr>
      <vt:lpstr>LongState</vt:lpstr>
      <vt:lpstr>State</vt:lpstr>
      <vt:lpstr>Technology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Jack</dc:creator>
  <cp:lastModifiedBy>Prause, Elaine</cp:lastModifiedBy>
  <dcterms:created xsi:type="dcterms:W3CDTF">2020-04-28T00:31:27Z</dcterms:created>
  <dcterms:modified xsi:type="dcterms:W3CDTF">2021-02-26T21:43:38Z</dcterms:modified>
</cp:coreProperties>
</file>